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NDICADORES_SALUD\"/>
    </mc:Choice>
  </mc:AlternateContent>
  <bookViews>
    <workbookView xWindow="0" yWindow="0" windowWidth="28800" windowHeight="12300" tabRatio="1000"/>
  </bookViews>
  <sheets>
    <sheet name="Concentrado" sheetId="1" r:id="rId1"/>
    <sheet name="NACIONAL" sheetId="2" r:id="rId2"/>
    <sheet name="AGS" sheetId="3" r:id="rId3"/>
    <sheet name="BC" sheetId="4" r:id="rId4"/>
    <sheet name="BCS" sheetId="5" r:id="rId5"/>
    <sheet name="CAMP" sheetId="6" r:id="rId6"/>
    <sheet name="CHIS" sheetId="7" r:id="rId7"/>
    <sheet name="CHI" sheetId="8" r:id="rId8"/>
    <sheet name="CDMX" sheetId="9" r:id="rId9"/>
    <sheet name="COAH" sheetId="10" r:id="rId10"/>
    <sheet name="COL" sheetId="11" r:id="rId11"/>
    <sheet name="DGO" sheetId="12" r:id="rId12"/>
    <sheet name="GTO" sheetId="13" r:id="rId13"/>
    <sheet name="GRO" sheetId="14" r:id="rId14"/>
    <sheet name="HGO" sheetId="15" r:id="rId15"/>
    <sheet name="JAL" sheetId="16" r:id="rId16"/>
    <sheet name="MEX" sheetId="17" r:id="rId17"/>
    <sheet name="MICH" sheetId="18" r:id="rId18"/>
    <sheet name="MOR" sheetId="19" r:id="rId19"/>
    <sheet name="NAY" sheetId="20" r:id="rId20"/>
    <sheet name="NL" sheetId="21" r:id="rId21"/>
    <sheet name="OAX" sheetId="22" r:id="rId22"/>
    <sheet name="PUE" sheetId="23" r:id="rId23"/>
    <sheet name="QRO" sheetId="24" r:id="rId24"/>
    <sheet name="QROO" sheetId="25" r:id="rId25"/>
    <sheet name="SLP" sheetId="26" r:id="rId26"/>
    <sheet name="SIN" sheetId="27" r:id="rId27"/>
    <sheet name="SON" sheetId="28" r:id="rId28"/>
    <sheet name="TAB" sheetId="29" r:id="rId29"/>
    <sheet name="TAMPS" sheetId="30" r:id="rId30"/>
    <sheet name="TLAX" sheetId="31" r:id="rId31"/>
    <sheet name="VER" sheetId="32" r:id="rId32"/>
    <sheet name="YUC" sheetId="33" r:id="rId33"/>
    <sheet name="ZAC" sheetId="34" r:id="rId34"/>
  </sheets>
  <definedNames>
    <definedName name="_xlnm._FilterDatabase" localSheetId="0" hidden="1">Concentrado!$A$1:$D$1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3" l="1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C30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C31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C31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Q30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C27" i="20"/>
  <c r="D27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C29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C30" i="20"/>
  <c r="D30" i="20"/>
  <c r="E30" i="20"/>
  <c r="F30" i="20"/>
  <c r="G30" i="20"/>
  <c r="H30" i="20"/>
  <c r="I30" i="20"/>
  <c r="J30" i="20"/>
  <c r="K30" i="20"/>
  <c r="L30" i="20"/>
  <c r="M30" i="20"/>
  <c r="N30" i="20"/>
  <c r="O30" i="20"/>
  <c r="P30" i="20"/>
  <c r="Q30" i="20"/>
  <c r="C31" i="20"/>
  <c r="D31" i="20"/>
  <c r="E31" i="20"/>
  <c r="F31" i="20"/>
  <c r="G31" i="20"/>
  <c r="H31" i="20"/>
  <c r="I31" i="20"/>
  <c r="J31" i="20"/>
  <c r="K31" i="20"/>
  <c r="L31" i="20"/>
  <c r="M31" i="20"/>
  <c r="N31" i="20"/>
  <c r="O31" i="20"/>
  <c r="P31" i="20"/>
  <c r="Q31" i="20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C27" i="22"/>
  <c r="D27" i="22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C28" i="22"/>
  <c r="D28" i="22"/>
  <c r="E28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C29" i="22"/>
  <c r="D29" i="22"/>
  <c r="E29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C30" i="22"/>
  <c r="D30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C31" i="22"/>
  <c r="D31" i="22"/>
  <c r="E31" i="22"/>
  <c r="F31" i="22"/>
  <c r="G31" i="22"/>
  <c r="H31" i="22"/>
  <c r="I31" i="22"/>
  <c r="J31" i="22"/>
  <c r="K31" i="22"/>
  <c r="L31" i="22"/>
  <c r="M31" i="22"/>
  <c r="N31" i="22"/>
  <c r="O31" i="22"/>
  <c r="P31" i="22"/>
  <c r="Q31" i="22"/>
  <c r="C27" i="23"/>
  <c r="D27" i="23"/>
  <c r="E27" i="23"/>
  <c r="F27" i="23"/>
  <c r="G27" i="23"/>
  <c r="H27" i="23"/>
  <c r="I27" i="23"/>
  <c r="J27" i="23"/>
  <c r="K27" i="23"/>
  <c r="L27" i="23"/>
  <c r="M27" i="23"/>
  <c r="N27" i="23"/>
  <c r="O27" i="23"/>
  <c r="P27" i="23"/>
  <c r="Q27" i="23"/>
  <c r="C28" i="23"/>
  <c r="D28" i="23"/>
  <c r="E28" i="23"/>
  <c r="F28" i="23"/>
  <c r="G28" i="23"/>
  <c r="H28" i="23"/>
  <c r="I28" i="23"/>
  <c r="J28" i="23"/>
  <c r="K28" i="23"/>
  <c r="L28" i="23"/>
  <c r="M28" i="23"/>
  <c r="N28" i="23"/>
  <c r="O28" i="23"/>
  <c r="P28" i="23"/>
  <c r="Q28" i="23"/>
  <c r="C29" i="23"/>
  <c r="D29" i="23"/>
  <c r="E29" i="23"/>
  <c r="F29" i="23"/>
  <c r="G29" i="23"/>
  <c r="H29" i="23"/>
  <c r="I29" i="23"/>
  <c r="J29" i="23"/>
  <c r="K29" i="23"/>
  <c r="L29" i="23"/>
  <c r="M29" i="23"/>
  <c r="N29" i="23"/>
  <c r="O29" i="23"/>
  <c r="P29" i="23"/>
  <c r="Q29" i="23"/>
  <c r="C30" i="23"/>
  <c r="D30" i="23"/>
  <c r="E30" i="23"/>
  <c r="F30" i="23"/>
  <c r="G30" i="23"/>
  <c r="H30" i="23"/>
  <c r="I30" i="23"/>
  <c r="J30" i="23"/>
  <c r="K30" i="23"/>
  <c r="L30" i="23"/>
  <c r="M30" i="23"/>
  <c r="N30" i="23"/>
  <c r="O30" i="23"/>
  <c r="P30" i="23"/>
  <c r="Q30" i="23"/>
  <c r="C31" i="23"/>
  <c r="D31" i="23"/>
  <c r="E31" i="23"/>
  <c r="F31" i="23"/>
  <c r="G31" i="23"/>
  <c r="H31" i="23"/>
  <c r="I31" i="23"/>
  <c r="J31" i="23"/>
  <c r="K31" i="23"/>
  <c r="L31" i="23"/>
  <c r="M31" i="23"/>
  <c r="N31" i="23"/>
  <c r="O31" i="23"/>
  <c r="P31" i="23"/>
  <c r="Q31" i="23"/>
  <c r="C27" i="24"/>
  <c r="D27" i="24"/>
  <c r="E27" i="24"/>
  <c r="F27" i="24"/>
  <c r="G27" i="24"/>
  <c r="H27" i="24"/>
  <c r="I27" i="24"/>
  <c r="J27" i="24"/>
  <c r="K27" i="24"/>
  <c r="L27" i="24"/>
  <c r="M27" i="24"/>
  <c r="N27" i="24"/>
  <c r="O27" i="24"/>
  <c r="P27" i="24"/>
  <c r="Q27" i="24"/>
  <c r="C28" i="24"/>
  <c r="D28" i="24"/>
  <c r="E28" i="24"/>
  <c r="F28" i="24"/>
  <c r="G28" i="24"/>
  <c r="H28" i="24"/>
  <c r="I28" i="24"/>
  <c r="J28" i="24"/>
  <c r="K28" i="24"/>
  <c r="L28" i="24"/>
  <c r="M28" i="24"/>
  <c r="N28" i="24"/>
  <c r="O28" i="24"/>
  <c r="P28" i="24"/>
  <c r="Q28" i="24"/>
  <c r="C29" i="24"/>
  <c r="D29" i="24"/>
  <c r="E29" i="24"/>
  <c r="F29" i="24"/>
  <c r="G29" i="24"/>
  <c r="H29" i="24"/>
  <c r="I29" i="24"/>
  <c r="J29" i="24"/>
  <c r="K29" i="24"/>
  <c r="L29" i="24"/>
  <c r="M29" i="24"/>
  <c r="N29" i="24"/>
  <c r="O29" i="24"/>
  <c r="P29" i="24"/>
  <c r="Q29" i="24"/>
  <c r="C30" i="24"/>
  <c r="D30" i="24"/>
  <c r="E30" i="24"/>
  <c r="F30" i="24"/>
  <c r="G30" i="24"/>
  <c r="H30" i="24"/>
  <c r="I30" i="24"/>
  <c r="J30" i="24"/>
  <c r="K30" i="24"/>
  <c r="L30" i="24"/>
  <c r="M30" i="24"/>
  <c r="N30" i="24"/>
  <c r="O30" i="24"/>
  <c r="P30" i="24"/>
  <c r="Q30" i="24"/>
  <c r="C31" i="24"/>
  <c r="D31" i="24"/>
  <c r="E31" i="24"/>
  <c r="F31" i="24"/>
  <c r="G31" i="24"/>
  <c r="H31" i="24"/>
  <c r="I31" i="24"/>
  <c r="J31" i="24"/>
  <c r="K31" i="24"/>
  <c r="L31" i="24"/>
  <c r="M31" i="24"/>
  <c r="N31" i="24"/>
  <c r="O31" i="24"/>
  <c r="P31" i="24"/>
  <c r="Q31" i="24"/>
  <c r="C27" i="25"/>
  <c r="D27" i="25"/>
  <c r="E27" i="25"/>
  <c r="F27" i="25"/>
  <c r="G27" i="25"/>
  <c r="H27" i="25"/>
  <c r="I27" i="25"/>
  <c r="J27" i="25"/>
  <c r="K27" i="25"/>
  <c r="L27" i="25"/>
  <c r="M27" i="25"/>
  <c r="N27" i="25"/>
  <c r="O27" i="25"/>
  <c r="P27" i="25"/>
  <c r="Q27" i="25"/>
  <c r="C28" i="25"/>
  <c r="D28" i="25"/>
  <c r="E28" i="25"/>
  <c r="F28" i="25"/>
  <c r="G28" i="25"/>
  <c r="H28" i="25"/>
  <c r="I28" i="25"/>
  <c r="J28" i="25"/>
  <c r="K28" i="25"/>
  <c r="L28" i="25"/>
  <c r="M28" i="25"/>
  <c r="N28" i="25"/>
  <c r="O28" i="25"/>
  <c r="P28" i="25"/>
  <c r="Q28" i="25"/>
  <c r="C29" i="25"/>
  <c r="D29" i="25"/>
  <c r="E29" i="25"/>
  <c r="F29" i="25"/>
  <c r="G29" i="25"/>
  <c r="H29" i="25"/>
  <c r="I29" i="25"/>
  <c r="J29" i="25"/>
  <c r="K29" i="25"/>
  <c r="L29" i="25"/>
  <c r="M29" i="25"/>
  <c r="N29" i="25"/>
  <c r="O29" i="25"/>
  <c r="P29" i="25"/>
  <c r="Q29" i="25"/>
  <c r="C30" i="25"/>
  <c r="D30" i="25"/>
  <c r="E30" i="25"/>
  <c r="F30" i="25"/>
  <c r="G30" i="25"/>
  <c r="H30" i="25"/>
  <c r="I30" i="25"/>
  <c r="J30" i="25"/>
  <c r="K30" i="25"/>
  <c r="L30" i="25"/>
  <c r="M30" i="25"/>
  <c r="N30" i="25"/>
  <c r="O30" i="25"/>
  <c r="P30" i="25"/>
  <c r="Q30" i="25"/>
  <c r="C31" i="25"/>
  <c r="D31" i="25"/>
  <c r="E31" i="25"/>
  <c r="F31" i="25"/>
  <c r="G31" i="25"/>
  <c r="H31" i="25"/>
  <c r="I31" i="25"/>
  <c r="J31" i="25"/>
  <c r="K31" i="25"/>
  <c r="L31" i="25"/>
  <c r="M31" i="25"/>
  <c r="N31" i="25"/>
  <c r="O31" i="25"/>
  <c r="P31" i="25"/>
  <c r="Q31" i="25"/>
  <c r="C27" i="26"/>
  <c r="D27" i="26"/>
  <c r="E27" i="26"/>
  <c r="F27" i="26"/>
  <c r="G27" i="26"/>
  <c r="H27" i="26"/>
  <c r="I27" i="26"/>
  <c r="J27" i="26"/>
  <c r="K27" i="26"/>
  <c r="L27" i="26"/>
  <c r="M27" i="26"/>
  <c r="N27" i="26"/>
  <c r="O27" i="26"/>
  <c r="P27" i="26"/>
  <c r="Q27" i="26"/>
  <c r="C28" i="26"/>
  <c r="D28" i="26"/>
  <c r="E28" i="26"/>
  <c r="F28" i="26"/>
  <c r="G28" i="26"/>
  <c r="H28" i="26"/>
  <c r="I28" i="26"/>
  <c r="J28" i="26"/>
  <c r="K28" i="26"/>
  <c r="L28" i="26"/>
  <c r="M28" i="26"/>
  <c r="N28" i="26"/>
  <c r="O28" i="26"/>
  <c r="P28" i="26"/>
  <c r="Q28" i="26"/>
  <c r="C29" i="26"/>
  <c r="D29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Q29" i="26"/>
  <c r="C30" i="26"/>
  <c r="D30" i="26"/>
  <c r="E30" i="26"/>
  <c r="F30" i="26"/>
  <c r="G30" i="26"/>
  <c r="H30" i="26"/>
  <c r="I30" i="26"/>
  <c r="J30" i="26"/>
  <c r="K30" i="26"/>
  <c r="L30" i="26"/>
  <c r="M30" i="26"/>
  <c r="N30" i="26"/>
  <c r="O30" i="26"/>
  <c r="P30" i="26"/>
  <c r="Q30" i="26"/>
  <c r="C31" i="26"/>
  <c r="D31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Q31" i="26"/>
  <c r="C27" i="27"/>
  <c r="D27" i="27"/>
  <c r="E27" i="27"/>
  <c r="F27" i="27"/>
  <c r="G27" i="27"/>
  <c r="H27" i="27"/>
  <c r="I27" i="27"/>
  <c r="J27" i="27"/>
  <c r="K27" i="27"/>
  <c r="L27" i="27"/>
  <c r="M27" i="27"/>
  <c r="N27" i="27"/>
  <c r="O27" i="27"/>
  <c r="P27" i="27"/>
  <c r="Q27" i="27"/>
  <c r="C28" i="27"/>
  <c r="D28" i="27"/>
  <c r="E28" i="27"/>
  <c r="F28" i="27"/>
  <c r="G28" i="27"/>
  <c r="H28" i="27"/>
  <c r="I28" i="27"/>
  <c r="J28" i="27"/>
  <c r="K28" i="27"/>
  <c r="L28" i="27"/>
  <c r="M28" i="27"/>
  <c r="N28" i="27"/>
  <c r="O28" i="27"/>
  <c r="P28" i="27"/>
  <c r="Q28" i="27"/>
  <c r="C29" i="27"/>
  <c r="D29" i="27"/>
  <c r="E29" i="27"/>
  <c r="F29" i="27"/>
  <c r="G29" i="27"/>
  <c r="H29" i="27"/>
  <c r="I29" i="27"/>
  <c r="J29" i="27"/>
  <c r="K29" i="27"/>
  <c r="L29" i="27"/>
  <c r="M29" i="27"/>
  <c r="N29" i="27"/>
  <c r="O29" i="27"/>
  <c r="P29" i="27"/>
  <c r="Q29" i="27"/>
  <c r="C30" i="27"/>
  <c r="D30" i="27"/>
  <c r="E30" i="27"/>
  <c r="F30" i="27"/>
  <c r="G30" i="27"/>
  <c r="H30" i="27"/>
  <c r="I30" i="27"/>
  <c r="J30" i="27"/>
  <c r="K30" i="27"/>
  <c r="L30" i="27"/>
  <c r="M30" i="27"/>
  <c r="N30" i="27"/>
  <c r="O30" i="27"/>
  <c r="P30" i="27"/>
  <c r="Q30" i="27"/>
  <c r="C31" i="27"/>
  <c r="D31" i="27"/>
  <c r="E31" i="27"/>
  <c r="F31" i="27"/>
  <c r="G31" i="27"/>
  <c r="H31" i="27"/>
  <c r="I31" i="27"/>
  <c r="J31" i="27"/>
  <c r="K31" i="27"/>
  <c r="L31" i="27"/>
  <c r="M31" i="27"/>
  <c r="N31" i="27"/>
  <c r="O31" i="27"/>
  <c r="P31" i="27"/>
  <c r="Q31" i="27"/>
  <c r="C27" i="28"/>
  <c r="D27" i="28"/>
  <c r="E27" i="28"/>
  <c r="F27" i="28"/>
  <c r="G27" i="28"/>
  <c r="H27" i="28"/>
  <c r="I27" i="28"/>
  <c r="J27" i="28"/>
  <c r="K27" i="28"/>
  <c r="L27" i="28"/>
  <c r="M27" i="28"/>
  <c r="N27" i="28"/>
  <c r="O27" i="28"/>
  <c r="P27" i="28"/>
  <c r="Q27" i="28"/>
  <c r="C28" i="28"/>
  <c r="D28" i="28"/>
  <c r="E28" i="28"/>
  <c r="F28" i="28"/>
  <c r="G28" i="28"/>
  <c r="H28" i="28"/>
  <c r="I28" i="28"/>
  <c r="J28" i="28"/>
  <c r="K28" i="28"/>
  <c r="L28" i="28"/>
  <c r="M28" i="28"/>
  <c r="N28" i="28"/>
  <c r="O28" i="28"/>
  <c r="P28" i="28"/>
  <c r="Q28" i="28"/>
  <c r="C29" i="28"/>
  <c r="D29" i="28"/>
  <c r="E29" i="28"/>
  <c r="F29" i="28"/>
  <c r="G29" i="28"/>
  <c r="H29" i="28"/>
  <c r="I29" i="28"/>
  <c r="J29" i="28"/>
  <c r="K29" i="28"/>
  <c r="L29" i="28"/>
  <c r="M29" i="28"/>
  <c r="N29" i="28"/>
  <c r="O29" i="28"/>
  <c r="P29" i="28"/>
  <c r="Q29" i="28"/>
  <c r="C30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C31" i="28"/>
  <c r="D31" i="28"/>
  <c r="E31" i="28"/>
  <c r="F31" i="28"/>
  <c r="G31" i="28"/>
  <c r="H31" i="28"/>
  <c r="I31" i="28"/>
  <c r="J31" i="28"/>
  <c r="K31" i="28"/>
  <c r="L31" i="28"/>
  <c r="M31" i="28"/>
  <c r="N31" i="28"/>
  <c r="O31" i="28"/>
  <c r="P31" i="28"/>
  <c r="Q31" i="28"/>
  <c r="C27" i="29"/>
  <c r="D27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Q27" i="29"/>
  <c r="C28" i="29"/>
  <c r="D28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Q28" i="29"/>
  <c r="C29" i="29"/>
  <c r="D29" i="29"/>
  <c r="E29" i="29"/>
  <c r="F29" i="29"/>
  <c r="G29" i="29"/>
  <c r="H29" i="29"/>
  <c r="I29" i="29"/>
  <c r="J29" i="29"/>
  <c r="K29" i="29"/>
  <c r="L29" i="29"/>
  <c r="M29" i="29"/>
  <c r="N29" i="29"/>
  <c r="O29" i="29"/>
  <c r="P29" i="29"/>
  <c r="Q29" i="29"/>
  <c r="C30" i="29"/>
  <c r="D30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C31" i="29"/>
  <c r="D31" i="29"/>
  <c r="E31" i="29"/>
  <c r="F31" i="29"/>
  <c r="G31" i="29"/>
  <c r="H31" i="29"/>
  <c r="I31" i="29"/>
  <c r="J31" i="29"/>
  <c r="K31" i="29"/>
  <c r="L31" i="29"/>
  <c r="M31" i="29"/>
  <c r="N31" i="29"/>
  <c r="O31" i="29"/>
  <c r="P31" i="29"/>
  <c r="Q31" i="29"/>
  <c r="C27" i="30"/>
  <c r="D27" i="30"/>
  <c r="E27" i="30"/>
  <c r="F27" i="30"/>
  <c r="G27" i="30"/>
  <c r="H27" i="30"/>
  <c r="I27" i="30"/>
  <c r="J27" i="30"/>
  <c r="K27" i="30"/>
  <c r="L27" i="30"/>
  <c r="M27" i="30"/>
  <c r="N27" i="30"/>
  <c r="O27" i="30"/>
  <c r="P27" i="30"/>
  <c r="Q27" i="30"/>
  <c r="C28" i="30"/>
  <c r="D28" i="30"/>
  <c r="E28" i="30"/>
  <c r="F28" i="30"/>
  <c r="G28" i="30"/>
  <c r="H28" i="30"/>
  <c r="I28" i="30"/>
  <c r="J28" i="30"/>
  <c r="K28" i="30"/>
  <c r="L28" i="30"/>
  <c r="M28" i="30"/>
  <c r="N28" i="30"/>
  <c r="O28" i="30"/>
  <c r="P28" i="30"/>
  <c r="Q28" i="30"/>
  <c r="C29" i="30"/>
  <c r="D29" i="30"/>
  <c r="E29" i="30"/>
  <c r="F29" i="30"/>
  <c r="G29" i="30"/>
  <c r="H29" i="30"/>
  <c r="I29" i="30"/>
  <c r="J29" i="30"/>
  <c r="K29" i="30"/>
  <c r="L29" i="30"/>
  <c r="M29" i="30"/>
  <c r="N29" i="30"/>
  <c r="O29" i="30"/>
  <c r="P29" i="30"/>
  <c r="Q29" i="30"/>
  <c r="C30" i="30"/>
  <c r="D30" i="30"/>
  <c r="E30" i="30"/>
  <c r="F30" i="30"/>
  <c r="G30" i="30"/>
  <c r="H30" i="30"/>
  <c r="I30" i="30"/>
  <c r="J30" i="30"/>
  <c r="K30" i="30"/>
  <c r="L30" i="30"/>
  <c r="M30" i="30"/>
  <c r="N30" i="30"/>
  <c r="O30" i="30"/>
  <c r="P30" i="30"/>
  <c r="Q30" i="30"/>
  <c r="C31" i="30"/>
  <c r="D31" i="30"/>
  <c r="E31" i="30"/>
  <c r="F31" i="30"/>
  <c r="G31" i="30"/>
  <c r="H31" i="30"/>
  <c r="I31" i="30"/>
  <c r="J31" i="30"/>
  <c r="K31" i="30"/>
  <c r="L31" i="30"/>
  <c r="M31" i="30"/>
  <c r="N31" i="30"/>
  <c r="O31" i="30"/>
  <c r="P31" i="30"/>
  <c r="Q31" i="30"/>
  <c r="C27" i="31"/>
  <c r="D27" i="31"/>
  <c r="E27" i="31"/>
  <c r="F27" i="31"/>
  <c r="G27" i="31"/>
  <c r="H27" i="31"/>
  <c r="I27" i="31"/>
  <c r="J27" i="31"/>
  <c r="K27" i="31"/>
  <c r="L27" i="31"/>
  <c r="M27" i="31"/>
  <c r="N27" i="31"/>
  <c r="O27" i="31"/>
  <c r="P27" i="31"/>
  <c r="Q27" i="31"/>
  <c r="C28" i="31"/>
  <c r="D28" i="31"/>
  <c r="E28" i="31"/>
  <c r="F28" i="31"/>
  <c r="G28" i="31"/>
  <c r="H28" i="31"/>
  <c r="I28" i="31"/>
  <c r="J28" i="31"/>
  <c r="K28" i="31"/>
  <c r="L28" i="31"/>
  <c r="M28" i="31"/>
  <c r="N28" i="31"/>
  <c r="O28" i="31"/>
  <c r="P28" i="31"/>
  <c r="Q28" i="31"/>
  <c r="C29" i="31"/>
  <c r="D29" i="31"/>
  <c r="E29" i="31"/>
  <c r="F29" i="31"/>
  <c r="G29" i="31"/>
  <c r="H29" i="31"/>
  <c r="I29" i="31"/>
  <c r="J29" i="31"/>
  <c r="K29" i="31"/>
  <c r="L29" i="31"/>
  <c r="M29" i="31"/>
  <c r="N29" i="31"/>
  <c r="O29" i="31"/>
  <c r="P29" i="31"/>
  <c r="Q29" i="31"/>
  <c r="C30" i="31"/>
  <c r="D30" i="31"/>
  <c r="E30" i="31"/>
  <c r="F30" i="31"/>
  <c r="G30" i="31"/>
  <c r="H30" i="31"/>
  <c r="I30" i="31"/>
  <c r="J30" i="31"/>
  <c r="K30" i="31"/>
  <c r="L30" i="31"/>
  <c r="M30" i="31"/>
  <c r="N30" i="31"/>
  <c r="O30" i="31"/>
  <c r="P30" i="31"/>
  <c r="Q30" i="31"/>
  <c r="C31" i="31"/>
  <c r="D31" i="31"/>
  <c r="E31" i="31"/>
  <c r="F31" i="31"/>
  <c r="G31" i="31"/>
  <c r="H31" i="31"/>
  <c r="I31" i="31"/>
  <c r="J31" i="31"/>
  <c r="K31" i="31"/>
  <c r="L31" i="31"/>
  <c r="M31" i="31"/>
  <c r="N31" i="31"/>
  <c r="O31" i="31"/>
  <c r="P31" i="31"/>
  <c r="Q31" i="31"/>
  <c r="C27" i="32"/>
  <c r="D27" i="32"/>
  <c r="E27" i="32"/>
  <c r="F27" i="32"/>
  <c r="G27" i="32"/>
  <c r="H27" i="32"/>
  <c r="I27" i="32"/>
  <c r="J27" i="32"/>
  <c r="K27" i="32"/>
  <c r="L27" i="32"/>
  <c r="M27" i="32"/>
  <c r="N27" i="32"/>
  <c r="O27" i="32"/>
  <c r="P27" i="32"/>
  <c r="Q27" i="32"/>
  <c r="C28" i="32"/>
  <c r="D28" i="32"/>
  <c r="E28" i="32"/>
  <c r="F28" i="32"/>
  <c r="G28" i="32"/>
  <c r="H28" i="32"/>
  <c r="I28" i="32"/>
  <c r="J28" i="32"/>
  <c r="K28" i="32"/>
  <c r="L28" i="32"/>
  <c r="M28" i="32"/>
  <c r="N28" i="32"/>
  <c r="O28" i="32"/>
  <c r="P28" i="32"/>
  <c r="Q28" i="32"/>
  <c r="C29" i="32"/>
  <c r="D29" i="32"/>
  <c r="E29" i="32"/>
  <c r="F29" i="32"/>
  <c r="G29" i="32"/>
  <c r="H29" i="32"/>
  <c r="I29" i="32"/>
  <c r="J29" i="32"/>
  <c r="K29" i="32"/>
  <c r="L29" i="32"/>
  <c r="M29" i="32"/>
  <c r="N29" i="32"/>
  <c r="O29" i="32"/>
  <c r="P29" i="32"/>
  <c r="Q29" i="32"/>
  <c r="C30" i="32"/>
  <c r="D30" i="32"/>
  <c r="E30" i="32"/>
  <c r="F30" i="32"/>
  <c r="G30" i="32"/>
  <c r="H30" i="32"/>
  <c r="I30" i="32"/>
  <c r="J30" i="32"/>
  <c r="K30" i="32"/>
  <c r="L30" i="32"/>
  <c r="M30" i="32"/>
  <c r="N30" i="32"/>
  <c r="O30" i="32"/>
  <c r="P30" i="32"/>
  <c r="Q30" i="32"/>
  <c r="C31" i="32"/>
  <c r="D31" i="32"/>
  <c r="E31" i="32"/>
  <c r="F31" i="32"/>
  <c r="G31" i="32"/>
  <c r="H31" i="32"/>
  <c r="I31" i="32"/>
  <c r="J31" i="32"/>
  <c r="K31" i="32"/>
  <c r="L31" i="32"/>
  <c r="M31" i="32"/>
  <c r="N31" i="32"/>
  <c r="O31" i="32"/>
  <c r="P31" i="32"/>
  <c r="Q31" i="32"/>
  <c r="C27" i="33"/>
  <c r="D27" i="33"/>
  <c r="E27" i="33"/>
  <c r="F27" i="33"/>
  <c r="G27" i="33"/>
  <c r="H27" i="33"/>
  <c r="I27" i="33"/>
  <c r="J27" i="33"/>
  <c r="K27" i="33"/>
  <c r="L27" i="33"/>
  <c r="M27" i="33"/>
  <c r="N27" i="33"/>
  <c r="O27" i="33"/>
  <c r="P27" i="33"/>
  <c r="Q27" i="33"/>
  <c r="C28" i="33"/>
  <c r="D28" i="33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C29" i="33"/>
  <c r="D29" i="33"/>
  <c r="E29" i="33"/>
  <c r="F29" i="33"/>
  <c r="G29" i="33"/>
  <c r="H29" i="33"/>
  <c r="I29" i="33"/>
  <c r="J29" i="33"/>
  <c r="K29" i="33"/>
  <c r="L29" i="33"/>
  <c r="M29" i="33"/>
  <c r="N29" i="33"/>
  <c r="O29" i="33"/>
  <c r="P29" i="33"/>
  <c r="Q29" i="33"/>
  <c r="C30" i="33"/>
  <c r="D30" i="33"/>
  <c r="E30" i="33"/>
  <c r="F30" i="33"/>
  <c r="G30" i="33"/>
  <c r="H30" i="33"/>
  <c r="I30" i="33"/>
  <c r="J30" i="33"/>
  <c r="K30" i="33"/>
  <c r="L30" i="33"/>
  <c r="M30" i="33"/>
  <c r="N30" i="33"/>
  <c r="O30" i="33"/>
  <c r="P30" i="33"/>
  <c r="Q30" i="33"/>
  <c r="C31" i="33"/>
  <c r="D31" i="33"/>
  <c r="E31" i="33"/>
  <c r="F31" i="33"/>
  <c r="G31" i="33"/>
  <c r="H31" i="33"/>
  <c r="I31" i="33"/>
  <c r="J31" i="33"/>
  <c r="K31" i="33"/>
  <c r="L31" i="33"/>
  <c r="M31" i="33"/>
  <c r="N31" i="33"/>
  <c r="O31" i="33"/>
  <c r="P31" i="33"/>
  <c r="Q31" i="33"/>
  <c r="C27" i="34"/>
  <c r="D27" i="34"/>
  <c r="E27" i="34"/>
  <c r="F27" i="34"/>
  <c r="G27" i="34"/>
  <c r="H27" i="34"/>
  <c r="I27" i="34"/>
  <c r="J27" i="34"/>
  <c r="K27" i="34"/>
  <c r="L27" i="34"/>
  <c r="M27" i="34"/>
  <c r="N27" i="34"/>
  <c r="O27" i="34"/>
  <c r="P27" i="34"/>
  <c r="Q27" i="34"/>
  <c r="C28" i="34"/>
  <c r="D28" i="34"/>
  <c r="E28" i="34"/>
  <c r="F28" i="34"/>
  <c r="G28" i="34"/>
  <c r="H28" i="34"/>
  <c r="I28" i="34"/>
  <c r="J28" i="34"/>
  <c r="K28" i="34"/>
  <c r="L28" i="34"/>
  <c r="M28" i="34"/>
  <c r="N28" i="34"/>
  <c r="O28" i="34"/>
  <c r="P28" i="34"/>
  <c r="Q28" i="34"/>
  <c r="C29" i="34"/>
  <c r="D29" i="34"/>
  <c r="E29" i="34"/>
  <c r="F29" i="34"/>
  <c r="G29" i="34"/>
  <c r="H29" i="34"/>
  <c r="I29" i="34"/>
  <c r="J29" i="34"/>
  <c r="K29" i="34"/>
  <c r="L29" i="34"/>
  <c r="M29" i="34"/>
  <c r="N29" i="34"/>
  <c r="O29" i="34"/>
  <c r="P29" i="34"/>
  <c r="Q29" i="34"/>
  <c r="C30" i="34"/>
  <c r="D30" i="34"/>
  <c r="E30" i="34"/>
  <c r="F30" i="34"/>
  <c r="G30" i="34"/>
  <c r="H30" i="34"/>
  <c r="I30" i="34"/>
  <c r="J30" i="34"/>
  <c r="K30" i="34"/>
  <c r="L30" i="34"/>
  <c r="M30" i="34"/>
  <c r="N30" i="34"/>
  <c r="O30" i="34"/>
  <c r="P30" i="34"/>
  <c r="Q30" i="34"/>
  <c r="C31" i="34"/>
  <c r="D31" i="34"/>
  <c r="E31" i="34"/>
  <c r="F31" i="34"/>
  <c r="G31" i="34"/>
  <c r="H31" i="34"/>
  <c r="I31" i="34"/>
  <c r="J31" i="34"/>
  <c r="K31" i="34"/>
  <c r="L31" i="34"/>
  <c r="M31" i="34"/>
  <c r="N31" i="34"/>
  <c r="O31" i="34"/>
  <c r="P31" i="34"/>
  <c r="Q31" i="34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B28" i="3"/>
  <c r="B29" i="3"/>
  <c r="B30" i="3"/>
  <c r="B31" i="3"/>
  <c r="B28" i="4"/>
  <c r="B29" i="4"/>
  <c r="B30" i="4"/>
  <c r="B31" i="4"/>
  <c r="B28" i="5"/>
  <c r="B29" i="5"/>
  <c r="B30" i="5"/>
  <c r="B31" i="5"/>
  <c r="B28" i="6"/>
  <c r="B29" i="6"/>
  <c r="B30" i="6"/>
  <c r="B31" i="6"/>
  <c r="B28" i="7"/>
  <c r="B29" i="7"/>
  <c r="B30" i="7"/>
  <c r="B31" i="7"/>
  <c r="B28" i="8"/>
  <c r="B29" i="8"/>
  <c r="B30" i="8"/>
  <c r="B31" i="8"/>
  <c r="B28" i="9"/>
  <c r="B29" i="9"/>
  <c r="B30" i="9"/>
  <c r="B31" i="9"/>
  <c r="B28" i="10"/>
  <c r="B29" i="10"/>
  <c r="B30" i="10"/>
  <c r="B31" i="10"/>
  <c r="B28" i="11"/>
  <c r="B29" i="11"/>
  <c r="B30" i="11"/>
  <c r="B31" i="11"/>
  <c r="B28" i="12"/>
  <c r="B29" i="12"/>
  <c r="B30" i="12"/>
  <c r="B31" i="12"/>
  <c r="B28" i="13"/>
  <c r="B29" i="13"/>
  <c r="B30" i="13"/>
  <c r="B31" i="13"/>
  <c r="B28" i="14"/>
  <c r="B29" i="14"/>
  <c r="B30" i="14"/>
  <c r="B31" i="14"/>
  <c r="B28" i="15"/>
  <c r="B29" i="15"/>
  <c r="B30" i="15"/>
  <c r="B31" i="15"/>
  <c r="B28" i="16"/>
  <c r="B29" i="16"/>
  <c r="B30" i="16"/>
  <c r="B31" i="16"/>
  <c r="B28" i="17"/>
  <c r="B29" i="17"/>
  <c r="B30" i="17"/>
  <c r="B31" i="17"/>
  <c r="B28" i="18"/>
  <c r="B29" i="18"/>
  <c r="B30" i="18"/>
  <c r="B31" i="18"/>
  <c r="B28" i="19"/>
  <c r="B29" i="19"/>
  <c r="B30" i="19"/>
  <c r="B31" i="19"/>
  <c r="B28" i="20"/>
  <c r="B29" i="20"/>
  <c r="B30" i="20"/>
  <c r="B31" i="20"/>
  <c r="B28" i="21"/>
  <c r="B29" i="21"/>
  <c r="B30" i="21"/>
  <c r="B31" i="21"/>
  <c r="B28" i="22"/>
  <c r="B29" i="22"/>
  <c r="B30" i="22"/>
  <c r="B31" i="22"/>
  <c r="B28" i="23"/>
  <c r="B29" i="23"/>
  <c r="B30" i="23"/>
  <c r="B31" i="23"/>
  <c r="B28" i="24"/>
  <c r="B29" i="24"/>
  <c r="B30" i="24"/>
  <c r="B31" i="24"/>
  <c r="B28" i="25"/>
  <c r="B29" i="25"/>
  <c r="B30" i="25"/>
  <c r="B31" i="25"/>
  <c r="B28" i="26"/>
  <c r="B29" i="26"/>
  <c r="B30" i="26"/>
  <c r="B31" i="26"/>
  <c r="B28" i="27"/>
  <c r="B29" i="27"/>
  <c r="B30" i="27"/>
  <c r="B31" i="27"/>
  <c r="B28" i="28"/>
  <c r="B29" i="28"/>
  <c r="B30" i="28"/>
  <c r="B31" i="28"/>
  <c r="B28" i="29"/>
  <c r="B29" i="29"/>
  <c r="B30" i="29"/>
  <c r="B31" i="29"/>
  <c r="B28" i="30"/>
  <c r="B29" i="30"/>
  <c r="B30" i="30"/>
  <c r="B31" i="30"/>
  <c r="B28" i="31"/>
  <c r="B29" i="31"/>
  <c r="B30" i="31"/>
  <c r="B31" i="31"/>
  <c r="B28" i="32"/>
  <c r="B29" i="32"/>
  <c r="B30" i="32"/>
  <c r="B31" i="32"/>
  <c r="B28" i="33"/>
  <c r="B29" i="33"/>
  <c r="B30" i="33"/>
  <c r="B31" i="33"/>
  <c r="B28" i="34"/>
  <c r="B29" i="34"/>
  <c r="B30" i="34"/>
  <c r="B31" i="34"/>
  <c r="B28" i="2"/>
  <c r="B29" i="2"/>
  <c r="B30" i="2"/>
  <c r="B31" i="2"/>
  <c r="B10" i="9" l="1"/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B27" i="3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B27" i="4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B27" i="5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B27" i="6"/>
  <c r="B3" i="7"/>
  <c r="C3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B4" i="7"/>
  <c r="C4" i="7"/>
  <c r="D4" i="7"/>
  <c r="E4" i="7"/>
  <c r="F4" i="7"/>
  <c r="G4" i="7"/>
  <c r="H4" i="7"/>
  <c r="I4" i="7"/>
  <c r="J4" i="7"/>
  <c r="K4" i="7"/>
  <c r="L4" i="7"/>
  <c r="M4" i="7"/>
  <c r="N4" i="7"/>
  <c r="O4" i="7"/>
  <c r="P4" i="7"/>
  <c r="Q4" i="7"/>
  <c r="B5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B7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B17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B22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B26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B27" i="7"/>
  <c r="B3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B4" i="8"/>
  <c r="C4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B6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B27" i="8"/>
  <c r="B3" i="9"/>
  <c r="C3" i="9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B4" i="9"/>
  <c r="C4" i="9"/>
  <c r="D4" i="9"/>
  <c r="E4" i="9"/>
  <c r="F4" i="9"/>
  <c r="G4" i="9"/>
  <c r="H4" i="9"/>
  <c r="I4" i="9"/>
  <c r="J4" i="9"/>
  <c r="K4" i="9"/>
  <c r="L4" i="9"/>
  <c r="M4" i="9"/>
  <c r="N4" i="9"/>
  <c r="O4" i="9"/>
  <c r="P4" i="9"/>
  <c r="Q4" i="9"/>
  <c r="B5" i="9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B6" i="9"/>
  <c r="C6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B7" i="9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B8" i="9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B9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B17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B27" i="9"/>
  <c r="B3" i="10"/>
  <c r="C3" i="10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B4" i="10"/>
  <c r="C4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B5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B6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B7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B8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B9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B10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B11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B12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B13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B19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B20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B22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B23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B24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B25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B26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B27" i="10"/>
  <c r="B3" i="11"/>
  <c r="C3" i="11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B4" i="11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B6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B7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B27" i="11"/>
  <c r="B3" i="12"/>
  <c r="C3" i="12"/>
  <c r="D3" i="12"/>
  <c r="E3" i="12"/>
  <c r="F3" i="12"/>
  <c r="G3" i="12"/>
  <c r="H3" i="12"/>
  <c r="I3" i="12"/>
  <c r="J3" i="12"/>
  <c r="K3" i="12"/>
  <c r="L3" i="12"/>
  <c r="M3" i="12"/>
  <c r="N3" i="12"/>
  <c r="O3" i="12"/>
  <c r="P3" i="12"/>
  <c r="Q3" i="12"/>
  <c r="B4" i="12"/>
  <c r="C4" i="12"/>
  <c r="D4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B5" i="12"/>
  <c r="C5" i="12"/>
  <c r="D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B17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B20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B21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B22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B23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B25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B26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B27" i="12"/>
  <c r="B3" i="13"/>
  <c r="C3" i="13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B4" i="13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B15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B18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B19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B20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B21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B22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B23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B24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B25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B26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B27" i="13"/>
  <c r="B3" i="14"/>
  <c r="C3" i="14"/>
  <c r="D3" i="14"/>
  <c r="E3" i="14"/>
  <c r="F3" i="14"/>
  <c r="G3" i="14"/>
  <c r="H3" i="14"/>
  <c r="I3" i="14"/>
  <c r="J3" i="14"/>
  <c r="K3" i="14"/>
  <c r="L3" i="14"/>
  <c r="M3" i="14"/>
  <c r="N3" i="14"/>
  <c r="O3" i="14"/>
  <c r="P3" i="14"/>
  <c r="Q3" i="14"/>
  <c r="B4" i="14"/>
  <c r="C4" i="14"/>
  <c r="D4" i="14"/>
  <c r="E4" i="14"/>
  <c r="F4" i="14"/>
  <c r="G4" i="14"/>
  <c r="H4" i="14"/>
  <c r="I4" i="14"/>
  <c r="J4" i="14"/>
  <c r="K4" i="14"/>
  <c r="L4" i="14"/>
  <c r="M4" i="14"/>
  <c r="N4" i="14"/>
  <c r="O4" i="14"/>
  <c r="P4" i="14"/>
  <c r="Q4" i="14"/>
  <c r="B5" i="14"/>
  <c r="C5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B6" i="14"/>
  <c r="C6" i="14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B7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B8" i="14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B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B10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B11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B12" i="14"/>
  <c r="C12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B13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B14" i="14"/>
  <c r="C14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B15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B16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B17" i="14"/>
  <c r="C17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B18" i="14"/>
  <c r="C18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B19" i="14"/>
  <c r="C19" i="14"/>
  <c r="D19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B20" i="14"/>
  <c r="C20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B21" i="14"/>
  <c r="C21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B22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B23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B24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B25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B26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B27" i="14"/>
  <c r="B3" i="15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B4" i="15"/>
  <c r="C4" i="15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B5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B6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B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B8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B9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B10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B27" i="15"/>
  <c r="B3" i="16"/>
  <c r="C3" i="16"/>
  <c r="D3" i="16"/>
  <c r="E3" i="16"/>
  <c r="F3" i="16"/>
  <c r="G3" i="16"/>
  <c r="H3" i="16"/>
  <c r="I3" i="16"/>
  <c r="J3" i="16"/>
  <c r="K3" i="16"/>
  <c r="L3" i="16"/>
  <c r="M3" i="16"/>
  <c r="N3" i="16"/>
  <c r="O3" i="16"/>
  <c r="P3" i="16"/>
  <c r="Q3" i="16"/>
  <c r="B4" i="16"/>
  <c r="C4" i="16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Q4" i="16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B7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B27" i="16"/>
  <c r="B3" i="17"/>
  <c r="C3" i="17"/>
  <c r="D3" i="17"/>
  <c r="E3" i="17"/>
  <c r="F3" i="17"/>
  <c r="G3" i="17"/>
  <c r="H3" i="17"/>
  <c r="I3" i="17"/>
  <c r="J3" i="17"/>
  <c r="K3" i="17"/>
  <c r="L3" i="17"/>
  <c r="M3" i="17"/>
  <c r="N3" i="17"/>
  <c r="O3" i="17"/>
  <c r="P3" i="17"/>
  <c r="Q3" i="17"/>
  <c r="B4" i="17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B5" i="17"/>
  <c r="C5" i="17"/>
  <c r="D5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B6" i="17"/>
  <c r="C6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B7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B27" i="17"/>
  <c r="B3" i="18"/>
  <c r="C3" i="18"/>
  <c r="D3" i="18"/>
  <c r="E3" i="18"/>
  <c r="F3" i="18"/>
  <c r="G3" i="18"/>
  <c r="H3" i="18"/>
  <c r="I3" i="18"/>
  <c r="J3" i="18"/>
  <c r="K3" i="18"/>
  <c r="L3" i="18"/>
  <c r="M3" i="18"/>
  <c r="N3" i="18"/>
  <c r="O3" i="18"/>
  <c r="P3" i="18"/>
  <c r="Q3" i="18"/>
  <c r="B4" i="18"/>
  <c r="C4" i="18"/>
  <c r="D4" i="18"/>
  <c r="E4" i="18"/>
  <c r="F4" i="18"/>
  <c r="G4" i="18"/>
  <c r="H4" i="18"/>
  <c r="I4" i="18"/>
  <c r="J4" i="18"/>
  <c r="K4" i="18"/>
  <c r="L4" i="18"/>
  <c r="M4" i="18"/>
  <c r="N4" i="18"/>
  <c r="O4" i="18"/>
  <c r="P4" i="18"/>
  <c r="Q4" i="18"/>
  <c r="B5" i="18"/>
  <c r="C5" i="18"/>
  <c r="D5" i="18"/>
  <c r="E5" i="18"/>
  <c r="F5" i="18"/>
  <c r="G5" i="18"/>
  <c r="H5" i="18"/>
  <c r="I5" i="18"/>
  <c r="J5" i="18"/>
  <c r="K5" i="18"/>
  <c r="L5" i="18"/>
  <c r="M5" i="18"/>
  <c r="N5" i="18"/>
  <c r="O5" i="18"/>
  <c r="P5" i="18"/>
  <c r="Q5" i="18"/>
  <c r="B6" i="18"/>
  <c r="C6" i="18"/>
  <c r="D6" i="18"/>
  <c r="E6" i="18"/>
  <c r="F6" i="18"/>
  <c r="G6" i="18"/>
  <c r="H6" i="18"/>
  <c r="I6" i="18"/>
  <c r="J6" i="18"/>
  <c r="K6" i="18"/>
  <c r="L6" i="18"/>
  <c r="M6" i="18"/>
  <c r="N6" i="18"/>
  <c r="O6" i="18"/>
  <c r="P6" i="18"/>
  <c r="Q6" i="18"/>
  <c r="B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B8" i="18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B9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B10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B27" i="18"/>
  <c r="B3" i="19"/>
  <c r="C3" i="19"/>
  <c r="D3" i="19"/>
  <c r="E3" i="19"/>
  <c r="F3" i="19"/>
  <c r="G3" i="19"/>
  <c r="H3" i="19"/>
  <c r="I3" i="19"/>
  <c r="J3" i="19"/>
  <c r="K3" i="19"/>
  <c r="L3" i="19"/>
  <c r="M3" i="19"/>
  <c r="N3" i="19"/>
  <c r="O3" i="19"/>
  <c r="P3" i="19"/>
  <c r="Q3" i="19"/>
  <c r="B4" i="19"/>
  <c r="C4" i="19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B5" i="19"/>
  <c r="C5" i="19"/>
  <c r="D5" i="19"/>
  <c r="E5" i="19"/>
  <c r="F5" i="19"/>
  <c r="G5" i="19"/>
  <c r="H5" i="19"/>
  <c r="I5" i="19"/>
  <c r="J5" i="19"/>
  <c r="K5" i="19"/>
  <c r="L5" i="19"/>
  <c r="M5" i="19"/>
  <c r="N5" i="19"/>
  <c r="O5" i="19"/>
  <c r="P5" i="19"/>
  <c r="Q5" i="19"/>
  <c r="B6" i="19"/>
  <c r="C6" i="19"/>
  <c r="D6" i="19"/>
  <c r="E6" i="19"/>
  <c r="F6" i="19"/>
  <c r="G6" i="19"/>
  <c r="H6" i="19"/>
  <c r="I6" i="19"/>
  <c r="J6" i="19"/>
  <c r="K6" i="19"/>
  <c r="L6" i="19"/>
  <c r="M6" i="19"/>
  <c r="N6" i="19"/>
  <c r="O6" i="19"/>
  <c r="P6" i="19"/>
  <c r="Q6" i="19"/>
  <c r="B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B8" i="19"/>
  <c r="C8" i="19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B9" i="19"/>
  <c r="C9" i="19"/>
  <c r="D9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B10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O14" i="19"/>
  <c r="P14" i="19"/>
  <c r="Q14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B27" i="19"/>
  <c r="B3" i="20"/>
  <c r="C3" i="20"/>
  <c r="D3" i="20"/>
  <c r="E3" i="20"/>
  <c r="F3" i="20"/>
  <c r="G3" i="20"/>
  <c r="H3" i="20"/>
  <c r="I3" i="20"/>
  <c r="J3" i="20"/>
  <c r="K3" i="20"/>
  <c r="L3" i="20"/>
  <c r="M3" i="20"/>
  <c r="N3" i="20"/>
  <c r="O3" i="20"/>
  <c r="P3" i="20"/>
  <c r="Q3" i="20"/>
  <c r="B4" i="20"/>
  <c r="C4" i="20"/>
  <c r="D4" i="20"/>
  <c r="E4" i="20"/>
  <c r="F4" i="20"/>
  <c r="G4" i="20"/>
  <c r="H4" i="20"/>
  <c r="I4" i="20"/>
  <c r="J4" i="20"/>
  <c r="K4" i="20"/>
  <c r="L4" i="20"/>
  <c r="M4" i="20"/>
  <c r="N4" i="20"/>
  <c r="O4" i="20"/>
  <c r="P4" i="20"/>
  <c r="Q4" i="20"/>
  <c r="B5" i="20"/>
  <c r="C5" i="20"/>
  <c r="D5" i="20"/>
  <c r="E5" i="20"/>
  <c r="F5" i="20"/>
  <c r="G5" i="20"/>
  <c r="H5" i="20"/>
  <c r="I5" i="20"/>
  <c r="J5" i="20"/>
  <c r="K5" i="20"/>
  <c r="L5" i="20"/>
  <c r="M5" i="20"/>
  <c r="N5" i="20"/>
  <c r="O5" i="20"/>
  <c r="P5" i="20"/>
  <c r="Q5" i="20"/>
  <c r="B6" i="20"/>
  <c r="C6" i="20"/>
  <c r="D6" i="20"/>
  <c r="E6" i="20"/>
  <c r="F6" i="20"/>
  <c r="G6" i="20"/>
  <c r="H6" i="20"/>
  <c r="I6" i="20"/>
  <c r="J6" i="20"/>
  <c r="K6" i="20"/>
  <c r="L6" i="20"/>
  <c r="M6" i="20"/>
  <c r="N6" i="20"/>
  <c r="O6" i="20"/>
  <c r="P6" i="20"/>
  <c r="Q6" i="20"/>
  <c r="B7" i="20"/>
  <c r="C7" i="20"/>
  <c r="D7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B8" i="20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B9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B11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B12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B13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B14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B15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B16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B17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B18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B19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B20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B21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B22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B23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B24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B25" i="20"/>
  <c r="C25" i="20"/>
  <c r="D25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B26" i="20"/>
  <c r="C26" i="20"/>
  <c r="D26" i="20"/>
  <c r="E26" i="20"/>
  <c r="F26" i="20"/>
  <c r="G26" i="20"/>
  <c r="H26" i="20"/>
  <c r="I26" i="20"/>
  <c r="J26" i="20"/>
  <c r="K26" i="20"/>
  <c r="L26" i="20"/>
  <c r="M26" i="20"/>
  <c r="N26" i="20"/>
  <c r="O26" i="20"/>
  <c r="P26" i="20"/>
  <c r="Q26" i="20"/>
  <c r="B27" i="20"/>
  <c r="B3" i="21"/>
  <c r="C3" i="21"/>
  <c r="D3" i="21"/>
  <c r="E3" i="21"/>
  <c r="F3" i="21"/>
  <c r="G3" i="21"/>
  <c r="H3" i="21"/>
  <c r="I3" i="21"/>
  <c r="J3" i="21"/>
  <c r="K3" i="21"/>
  <c r="L3" i="21"/>
  <c r="M3" i="21"/>
  <c r="N3" i="21"/>
  <c r="O3" i="21"/>
  <c r="P3" i="21"/>
  <c r="Q3" i="21"/>
  <c r="B4" i="21"/>
  <c r="C4" i="21"/>
  <c r="D4" i="21"/>
  <c r="E4" i="21"/>
  <c r="F4" i="21"/>
  <c r="G4" i="21"/>
  <c r="H4" i="21"/>
  <c r="I4" i="21"/>
  <c r="J4" i="21"/>
  <c r="K4" i="21"/>
  <c r="L4" i="21"/>
  <c r="M4" i="21"/>
  <c r="N4" i="21"/>
  <c r="O4" i="21"/>
  <c r="P4" i="21"/>
  <c r="Q4" i="21"/>
  <c r="B5" i="21"/>
  <c r="C5" i="21"/>
  <c r="D5" i="21"/>
  <c r="E5" i="21"/>
  <c r="F5" i="21"/>
  <c r="G5" i="21"/>
  <c r="H5" i="21"/>
  <c r="I5" i="21"/>
  <c r="J5" i="21"/>
  <c r="K5" i="21"/>
  <c r="L5" i="21"/>
  <c r="M5" i="21"/>
  <c r="N5" i="21"/>
  <c r="O5" i="21"/>
  <c r="P5" i="21"/>
  <c r="Q5" i="21"/>
  <c r="B6" i="21"/>
  <c r="C6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Q6" i="21"/>
  <c r="B7" i="21"/>
  <c r="C7" i="21"/>
  <c r="D7" i="21"/>
  <c r="E7" i="21"/>
  <c r="F7" i="21"/>
  <c r="G7" i="21"/>
  <c r="H7" i="21"/>
  <c r="I7" i="21"/>
  <c r="J7" i="21"/>
  <c r="K7" i="21"/>
  <c r="L7" i="21"/>
  <c r="M7" i="21"/>
  <c r="N7" i="21"/>
  <c r="O7" i="21"/>
  <c r="P7" i="21"/>
  <c r="Q7" i="21"/>
  <c r="B8" i="21"/>
  <c r="C8" i="21"/>
  <c r="D8" i="21"/>
  <c r="E8" i="21"/>
  <c r="F8" i="21"/>
  <c r="G8" i="21"/>
  <c r="H8" i="21"/>
  <c r="I8" i="21"/>
  <c r="J8" i="21"/>
  <c r="K8" i="21"/>
  <c r="L8" i="21"/>
  <c r="M8" i="21"/>
  <c r="N8" i="21"/>
  <c r="O8" i="21"/>
  <c r="P8" i="21"/>
  <c r="Q8" i="21"/>
  <c r="B9" i="21"/>
  <c r="C9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B10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B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B14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B15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B16" i="21"/>
  <c r="C16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B17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B18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B19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B20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B21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B22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B23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B24" i="2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B25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B26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B27" i="21"/>
  <c r="B3" i="22"/>
  <c r="C3" i="22"/>
  <c r="D3" i="22"/>
  <c r="E3" i="22"/>
  <c r="F3" i="22"/>
  <c r="G3" i="22"/>
  <c r="H3" i="22"/>
  <c r="I3" i="22"/>
  <c r="J3" i="22"/>
  <c r="K3" i="22"/>
  <c r="L3" i="22"/>
  <c r="M3" i="22"/>
  <c r="N3" i="22"/>
  <c r="O3" i="22"/>
  <c r="P3" i="22"/>
  <c r="Q3" i="22"/>
  <c r="B4" i="22"/>
  <c r="C4" i="22"/>
  <c r="D4" i="22"/>
  <c r="E4" i="22"/>
  <c r="F4" i="22"/>
  <c r="G4" i="22"/>
  <c r="H4" i="22"/>
  <c r="I4" i="22"/>
  <c r="J4" i="22"/>
  <c r="K4" i="22"/>
  <c r="L4" i="22"/>
  <c r="M4" i="22"/>
  <c r="N4" i="22"/>
  <c r="O4" i="22"/>
  <c r="P4" i="22"/>
  <c r="Q4" i="22"/>
  <c r="B5" i="22"/>
  <c r="C5" i="22"/>
  <c r="D5" i="22"/>
  <c r="E5" i="22"/>
  <c r="F5" i="22"/>
  <c r="G5" i="22"/>
  <c r="H5" i="22"/>
  <c r="I5" i="22"/>
  <c r="J5" i="22"/>
  <c r="K5" i="22"/>
  <c r="L5" i="22"/>
  <c r="M5" i="22"/>
  <c r="N5" i="22"/>
  <c r="O5" i="22"/>
  <c r="P5" i="22"/>
  <c r="Q5" i="22"/>
  <c r="B6" i="22"/>
  <c r="C6" i="22"/>
  <c r="D6" i="22"/>
  <c r="E6" i="22"/>
  <c r="F6" i="22"/>
  <c r="G6" i="22"/>
  <c r="H6" i="22"/>
  <c r="I6" i="22"/>
  <c r="J6" i="22"/>
  <c r="K6" i="22"/>
  <c r="L6" i="22"/>
  <c r="M6" i="22"/>
  <c r="N6" i="22"/>
  <c r="O6" i="22"/>
  <c r="P6" i="22"/>
  <c r="Q6" i="22"/>
  <c r="B7" i="22"/>
  <c r="C7" i="22"/>
  <c r="D7" i="22"/>
  <c r="E7" i="22"/>
  <c r="F7" i="22"/>
  <c r="G7" i="22"/>
  <c r="H7" i="22"/>
  <c r="I7" i="22"/>
  <c r="J7" i="22"/>
  <c r="K7" i="22"/>
  <c r="L7" i="22"/>
  <c r="M7" i="22"/>
  <c r="N7" i="22"/>
  <c r="O7" i="22"/>
  <c r="P7" i="22"/>
  <c r="Q7" i="22"/>
  <c r="B8" i="22"/>
  <c r="C8" i="22"/>
  <c r="D8" i="22"/>
  <c r="E8" i="22"/>
  <c r="F8" i="22"/>
  <c r="G8" i="22"/>
  <c r="H8" i="22"/>
  <c r="I8" i="22"/>
  <c r="J8" i="22"/>
  <c r="K8" i="22"/>
  <c r="L8" i="22"/>
  <c r="M8" i="22"/>
  <c r="N8" i="22"/>
  <c r="O8" i="22"/>
  <c r="P8" i="22"/>
  <c r="Q8" i="22"/>
  <c r="B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B10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B11" i="22"/>
  <c r="C11" i="22"/>
  <c r="D11" i="22"/>
  <c r="E11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B12" i="22"/>
  <c r="C12" i="22"/>
  <c r="D12" i="22"/>
  <c r="E12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B13" i="22"/>
  <c r="C13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B14" i="22"/>
  <c r="C14" i="22"/>
  <c r="D14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B15" i="22"/>
  <c r="C15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B16" i="22"/>
  <c r="C16" i="22"/>
  <c r="D16" i="22"/>
  <c r="E16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B17" i="22"/>
  <c r="C17" i="22"/>
  <c r="D17" i="22"/>
  <c r="E17" i="22"/>
  <c r="F17" i="22"/>
  <c r="G17" i="22"/>
  <c r="H17" i="22"/>
  <c r="I17" i="22"/>
  <c r="J17" i="22"/>
  <c r="K17" i="22"/>
  <c r="L17" i="22"/>
  <c r="M17" i="22"/>
  <c r="N17" i="22"/>
  <c r="O17" i="22"/>
  <c r="P17" i="22"/>
  <c r="Q17" i="22"/>
  <c r="B18" i="22"/>
  <c r="C18" i="22"/>
  <c r="D18" i="22"/>
  <c r="E18" i="22"/>
  <c r="F18" i="22"/>
  <c r="G18" i="22"/>
  <c r="H18" i="22"/>
  <c r="I18" i="22"/>
  <c r="J18" i="22"/>
  <c r="K18" i="22"/>
  <c r="L18" i="22"/>
  <c r="M18" i="22"/>
  <c r="N18" i="22"/>
  <c r="O18" i="22"/>
  <c r="P18" i="22"/>
  <c r="Q18" i="22"/>
  <c r="B19" i="22"/>
  <c r="C19" i="22"/>
  <c r="D19" i="22"/>
  <c r="E19" i="22"/>
  <c r="F19" i="22"/>
  <c r="G19" i="22"/>
  <c r="H19" i="22"/>
  <c r="I19" i="22"/>
  <c r="J19" i="22"/>
  <c r="K19" i="22"/>
  <c r="L19" i="22"/>
  <c r="M19" i="22"/>
  <c r="N19" i="22"/>
  <c r="O19" i="22"/>
  <c r="P19" i="22"/>
  <c r="Q19" i="22"/>
  <c r="B20" i="22"/>
  <c r="C20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B21" i="22"/>
  <c r="C21" i="22"/>
  <c r="D21" i="22"/>
  <c r="E21" i="22"/>
  <c r="F21" i="22"/>
  <c r="G21" i="22"/>
  <c r="H21" i="22"/>
  <c r="I21" i="22"/>
  <c r="J21" i="22"/>
  <c r="K21" i="22"/>
  <c r="L21" i="22"/>
  <c r="M21" i="22"/>
  <c r="N21" i="22"/>
  <c r="O21" i="22"/>
  <c r="P21" i="22"/>
  <c r="Q21" i="22"/>
  <c r="B22" i="22"/>
  <c r="C22" i="22"/>
  <c r="D22" i="22"/>
  <c r="E22" i="22"/>
  <c r="F22" i="22"/>
  <c r="G22" i="22"/>
  <c r="H22" i="22"/>
  <c r="I22" i="22"/>
  <c r="J22" i="22"/>
  <c r="K22" i="22"/>
  <c r="L22" i="22"/>
  <c r="M22" i="22"/>
  <c r="N22" i="22"/>
  <c r="O22" i="22"/>
  <c r="P22" i="22"/>
  <c r="Q22" i="22"/>
  <c r="B23" i="22"/>
  <c r="C23" i="22"/>
  <c r="D23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B24" i="22"/>
  <c r="C24" i="22"/>
  <c r="D24" i="22"/>
  <c r="E24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B25" i="22"/>
  <c r="C25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B26" i="22"/>
  <c r="C26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B27" i="22"/>
  <c r="B3" i="23"/>
  <c r="C3" i="23"/>
  <c r="D3" i="23"/>
  <c r="E3" i="23"/>
  <c r="F3" i="23"/>
  <c r="G3" i="23"/>
  <c r="H3" i="23"/>
  <c r="I3" i="23"/>
  <c r="J3" i="23"/>
  <c r="K3" i="23"/>
  <c r="L3" i="23"/>
  <c r="M3" i="23"/>
  <c r="N3" i="23"/>
  <c r="O3" i="23"/>
  <c r="P3" i="23"/>
  <c r="Q3" i="23"/>
  <c r="B4" i="23"/>
  <c r="C4" i="23"/>
  <c r="D4" i="23"/>
  <c r="E4" i="23"/>
  <c r="F4" i="23"/>
  <c r="G4" i="23"/>
  <c r="H4" i="23"/>
  <c r="I4" i="23"/>
  <c r="J4" i="23"/>
  <c r="K4" i="23"/>
  <c r="L4" i="23"/>
  <c r="M4" i="23"/>
  <c r="N4" i="23"/>
  <c r="O4" i="23"/>
  <c r="P4" i="23"/>
  <c r="Q4" i="23"/>
  <c r="B5" i="23"/>
  <c r="C5" i="23"/>
  <c r="D5" i="23"/>
  <c r="E5" i="23"/>
  <c r="F5" i="23"/>
  <c r="G5" i="23"/>
  <c r="H5" i="23"/>
  <c r="I5" i="23"/>
  <c r="J5" i="23"/>
  <c r="K5" i="23"/>
  <c r="L5" i="23"/>
  <c r="M5" i="23"/>
  <c r="N5" i="23"/>
  <c r="O5" i="23"/>
  <c r="P5" i="23"/>
  <c r="Q5" i="23"/>
  <c r="B6" i="23"/>
  <c r="C6" i="23"/>
  <c r="D6" i="23"/>
  <c r="E6" i="23"/>
  <c r="F6" i="23"/>
  <c r="G6" i="23"/>
  <c r="H6" i="23"/>
  <c r="I6" i="23"/>
  <c r="J6" i="23"/>
  <c r="K6" i="23"/>
  <c r="L6" i="23"/>
  <c r="M6" i="23"/>
  <c r="N6" i="23"/>
  <c r="O6" i="23"/>
  <c r="P6" i="23"/>
  <c r="Q6" i="23"/>
  <c r="B7" i="23"/>
  <c r="C7" i="23"/>
  <c r="D7" i="23"/>
  <c r="E7" i="23"/>
  <c r="F7" i="23"/>
  <c r="G7" i="23"/>
  <c r="H7" i="23"/>
  <c r="I7" i="23"/>
  <c r="J7" i="23"/>
  <c r="K7" i="23"/>
  <c r="L7" i="23"/>
  <c r="M7" i="23"/>
  <c r="N7" i="23"/>
  <c r="O7" i="23"/>
  <c r="P7" i="23"/>
  <c r="Q7" i="23"/>
  <c r="B8" i="23"/>
  <c r="C8" i="23"/>
  <c r="D8" i="23"/>
  <c r="E8" i="23"/>
  <c r="F8" i="23"/>
  <c r="G8" i="23"/>
  <c r="H8" i="23"/>
  <c r="I8" i="23"/>
  <c r="J8" i="23"/>
  <c r="K8" i="23"/>
  <c r="L8" i="23"/>
  <c r="M8" i="23"/>
  <c r="N8" i="23"/>
  <c r="O8" i="23"/>
  <c r="P8" i="23"/>
  <c r="Q8" i="23"/>
  <c r="B9" i="23"/>
  <c r="C9" i="23"/>
  <c r="D9" i="23"/>
  <c r="E9" i="23"/>
  <c r="F9" i="23"/>
  <c r="G9" i="23"/>
  <c r="H9" i="23"/>
  <c r="I9" i="23"/>
  <c r="J9" i="23"/>
  <c r="K9" i="23"/>
  <c r="L9" i="23"/>
  <c r="M9" i="23"/>
  <c r="N9" i="23"/>
  <c r="O9" i="23"/>
  <c r="P9" i="23"/>
  <c r="Q9" i="23"/>
  <c r="B10" i="23"/>
  <c r="C10" i="23"/>
  <c r="D10" i="23"/>
  <c r="E10" i="23"/>
  <c r="F10" i="23"/>
  <c r="G10" i="23"/>
  <c r="H10" i="23"/>
  <c r="I10" i="23"/>
  <c r="J10" i="23"/>
  <c r="K10" i="23"/>
  <c r="L10" i="23"/>
  <c r="M10" i="23"/>
  <c r="N10" i="23"/>
  <c r="O10" i="23"/>
  <c r="P10" i="23"/>
  <c r="Q10" i="23"/>
  <c r="B11" i="23"/>
  <c r="C11" i="23"/>
  <c r="D11" i="23"/>
  <c r="E11" i="23"/>
  <c r="F11" i="23"/>
  <c r="G11" i="23"/>
  <c r="H11" i="23"/>
  <c r="I11" i="23"/>
  <c r="J11" i="23"/>
  <c r="K11" i="23"/>
  <c r="L11" i="23"/>
  <c r="M11" i="23"/>
  <c r="N11" i="23"/>
  <c r="O11" i="23"/>
  <c r="P11" i="23"/>
  <c r="Q11" i="23"/>
  <c r="B12" i="23"/>
  <c r="C12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P12" i="23"/>
  <c r="Q12" i="23"/>
  <c r="B13" i="23"/>
  <c r="C13" i="23"/>
  <c r="D13" i="23"/>
  <c r="E13" i="23"/>
  <c r="F13" i="23"/>
  <c r="G13" i="23"/>
  <c r="H13" i="23"/>
  <c r="I13" i="23"/>
  <c r="J13" i="23"/>
  <c r="K13" i="23"/>
  <c r="L13" i="23"/>
  <c r="M13" i="23"/>
  <c r="N13" i="23"/>
  <c r="O13" i="23"/>
  <c r="P13" i="23"/>
  <c r="Q13" i="23"/>
  <c r="B14" i="23"/>
  <c r="C14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P14" i="23"/>
  <c r="Q14" i="23"/>
  <c r="B15" i="23"/>
  <c r="C15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B16" i="23"/>
  <c r="C16" i="23"/>
  <c r="D16" i="23"/>
  <c r="E16" i="23"/>
  <c r="F16" i="23"/>
  <c r="G16" i="23"/>
  <c r="H16" i="23"/>
  <c r="I16" i="23"/>
  <c r="J16" i="23"/>
  <c r="K16" i="23"/>
  <c r="L16" i="23"/>
  <c r="M16" i="23"/>
  <c r="N16" i="23"/>
  <c r="O16" i="23"/>
  <c r="P16" i="23"/>
  <c r="Q16" i="23"/>
  <c r="B17" i="23"/>
  <c r="C17" i="23"/>
  <c r="D17" i="23"/>
  <c r="E17" i="23"/>
  <c r="F17" i="23"/>
  <c r="G17" i="23"/>
  <c r="H17" i="23"/>
  <c r="I17" i="23"/>
  <c r="J17" i="23"/>
  <c r="K17" i="23"/>
  <c r="L17" i="23"/>
  <c r="M17" i="23"/>
  <c r="N17" i="23"/>
  <c r="O17" i="23"/>
  <c r="P17" i="23"/>
  <c r="Q17" i="23"/>
  <c r="B18" i="23"/>
  <c r="C18" i="23"/>
  <c r="D18" i="23"/>
  <c r="E18" i="23"/>
  <c r="F18" i="23"/>
  <c r="G18" i="23"/>
  <c r="H18" i="23"/>
  <c r="I18" i="23"/>
  <c r="J18" i="23"/>
  <c r="K18" i="23"/>
  <c r="L18" i="23"/>
  <c r="M18" i="23"/>
  <c r="N18" i="23"/>
  <c r="O18" i="23"/>
  <c r="P18" i="23"/>
  <c r="Q18" i="23"/>
  <c r="B19" i="23"/>
  <c r="C19" i="23"/>
  <c r="D19" i="23"/>
  <c r="E19" i="23"/>
  <c r="F19" i="23"/>
  <c r="G19" i="23"/>
  <c r="H19" i="23"/>
  <c r="I19" i="23"/>
  <c r="J19" i="23"/>
  <c r="K19" i="23"/>
  <c r="L19" i="23"/>
  <c r="M19" i="23"/>
  <c r="N19" i="23"/>
  <c r="O19" i="23"/>
  <c r="P19" i="23"/>
  <c r="Q19" i="23"/>
  <c r="B20" i="23"/>
  <c r="C20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B21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B22" i="23"/>
  <c r="C22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Q22" i="23"/>
  <c r="B23" i="23"/>
  <c r="C23" i="23"/>
  <c r="D23" i="23"/>
  <c r="E23" i="23"/>
  <c r="F23" i="23"/>
  <c r="G23" i="23"/>
  <c r="H23" i="23"/>
  <c r="I23" i="23"/>
  <c r="J23" i="23"/>
  <c r="K23" i="23"/>
  <c r="L23" i="23"/>
  <c r="M23" i="23"/>
  <c r="N23" i="23"/>
  <c r="O23" i="23"/>
  <c r="P23" i="23"/>
  <c r="Q23" i="23"/>
  <c r="B24" i="23"/>
  <c r="C24" i="23"/>
  <c r="D24" i="23"/>
  <c r="E24" i="23"/>
  <c r="F24" i="23"/>
  <c r="G24" i="23"/>
  <c r="H24" i="23"/>
  <c r="I24" i="23"/>
  <c r="J24" i="23"/>
  <c r="K24" i="23"/>
  <c r="L24" i="23"/>
  <c r="M24" i="23"/>
  <c r="N24" i="23"/>
  <c r="O24" i="23"/>
  <c r="P24" i="23"/>
  <c r="Q24" i="23"/>
  <c r="B25" i="23"/>
  <c r="C25" i="23"/>
  <c r="D25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Q25" i="23"/>
  <c r="B26" i="23"/>
  <c r="C26" i="23"/>
  <c r="D26" i="23"/>
  <c r="E26" i="23"/>
  <c r="F26" i="23"/>
  <c r="G26" i="23"/>
  <c r="H26" i="23"/>
  <c r="I26" i="23"/>
  <c r="J26" i="23"/>
  <c r="K26" i="23"/>
  <c r="L26" i="23"/>
  <c r="M26" i="23"/>
  <c r="N26" i="23"/>
  <c r="O26" i="23"/>
  <c r="P26" i="23"/>
  <c r="Q26" i="23"/>
  <c r="B27" i="23"/>
  <c r="B3" i="24"/>
  <c r="C3" i="24"/>
  <c r="D3" i="24"/>
  <c r="E3" i="24"/>
  <c r="F3" i="24"/>
  <c r="G3" i="24"/>
  <c r="H3" i="24"/>
  <c r="I3" i="24"/>
  <c r="J3" i="24"/>
  <c r="K3" i="24"/>
  <c r="L3" i="24"/>
  <c r="M3" i="24"/>
  <c r="N3" i="24"/>
  <c r="O3" i="24"/>
  <c r="P3" i="24"/>
  <c r="Q3" i="24"/>
  <c r="B4" i="24"/>
  <c r="C4" i="24"/>
  <c r="D4" i="24"/>
  <c r="E4" i="24"/>
  <c r="F4" i="24"/>
  <c r="G4" i="24"/>
  <c r="H4" i="24"/>
  <c r="I4" i="24"/>
  <c r="J4" i="24"/>
  <c r="K4" i="24"/>
  <c r="L4" i="24"/>
  <c r="M4" i="24"/>
  <c r="N4" i="24"/>
  <c r="O4" i="24"/>
  <c r="P4" i="24"/>
  <c r="Q4" i="24"/>
  <c r="B5" i="24"/>
  <c r="C5" i="24"/>
  <c r="D5" i="24"/>
  <c r="E5" i="24"/>
  <c r="F5" i="24"/>
  <c r="G5" i="24"/>
  <c r="H5" i="24"/>
  <c r="I5" i="24"/>
  <c r="J5" i="24"/>
  <c r="K5" i="24"/>
  <c r="L5" i="24"/>
  <c r="M5" i="24"/>
  <c r="N5" i="24"/>
  <c r="O5" i="24"/>
  <c r="P5" i="24"/>
  <c r="Q5" i="24"/>
  <c r="B6" i="24"/>
  <c r="C6" i="24"/>
  <c r="D6" i="24"/>
  <c r="E6" i="24"/>
  <c r="F6" i="24"/>
  <c r="G6" i="24"/>
  <c r="H6" i="24"/>
  <c r="I6" i="24"/>
  <c r="J6" i="24"/>
  <c r="K6" i="24"/>
  <c r="L6" i="24"/>
  <c r="M6" i="24"/>
  <c r="N6" i="24"/>
  <c r="O6" i="24"/>
  <c r="P6" i="24"/>
  <c r="Q6" i="24"/>
  <c r="B7" i="24"/>
  <c r="C7" i="24"/>
  <c r="D7" i="24"/>
  <c r="E7" i="24"/>
  <c r="F7" i="24"/>
  <c r="G7" i="24"/>
  <c r="H7" i="24"/>
  <c r="I7" i="24"/>
  <c r="J7" i="24"/>
  <c r="K7" i="24"/>
  <c r="L7" i="24"/>
  <c r="M7" i="24"/>
  <c r="N7" i="24"/>
  <c r="O7" i="24"/>
  <c r="P7" i="24"/>
  <c r="Q7" i="24"/>
  <c r="B8" i="24"/>
  <c r="C8" i="24"/>
  <c r="D8" i="24"/>
  <c r="E8" i="24"/>
  <c r="F8" i="24"/>
  <c r="G8" i="24"/>
  <c r="H8" i="24"/>
  <c r="I8" i="24"/>
  <c r="J8" i="24"/>
  <c r="K8" i="24"/>
  <c r="L8" i="24"/>
  <c r="M8" i="24"/>
  <c r="N8" i="24"/>
  <c r="O8" i="24"/>
  <c r="P8" i="24"/>
  <c r="Q8" i="24"/>
  <c r="B9" i="24"/>
  <c r="C9" i="24"/>
  <c r="D9" i="24"/>
  <c r="E9" i="24"/>
  <c r="F9" i="24"/>
  <c r="G9" i="24"/>
  <c r="H9" i="24"/>
  <c r="I9" i="24"/>
  <c r="J9" i="24"/>
  <c r="K9" i="24"/>
  <c r="L9" i="24"/>
  <c r="M9" i="24"/>
  <c r="N9" i="24"/>
  <c r="O9" i="24"/>
  <c r="P9" i="24"/>
  <c r="Q9" i="24"/>
  <c r="B10" i="24"/>
  <c r="C10" i="24"/>
  <c r="D10" i="24"/>
  <c r="E10" i="24"/>
  <c r="F10" i="24"/>
  <c r="G10" i="24"/>
  <c r="H10" i="24"/>
  <c r="I10" i="24"/>
  <c r="J10" i="24"/>
  <c r="K10" i="24"/>
  <c r="L10" i="24"/>
  <c r="M10" i="24"/>
  <c r="N10" i="24"/>
  <c r="O10" i="24"/>
  <c r="P10" i="24"/>
  <c r="Q10" i="24"/>
  <c r="B11" i="24"/>
  <c r="C11" i="24"/>
  <c r="D11" i="24"/>
  <c r="E11" i="24"/>
  <c r="F11" i="24"/>
  <c r="G11" i="24"/>
  <c r="H11" i="24"/>
  <c r="I11" i="24"/>
  <c r="J11" i="24"/>
  <c r="K11" i="24"/>
  <c r="L11" i="24"/>
  <c r="M11" i="24"/>
  <c r="N11" i="24"/>
  <c r="O11" i="24"/>
  <c r="P11" i="24"/>
  <c r="Q11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N12" i="24"/>
  <c r="O12" i="24"/>
  <c r="P12" i="24"/>
  <c r="Q12" i="24"/>
  <c r="B13" i="24"/>
  <c r="C13" i="24"/>
  <c r="D13" i="24"/>
  <c r="E13" i="24"/>
  <c r="F13" i="24"/>
  <c r="G13" i="24"/>
  <c r="H13" i="24"/>
  <c r="I13" i="24"/>
  <c r="J13" i="24"/>
  <c r="K13" i="24"/>
  <c r="L13" i="24"/>
  <c r="M13" i="24"/>
  <c r="N13" i="24"/>
  <c r="O13" i="24"/>
  <c r="P13" i="24"/>
  <c r="Q13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N14" i="24"/>
  <c r="O14" i="24"/>
  <c r="P14" i="24"/>
  <c r="Q14" i="24"/>
  <c r="B15" i="24"/>
  <c r="C15" i="24"/>
  <c r="D15" i="24"/>
  <c r="E15" i="24"/>
  <c r="F15" i="24"/>
  <c r="G15" i="24"/>
  <c r="H15" i="24"/>
  <c r="I15" i="24"/>
  <c r="J15" i="24"/>
  <c r="K15" i="24"/>
  <c r="L15" i="24"/>
  <c r="M15" i="24"/>
  <c r="N15" i="24"/>
  <c r="O15" i="24"/>
  <c r="P15" i="24"/>
  <c r="Q15" i="24"/>
  <c r="B16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B17" i="24"/>
  <c r="C17" i="24"/>
  <c r="D17" i="24"/>
  <c r="E17" i="24"/>
  <c r="F17" i="24"/>
  <c r="G17" i="24"/>
  <c r="H17" i="24"/>
  <c r="I17" i="24"/>
  <c r="J17" i="24"/>
  <c r="K17" i="24"/>
  <c r="L17" i="24"/>
  <c r="M17" i="24"/>
  <c r="N17" i="24"/>
  <c r="O17" i="24"/>
  <c r="P17" i="24"/>
  <c r="Q17" i="24"/>
  <c r="B18" i="24"/>
  <c r="C18" i="24"/>
  <c r="D18" i="24"/>
  <c r="E18" i="24"/>
  <c r="F18" i="24"/>
  <c r="G18" i="24"/>
  <c r="H18" i="24"/>
  <c r="I18" i="24"/>
  <c r="J18" i="24"/>
  <c r="K18" i="24"/>
  <c r="L18" i="24"/>
  <c r="M18" i="24"/>
  <c r="N18" i="24"/>
  <c r="O18" i="24"/>
  <c r="P18" i="24"/>
  <c r="Q18" i="24"/>
  <c r="B19" i="24"/>
  <c r="C19" i="24"/>
  <c r="D19" i="24"/>
  <c r="E19" i="24"/>
  <c r="F19" i="24"/>
  <c r="G19" i="24"/>
  <c r="H19" i="24"/>
  <c r="I19" i="24"/>
  <c r="J19" i="24"/>
  <c r="K19" i="24"/>
  <c r="L19" i="24"/>
  <c r="M19" i="24"/>
  <c r="N19" i="24"/>
  <c r="O19" i="24"/>
  <c r="P19" i="24"/>
  <c r="Q19" i="24"/>
  <c r="B20" i="24"/>
  <c r="C20" i="24"/>
  <c r="D20" i="24"/>
  <c r="E20" i="24"/>
  <c r="F20" i="24"/>
  <c r="G20" i="24"/>
  <c r="H20" i="24"/>
  <c r="I20" i="24"/>
  <c r="J20" i="24"/>
  <c r="K20" i="24"/>
  <c r="L20" i="24"/>
  <c r="M20" i="24"/>
  <c r="N20" i="24"/>
  <c r="O20" i="24"/>
  <c r="P20" i="24"/>
  <c r="Q20" i="24"/>
  <c r="B21" i="24"/>
  <c r="C21" i="24"/>
  <c r="D21" i="24"/>
  <c r="E21" i="24"/>
  <c r="F21" i="24"/>
  <c r="G21" i="24"/>
  <c r="H21" i="24"/>
  <c r="I21" i="24"/>
  <c r="J21" i="24"/>
  <c r="K21" i="24"/>
  <c r="L21" i="24"/>
  <c r="M21" i="24"/>
  <c r="N21" i="24"/>
  <c r="O21" i="24"/>
  <c r="P21" i="24"/>
  <c r="Q21" i="24"/>
  <c r="B22" i="24"/>
  <c r="C22" i="24"/>
  <c r="D22" i="24"/>
  <c r="E22" i="24"/>
  <c r="F22" i="24"/>
  <c r="G22" i="24"/>
  <c r="H22" i="24"/>
  <c r="I22" i="24"/>
  <c r="J22" i="24"/>
  <c r="K22" i="24"/>
  <c r="L22" i="24"/>
  <c r="M22" i="24"/>
  <c r="N22" i="24"/>
  <c r="O22" i="24"/>
  <c r="P22" i="24"/>
  <c r="Q22" i="24"/>
  <c r="B23" i="24"/>
  <c r="C23" i="24"/>
  <c r="D23" i="24"/>
  <c r="E23" i="24"/>
  <c r="F23" i="24"/>
  <c r="G23" i="24"/>
  <c r="H23" i="24"/>
  <c r="I23" i="24"/>
  <c r="J23" i="24"/>
  <c r="K23" i="24"/>
  <c r="L23" i="24"/>
  <c r="M23" i="24"/>
  <c r="N23" i="24"/>
  <c r="O23" i="24"/>
  <c r="P23" i="24"/>
  <c r="Q23" i="24"/>
  <c r="B24" i="24"/>
  <c r="C24" i="24"/>
  <c r="D24" i="24"/>
  <c r="E24" i="24"/>
  <c r="F24" i="24"/>
  <c r="G24" i="24"/>
  <c r="H24" i="24"/>
  <c r="I24" i="24"/>
  <c r="J24" i="24"/>
  <c r="K24" i="24"/>
  <c r="L24" i="24"/>
  <c r="M24" i="24"/>
  <c r="N24" i="24"/>
  <c r="O24" i="24"/>
  <c r="P24" i="24"/>
  <c r="Q24" i="24"/>
  <c r="B25" i="24"/>
  <c r="C25" i="24"/>
  <c r="D25" i="24"/>
  <c r="E25" i="24"/>
  <c r="F25" i="24"/>
  <c r="G25" i="24"/>
  <c r="H25" i="24"/>
  <c r="I25" i="24"/>
  <c r="J25" i="24"/>
  <c r="K25" i="24"/>
  <c r="L25" i="24"/>
  <c r="M25" i="24"/>
  <c r="N25" i="24"/>
  <c r="O25" i="24"/>
  <c r="P25" i="24"/>
  <c r="Q25" i="24"/>
  <c r="B26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O26" i="24"/>
  <c r="P26" i="24"/>
  <c r="Q26" i="24"/>
  <c r="B27" i="24"/>
  <c r="B3" i="25"/>
  <c r="C3" i="25"/>
  <c r="D3" i="25"/>
  <c r="E3" i="25"/>
  <c r="F3" i="25"/>
  <c r="G3" i="25"/>
  <c r="H3" i="25"/>
  <c r="I3" i="25"/>
  <c r="J3" i="25"/>
  <c r="K3" i="25"/>
  <c r="L3" i="25"/>
  <c r="M3" i="25"/>
  <c r="N3" i="25"/>
  <c r="O3" i="25"/>
  <c r="P3" i="25"/>
  <c r="Q3" i="25"/>
  <c r="B4" i="25"/>
  <c r="C4" i="25"/>
  <c r="D4" i="25"/>
  <c r="E4" i="25"/>
  <c r="F4" i="25"/>
  <c r="G4" i="25"/>
  <c r="H4" i="25"/>
  <c r="I4" i="25"/>
  <c r="J4" i="25"/>
  <c r="K4" i="25"/>
  <c r="L4" i="25"/>
  <c r="M4" i="25"/>
  <c r="N4" i="25"/>
  <c r="O4" i="25"/>
  <c r="P4" i="25"/>
  <c r="Q4" i="25"/>
  <c r="B5" i="25"/>
  <c r="C5" i="25"/>
  <c r="D5" i="25"/>
  <c r="E5" i="25"/>
  <c r="F5" i="25"/>
  <c r="G5" i="25"/>
  <c r="H5" i="25"/>
  <c r="I5" i="25"/>
  <c r="J5" i="25"/>
  <c r="K5" i="25"/>
  <c r="L5" i="25"/>
  <c r="M5" i="25"/>
  <c r="N5" i="25"/>
  <c r="O5" i="25"/>
  <c r="P5" i="25"/>
  <c r="Q5" i="25"/>
  <c r="B6" i="25"/>
  <c r="C6" i="25"/>
  <c r="D6" i="25"/>
  <c r="E6" i="25"/>
  <c r="F6" i="25"/>
  <c r="G6" i="25"/>
  <c r="H6" i="25"/>
  <c r="I6" i="25"/>
  <c r="J6" i="25"/>
  <c r="K6" i="25"/>
  <c r="L6" i="25"/>
  <c r="M6" i="25"/>
  <c r="N6" i="25"/>
  <c r="O6" i="25"/>
  <c r="P6" i="25"/>
  <c r="Q6" i="25"/>
  <c r="B7" i="25"/>
  <c r="C7" i="25"/>
  <c r="D7" i="25"/>
  <c r="E7" i="25"/>
  <c r="F7" i="25"/>
  <c r="G7" i="25"/>
  <c r="H7" i="25"/>
  <c r="I7" i="25"/>
  <c r="J7" i="25"/>
  <c r="K7" i="25"/>
  <c r="L7" i="25"/>
  <c r="M7" i="25"/>
  <c r="N7" i="25"/>
  <c r="O7" i="25"/>
  <c r="P7" i="25"/>
  <c r="Q7" i="25"/>
  <c r="B8" i="25"/>
  <c r="C8" i="25"/>
  <c r="D8" i="25"/>
  <c r="E8" i="25"/>
  <c r="F8" i="25"/>
  <c r="G8" i="25"/>
  <c r="H8" i="25"/>
  <c r="I8" i="25"/>
  <c r="J8" i="25"/>
  <c r="K8" i="25"/>
  <c r="L8" i="25"/>
  <c r="M8" i="25"/>
  <c r="N8" i="25"/>
  <c r="O8" i="25"/>
  <c r="P8" i="25"/>
  <c r="Q8" i="25"/>
  <c r="B9" i="25"/>
  <c r="C9" i="25"/>
  <c r="D9" i="25"/>
  <c r="E9" i="25"/>
  <c r="F9" i="25"/>
  <c r="G9" i="25"/>
  <c r="H9" i="25"/>
  <c r="I9" i="25"/>
  <c r="J9" i="25"/>
  <c r="K9" i="25"/>
  <c r="L9" i="25"/>
  <c r="M9" i="25"/>
  <c r="N9" i="25"/>
  <c r="O9" i="25"/>
  <c r="P9" i="25"/>
  <c r="Q9" i="25"/>
  <c r="B10" i="25"/>
  <c r="C10" i="25"/>
  <c r="D10" i="25"/>
  <c r="E10" i="25"/>
  <c r="F10" i="25"/>
  <c r="G10" i="25"/>
  <c r="H10" i="25"/>
  <c r="I10" i="25"/>
  <c r="J10" i="25"/>
  <c r="K10" i="25"/>
  <c r="L10" i="25"/>
  <c r="M10" i="25"/>
  <c r="N10" i="25"/>
  <c r="O10" i="25"/>
  <c r="P10" i="25"/>
  <c r="Q10" i="25"/>
  <c r="B11" i="25"/>
  <c r="C11" i="25"/>
  <c r="D11" i="25"/>
  <c r="E11" i="25"/>
  <c r="F11" i="25"/>
  <c r="G11" i="25"/>
  <c r="H11" i="25"/>
  <c r="I11" i="25"/>
  <c r="J11" i="25"/>
  <c r="K11" i="25"/>
  <c r="L11" i="25"/>
  <c r="M11" i="25"/>
  <c r="N11" i="25"/>
  <c r="O11" i="25"/>
  <c r="P11" i="25"/>
  <c r="Q11" i="25"/>
  <c r="B12" i="25"/>
  <c r="C12" i="25"/>
  <c r="D12" i="25"/>
  <c r="E12" i="25"/>
  <c r="F12" i="25"/>
  <c r="G12" i="25"/>
  <c r="H12" i="25"/>
  <c r="I12" i="25"/>
  <c r="J12" i="25"/>
  <c r="K12" i="25"/>
  <c r="L12" i="25"/>
  <c r="M12" i="25"/>
  <c r="N12" i="25"/>
  <c r="O12" i="25"/>
  <c r="P12" i="25"/>
  <c r="Q12" i="25"/>
  <c r="B13" i="25"/>
  <c r="C13" i="25"/>
  <c r="D13" i="25"/>
  <c r="E13" i="25"/>
  <c r="F13" i="25"/>
  <c r="G13" i="25"/>
  <c r="H13" i="25"/>
  <c r="I13" i="25"/>
  <c r="J13" i="25"/>
  <c r="K13" i="25"/>
  <c r="L13" i="25"/>
  <c r="M13" i="25"/>
  <c r="N13" i="25"/>
  <c r="O13" i="25"/>
  <c r="P13" i="25"/>
  <c r="Q13" i="25"/>
  <c r="B14" i="25"/>
  <c r="C14" i="25"/>
  <c r="D14" i="25"/>
  <c r="E14" i="25"/>
  <c r="F14" i="25"/>
  <c r="G14" i="25"/>
  <c r="H14" i="25"/>
  <c r="I14" i="25"/>
  <c r="J14" i="25"/>
  <c r="K14" i="25"/>
  <c r="L14" i="25"/>
  <c r="M14" i="25"/>
  <c r="N14" i="25"/>
  <c r="O14" i="25"/>
  <c r="P14" i="25"/>
  <c r="Q14" i="25"/>
  <c r="B15" i="25"/>
  <c r="C15" i="25"/>
  <c r="D15" i="25"/>
  <c r="E15" i="25"/>
  <c r="F15" i="25"/>
  <c r="G15" i="25"/>
  <c r="H15" i="25"/>
  <c r="I15" i="25"/>
  <c r="J15" i="25"/>
  <c r="K15" i="25"/>
  <c r="L15" i="25"/>
  <c r="M15" i="25"/>
  <c r="N15" i="25"/>
  <c r="O15" i="25"/>
  <c r="P15" i="25"/>
  <c r="Q15" i="25"/>
  <c r="B16" i="25"/>
  <c r="C16" i="25"/>
  <c r="D16" i="25"/>
  <c r="E16" i="25"/>
  <c r="F16" i="25"/>
  <c r="G16" i="25"/>
  <c r="H16" i="25"/>
  <c r="I16" i="25"/>
  <c r="J16" i="25"/>
  <c r="K16" i="25"/>
  <c r="L16" i="25"/>
  <c r="M16" i="25"/>
  <c r="N16" i="25"/>
  <c r="O16" i="25"/>
  <c r="P16" i="25"/>
  <c r="Q16" i="25"/>
  <c r="B17" i="25"/>
  <c r="C17" i="25"/>
  <c r="D17" i="25"/>
  <c r="E17" i="25"/>
  <c r="F17" i="25"/>
  <c r="G17" i="25"/>
  <c r="H17" i="25"/>
  <c r="I17" i="25"/>
  <c r="J17" i="25"/>
  <c r="K17" i="25"/>
  <c r="L17" i="25"/>
  <c r="M17" i="25"/>
  <c r="N17" i="25"/>
  <c r="O17" i="25"/>
  <c r="P17" i="25"/>
  <c r="Q17" i="25"/>
  <c r="B18" i="25"/>
  <c r="C18" i="25"/>
  <c r="D18" i="25"/>
  <c r="E18" i="25"/>
  <c r="F18" i="25"/>
  <c r="G18" i="25"/>
  <c r="H18" i="25"/>
  <c r="I18" i="25"/>
  <c r="J18" i="25"/>
  <c r="K18" i="25"/>
  <c r="L18" i="25"/>
  <c r="M18" i="25"/>
  <c r="N18" i="25"/>
  <c r="O18" i="25"/>
  <c r="P18" i="25"/>
  <c r="Q18" i="25"/>
  <c r="B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B20" i="25"/>
  <c r="C20" i="25"/>
  <c r="D20" i="25"/>
  <c r="E20" i="25"/>
  <c r="F20" i="25"/>
  <c r="G20" i="25"/>
  <c r="H20" i="25"/>
  <c r="I20" i="25"/>
  <c r="J20" i="25"/>
  <c r="K20" i="25"/>
  <c r="L20" i="25"/>
  <c r="M20" i="25"/>
  <c r="N20" i="25"/>
  <c r="O20" i="25"/>
  <c r="P20" i="25"/>
  <c r="Q20" i="25"/>
  <c r="B21" i="25"/>
  <c r="C21" i="25"/>
  <c r="D21" i="25"/>
  <c r="E21" i="25"/>
  <c r="F21" i="25"/>
  <c r="G21" i="25"/>
  <c r="H21" i="25"/>
  <c r="I21" i="25"/>
  <c r="J21" i="25"/>
  <c r="K21" i="25"/>
  <c r="L21" i="25"/>
  <c r="M21" i="25"/>
  <c r="N21" i="25"/>
  <c r="O21" i="25"/>
  <c r="P21" i="25"/>
  <c r="Q21" i="25"/>
  <c r="B22" i="25"/>
  <c r="C22" i="25"/>
  <c r="D22" i="25"/>
  <c r="E22" i="25"/>
  <c r="F22" i="25"/>
  <c r="G22" i="25"/>
  <c r="H22" i="25"/>
  <c r="I22" i="25"/>
  <c r="J22" i="25"/>
  <c r="K22" i="25"/>
  <c r="L22" i="25"/>
  <c r="M22" i="25"/>
  <c r="N22" i="25"/>
  <c r="O22" i="25"/>
  <c r="P22" i="25"/>
  <c r="Q22" i="25"/>
  <c r="B23" i="25"/>
  <c r="C23" i="25"/>
  <c r="D23" i="25"/>
  <c r="E23" i="25"/>
  <c r="F23" i="25"/>
  <c r="G23" i="25"/>
  <c r="H23" i="25"/>
  <c r="I23" i="25"/>
  <c r="J23" i="25"/>
  <c r="K23" i="25"/>
  <c r="L23" i="25"/>
  <c r="M23" i="25"/>
  <c r="N23" i="25"/>
  <c r="O23" i="25"/>
  <c r="P23" i="25"/>
  <c r="Q23" i="25"/>
  <c r="B24" i="25"/>
  <c r="C24" i="25"/>
  <c r="D24" i="25"/>
  <c r="E24" i="25"/>
  <c r="F24" i="25"/>
  <c r="G24" i="25"/>
  <c r="H24" i="25"/>
  <c r="I24" i="25"/>
  <c r="J24" i="25"/>
  <c r="K24" i="25"/>
  <c r="L24" i="25"/>
  <c r="M24" i="25"/>
  <c r="N24" i="25"/>
  <c r="O24" i="25"/>
  <c r="P24" i="25"/>
  <c r="Q24" i="25"/>
  <c r="B25" i="25"/>
  <c r="C25" i="25"/>
  <c r="D25" i="25"/>
  <c r="E25" i="25"/>
  <c r="F25" i="25"/>
  <c r="G25" i="25"/>
  <c r="H25" i="25"/>
  <c r="I25" i="25"/>
  <c r="J25" i="25"/>
  <c r="K25" i="25"/>
  <c r="L25" i="25"/>
  <c r="M25" i="25"/>
  <c r="N25" i="25"/>
  <c r="O25" i="25"/>
  <c r="P25" i="25"/>
  <c r="Q25" i="25"/>
  <c r="B26" i="25"/>
  <c r="C26" i="25"/>
  <c r="D26" i="25"/>
  <c r="E26" i="25"/>
  <c r="F26" i="25"/>
  <c r="G26" i="25"/>
  <c r="H26" i="25"/>
  <c r="I26" i="25"/>
  <c r="J26" i="25"/>
  <c r="K26" i="25"/>
  <c r="L26" i="25"/>
  <c r="M26" i="25"/>
  <c r="N26" i="25"/>
  <c r="O26" i="25"/>
  <c r="P26" i="25"/>
  <c r="Q26" i="25"/>
  <c r="B27" i="25"/>
  <c r="B3" i="26"/>
  <c r="C3" i="26"/>
  <c r="D3" i="26"/>
  <c r="E3" i="26"/>
  <c r="F3" i="26"/>
  <c r="G3" i="26"/>
  <c r="H3" i="26"/>
  <c r="I3" i="26"/>
  <c r="J3" i="26"/>
  <c r="K3" i="26"/>
  <c r="L3" i="26"/>
  <c r="M3" i="26"/>
  <c r="N3" i="26"/>
  <c r="O3" i="26"/>
  <c r="P3" i="26"/>
  <c r="Q3" i="26"/>
  <c r="B4" i="26"/>
  <c r="C4" i="26"/>
  <c r="D4" i="26"/>
  <c r="E4" i="26"/>
  <c r="F4" i="26"/>
  <c r="G4" i="26"/>
  <c r="H4" i="26"/>
  <c r="I4" i="26"/>
  <c r="J4" i="26"/>
  <c r="K4" i="26"/>
  <c r="L4" i="26"/>
  <c r="M4" i="26"/>
  <c r="N4" i="26"/>
  <c r="O4" i="26"/>
  <c r="P4" i="26"/>
  <c r="Q4" i="26"/>
  <c r="B5" i="26"/>
  <c r="C5" i="26"/>
  <c r="D5" i="26"/>
  <c r="E5" i="26"/>
  <c r="F5" i="26"/>
  <c r="G5" i="26"/>
  <c r="H5" i="26"/>
  <c r="I5" i="26"/>
  <c r="J5" i="26"/>
  <c r="K5" i="26"/>
  <c r="L5" i="26"/>
  <c r="M5" i="26"/>
  <c r="N5" i="26"/>
  <c r="O5" i="26"/>
  <c r="P5" i="26"/>
  <c r="Q5" i="26"/>
  <c r="B6" i="26"/>
  <c r="C6" i="26"/>
  <c r="D6" i="26"/>
  <c r="E6" i="26"/>
  <c r="F6" i="26"/>
  <c r="G6" i="26"/>
  <c r="H6" i="26"/>
  <c r="I6" i="26"/>
  <c r="J6" i="26"/>
  <c r="K6" i="26"/>
  <c r="L6" i="26"/>
  <c r="M6" i="26"/>
  <c r="N6" i="26"/>
  <c r="O6" i="26"/>
  <c r="P6" i="26"/>
  <c r="Q6" i="26"/>
  <c r="B7" i="26"/>
  <c r="C7" i="26"/>
  <c r="D7" i="26"/>
  <c r="E7" i="26"/>
  <c r="F7" i="26"/>
  <c r="G7" i="26"/>
  <c r="H7" i="26"/>
  <c r="I7" i="26"/>
  <c r="J7" i="26"/>
  <c r="K7" i="26"/>
  <c r="L7" i="26"/>
  <c r="M7" i="26"/>
  <c r="N7" i="26"/>
  <c r="O7" i="26"/>
  <c r="P7" i="26"/>
  <c r="Q7" i="26"/>
  <c r="B8" i="26"/>
  <c r="C8" i="26"/>
  <c r="D8" i="26"/>
  <c r="E8" i="26"/>
  <c r="F8" i="26"/>
  <c r="G8" i="26"/>
  <c r="H8" i="26"/>
  <c r="I8" i="26"/>
  <c r="J8" i="26"/>
  <c r="K8" i="26"/>
  <c r="L8" i="26"/>
  <c r="M8" i="26"/>
  <c r="N8" i="26"/>
  <c r="O8" i="26"/>
  <c r="P8" i="26"/>
  <c r="Q8" i="26"/>
  <c r="B9" i="26"/>
  <c r="C9" i="26"/>
  <c r="D9" i="26"/>
  <c r="E9" i="26"/>
  <c r="F9" i="26"/>
  <c r="G9" i="26"/>
  <c r="H9" i="26"/>
  <c r="I9" i="26"/>
  <c r="J9" i="26"/>
  <c r="K9" i="26"/>
  <c r="L9" i="26"/>
  <c r="M9" i="26"/>
  <c r="N9" i="26"/>
  <c r="O9" i="26"/>
  <c r="P9" i="26"/>
  <c r="Q9" i="26"/>
  <c r="B10" i="26"/>
  <c r="C10" i="26"/>
  <c r="D10" i="26"/>
  <c r="E10" i="26"/>
  <c r="F10" i="26"/>
  <c r="G10" i="26"/>
  <c r="H10" i="26"/>
  <c r="I10" i="26"/>
  <c r="J10" i="26"/>
  <c r="K10" i="26"/>
  <c r="L10" i="26"/>
  <c r="M10" i="26"/>
  <c r="N10" i="26"/>
  <c r="O10" i="26"/>
  <c r="P10" i="26"/>
  <c r="Q10" i="26"/>
  <c r="B11" i="26"/>
  <c r="C11" i="26"/>
  <c r="D11" i="26"/>
  <c r="E11" i="26"/>
  <c r="F11" i="26"/>
  <c r="G11" i="26"/>
  <c r="H11" i="26"/>
  <c r="I11" i="26"/>
  <c r="J11" i="26"/>
  <c r="K11" i="26"/>
  <c r="L11" i="26"/>
  <c r="M11" i="26"/>
  <c r="N11" i="26"/>
  <c r="O11" i="26"/>
  <c r="P11" i="26"/>
  <c r="Q11" i="26"/>
  <c r="B12" i="26"/>
  <c r="C12" i="26"/>
  <c r="D12" i="26"/>
  <c r="E12" i="26"/>
  <c r="F12" i="26"/>
  <c r="G12" i="26"/>
  <c r="H12" i="26"/>
  <c r="I12" i="26"/>
  <c r="J12" i="26"/>
  <c r="K12" i="26"/>
  <c r="L12" i="26"/>
  <c r="M12" i="26"/>
  <c r="N12" i="26"/>
  <c r="O12" i="26"/>
  <c r="P12" i="26"/>
  <c r="Q12" i="26"/>
  <c r="B13" i="26"/>
  <c r="C13" i="26"/>
  <c r="D13" i="26"/>
  <c r="E13" i="26"/>
  <c r="F13" i="26"/>
  <c r="G13" i="26"/>
  <c r="H13" i="26"/>
  <c r="I13" i="26"/>
  <c r="J13" i="26"/>
  <c r="K13" i="26"/>
  <c r="L13" i="26"/>
  <c r="M13" i="26"/>
  <c r="N13" i="26"/>
  <c r="O13" i="26"/>
  <c r="P13" i="26"/>
  <c r="Q13" i="26"/>
  <c r="B14" i="26"/>
  <c r="C14" i="26"/>
  <c r="D14" i="26"/>
  <c r="E14" i="26"/>
  <c r="F14" i="26"/>
  <c r="G14" i="26"/>
  <c r="H14" i="26"/>
  <c r="I14" i="26"/>
  <c r="J14" i="26"/>
  <c r="K14" i="26"/>
  <c r="L14" i="26"/>
  <c r="M14" i="26"/>
  <c r="N14" i="26"/>
  <c r="O14" i="26"/>
  <c r="P14" i="26"/>
  <c r="Q14" i="26"/>
  <c r="B15" i="26"/>
  <c r="C15" i="26"/>
  <c r="D15" i="26"/>
  <c r="E15" i="26"/>
  <c r="F15" i="26"/>
  <c r="G15" i="26"/>
  <c r="H15" i="26"/>
  <c r="I15" i="26"/>
  <c r="J15" i="26"/>
  <c r="K15" i="26"/>
  <c r="L15" i="26"/>
  <c r="M15" i="26"/>
  <c r="N15" i="26"/>
  <c r="O15" i="26"/>
  <c r="P15" i="26"/>
  <c r="Q15" i="26"/>
  <c r="B16" i="26"/>
  <c r="C16" i="26"/>
  <c r="D16" i="26"/>
  <c r="E16" i="26"/>
  <c r="F16" i="26"/>
  <c r="G16" i="26"/>
  <c r="H16" i="26"/>
  <c r="I16" i="26"/>
  <c r="J16" i="26"/>
  <c r="K16" i="26"/>
  <c r="L16" i="26"/>
  <c r="M16" i="26"/>
  <c r="N16" i="26"/>
  <c r="O16" i="26"/>
  <c r="P16" i="26"/>
  <c r="Q16" i="26"/>
  <c r="B17" i="26"/>
  <c r="C17" i="26"/>
  <c r="D17" i="26"/>
  <c r="E17" i="26"/>
  <c r="F17" i="26"/>
  <c r="G17" i="26"/>
  <c r="H17" i="26"/>
  <c r="I17" i="26"/>
  <c r="J17" i="26"/>
  <c r="K17" i="26"/>
  <c r="L17" i="26"/>
  <c r="M17" i="26"/>
  <c r="N17" i="26"/>
  <c r="O17" i="26"/>
  <c r="P17" i="26"/>
  <c r="Q17" i="26"/>
  <c r="B18" i="26"/>
  <c r="C18" i="26"/>
  <c r="D18" i="26"/>
  <c r="E18" i="26"/>
  <c r="F18" i="26"/>
  <c r="G18" i="26"/>
  <c r="H18" i="26"/>
  <c r="I18" i="26"/>
  <c r="J18" i="26"/>
  <c r="K18" i="26"/>
  <c r="L18" i="26"/>
  <c r="M18" i="26"/>
  <c r="N18" i="26"/>
  <c r="O18" i="26"/>
  <c r="P18" i="26"/>
  <c r="Q18" i="26"/>
  <c r="B19" i="26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Q19" i="26"/>
  <c r="B20" i="26"/>
  <c r="C20" i="26"/>
  <c r="D20" i="26"/>
  <c r="E20" i="26"/>
  <c r="F20" i="26"/>
  <c r="G20" i="26"/>
  <c r="H20" i="26"/>
  <c r="I20" i="26"/>
  <c r="J20" i="26"/>
  <c r="K20" i="26"/>
  <c r="L20" i="26"/>
  <c r="M20" i="26"/>
  <c r="N20" i="26"/>
  <c r="O20" i="26"/>
  <c r="P20" i="26"/>
  <c r="Q20" i="26"/>
  <c r="B21" i="26"/>
  <c r="C21" i="26"/>
  <c r="D21" i="26"/>
  <c r="E21" i="26"/>
  <c r="F21" i="26"/>
  <c r="G21" i="26"/>
  <c r="H21" i="26"/>
  <c r="I21" i="26"/>
  <c r="J21" i="26"/>
  <c r="K21" i="26"/>
  <c r="L21" i="26"/>
  <c r="M21" i="26"/>
  <c r="N21" i="26"/>
  <c r="O21" i="26"/>
  <c r="P21" i="26"/>
  <c r="Q21" i="26"/>
  <c r="B22" i="26"/>
  <c r="C22" i="26"/>
  <c r="D22" i="26"/>
  <c r="E22" i="26"/>
  <c r="F22" i="26"/>
  <c r="G22" i="26"/>
  <c r="H22" i="26"/>
  <c r="I22" i="26"/>
  <c r="J22" i="26"/>
  <c r="K22" i="26"/>
  <c r="L22" i="26"/>
  <c r="M22" i="26"/>
  <c r="N22" i="26"/>
  <c r="O22" i="26"/>
  <c r="P22" i="26"/>
  <c r="Q22" i="26"/>
  <c r="B23" i="26"/>
  <c r="C23" i="26"/>
  <c r="D23" i="26"/>
  <c r="E23" i="26"/>
  <c r="F23" i="26"/>
  <c r="G23" i="26"/>
  <c r="H23" i="26"/>
  <c r="I23" i="26"/>
  <c r="J23" i="26"/>
  <c r="K23" i="26"/>
  <c r="L23" i="26"/>
  <c r="M23" i="26"/>
  <c r="N23" i="26"/>
  <c r="O23" i="26"/>
  <c r="P23" i="26"/>
  <c r="Q23" i="26"/>
  <c r="B24" i="26"/>
  <c r="C24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B25" i="26"/>
  <c r="C25" i="26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B26" i="26"/>
  <c r="C26" i="26"/>
  <c r="D26" i="26"/>
  <c r="E26" i="26"/>
  <c r="F26" i="26"/>
  <c r="G26" i="26"/>
  <c r="H26" i="26"/>
  <c r="I26" i="26"/>
  <c r="J26" i="26"/>
  <c r="K26" i="26"/>
  <c r="L26" i="26"/>
  <c r="M26" i="26"/>
  <c r="N26" i="26"/>
  <c r="O26" i="26"/>
  <c r="P26" i="26"/>
  <c r="Q26" i="26"/>
  <c r="B27" i="26"/>
  <c r="B3" i="27"/>
  <c r="C3" i="27"/>
  <c r="D3" i="27"/>
  <c r="E3" i="27"/>
  <c r="F3" i="27"/>
  <c r="G3" i="27"/>
  <c r="H3" i="27"/>
  <c r="I3" i="27"/>
  <c r="J3" i="27"/>
  <c r="K3" i="27"/>
  <c r="L3" i="27"/>
  <c r="M3" i="27"/>
  <c r="N3" i="27"/>
  <c r="O3" i="27"/>
  <c r="P3" i="27"/>
  <c r="Q3" i="27"/>
  <c r="B4" i="27"/>
  <c r="C4" i="27"/>
  <c r="D4" i="27"/>
  <c r="E4" i="27"/>
  <c r="F4" i="27"/>
  <c r="G4" i="27"/>
  <c r="H4" i="27"/>
  <c r="I4" i="27"/>
  <c r="J4" i="27"/>
  <c r="K4" i="27"/>
  <c r="L4" i="27"/>
  <c r="M4" i="27"/>
  <c r="N4" i="27"/>
  <c r="O4" i="27"/>
  <c r="P4" i="27"/>
  <c r="Q4" i="27"/>
  <c r="B5" i="27"/>
  <c r="C5" i="27"/>
  <c r="D5" i="27"/>
  <c r="E5" i="27"/>
  <c r="F5" i="27"/>
  <c r="G5" i="27"/>
  <c r="H5" i="27"/>
  <c r="I5" i="27"/>
  <c r="J5" i="27"/>
  <c r="K5" i="27"/>
  <c r="L5" i="27"/>
  <c r="M5" i="27"/>
  <c r="N5" i="27"/>
  <c r="O5" i="27"/>
  <c r="P5" i="27"/>
  <c r="Q5" i="27"/>
  <c r="B6" i="27"/>
  <c r="C6" i="27"/>
  <c r="D6" i="27"/>
  <c r="E6" i="27"/>
  <c r="F6" i="27"/>
  <c r="G6" i="27"/>
  <c r="H6" i="27"/>
  <c r="I6" i="27"/>
  <c r="J6" i="27"/>
  <c r="K6" i="27"/>
  <c r="L6" i="27"/>
  <c r="M6" i="27"/>
  <c r="N6" i="27"/>
  <c r="O6" i="27"/>
  <c r="P6" i="27"/>
  <c r="Q6" i="27"/>
  <c r="B7" i="27"/>
  <c r="C7" i="27"/>
  <c r="D7" i="27"/>
  <c r="E7" i="27"/>
  <c r="F7" i="27"/>
  <c r="G7" i="27"/>
  <c r="H7" i="27"/>
  <c r="I7" i="27"/>
  <c r="J7" i="27"/>
  <c r="K7" i="27"/>
  <c r="L7" i="27"/>
  <c r="M7" i="27"/>
  <c r="N7" i="27"/>
  <c r="O7" i="27"/>
  <c r="P7" i="27"/>
  <c r="Q7" i="27"/>
  <c r="B8" i="27"/>
  <c r="C8" i="27"/>
  <c r="D8" i="27"/>
  <c r="E8" i="27"/>
  <c r="F8" i="27"/>
  <c r="G8" i="27"/>
  <c r="H8" i="27"/>
  <c r="I8" i="27"/>
  <c r="J8" i="27"/>
  <c r="K8" i="27"/>
  <c r="L8" i="27"/>
  <c r="M8" i="27"/>
  <c r="N8" i="27"/>
  <c r="O8" i="27"/>
  <c r="P8" i="27"/>
  <c r="Q8" i="27"/>
  <c r="B9" i="27"/>
  <c r="C9" i="27"/>
  <c r="D9" i="27"/>
  <c r="E9" i="27"/>
  <c r="F9" i="27"/>
  <c r="G9" i="27"/>
  <c r="H9" i="27"/>
  <c r="I9" i="27"/>
  <c r="J9" i="27"/>
  <c r="K9" i="27"/>
  <c r="L9" i="27"/>
  <c r="M9" i="27"/>
  <c r="N9" i="27"/>
  <c r="O9" i="27"/>
  <c r="P9" i="27"/>
  <c r="Q9" i="27"/>
  <c r="B10" i="27"/>
  <c r="C10" i="27"/>
  <c r="D10" i="27"/>
  <c r="E10" i="27"/>
  <c r="F10" i="27"/>
  <c r="G10" i="27"/>
  <c r="H10" i="27"/>
  <c r="I10" i="27"/>
  <c r="J10" i="27"/>
  <c r="K10" i="27"/>
  <c r="L10" i="27"/>
  <c r="M10" i="27"/>
  <c r="N10" i="27"/>
  <c r="O10" i="27"/>
  <c r="P10" i="27"/>
  <c r="Q10" i="27"/>
  <c r="B11" i="27"/>
  <c r="C11" i="27"/>
  <c r="D11" i="27"/>
  <c r="E11" i="27"/>
  <c r="F11" i="27"/>
  <c r="G11" i="27"/>
  <c r="H11" i="27"/>
  <c r="I11" i="27"/>
  <c r="J11" i="27"/>
  <c r="K11" i="27"/>
  <c r="L11" i="27"/>
  <c r="M11" i="27"/>
  <c r="N11" i="27"/>
  <c r="O11" i="27"/>
  <c r="P11" i="27"/>
  <c r="Q11" i="27"/>
  <c r="B12" i="27"/>
  <c r="C12" i="27"/>
  <c r="D12" i="27"/>
  <c r="E12" i="27"/>
  <c r="F12" i="27"/>
  <c r="G12" i="27"/>
  <c r="H12" i="27"/>
  <c r="I12" i="27"/>
  <c r="J12" i="27"/>
  <c r="K12" i="27"/>
  <c r="L12" i="27"/>
  <c r="M12" i="27"/>
  <c r="N12" i="27"/>
  <c r="O12" i="27"/>
  <c r="P12" i="27"/>
  <c r="Q12" i="27"/>
  <c r="B13" i="27"/>
  <c r="C13" i="27"/>
  <c r="D13" i="27"/>
  <c r="E13" i="27"/>
  <c r="F13" i="27"/>
  <c r="G13" i="27"/>
  <c r="H13" i="27"/>
  <c r="I13" i="27"/>
  <c r="J13" i="27"/>
  <c r="K13" i="27"/>
  <c r="L13" i="27"/>
  <c r="M13" i="27"/>
  <c r="N13" i="27"/>
  <c r="O13" i="27"/>
  <c r="P13" i="27"/>
  <c r="Q13" i="27"/>
  <c r="B14" i="27"/>
  <c r="C14" i="27"/>
  <c r="D14" i="27"/>
  <c r="E14" i="27"/>
  <c r="F14" i="27"/>
  <c r="G14" i="27"/>
  <c r="H14" i="27"/>
  <c r="I14" i="27"/>
  <c r="J14" i="27"/>
  <c r="K14" i="27"/>
  <c r="L14" i="27"/>
  <c r="M14" i="27"/>
  <c r="N14" i="27"/>
  <c r="O14" i="27"/>
  <c r="P14" i="27"/>
  <c r="Q14" i="27"/>
  <c r="B15" i="27"/>
  <c r="C15" i="27"/>
  <c r="D15" i="27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B16" i="27"/>
  <c r="C16" i="27"/>
  <c r="D16" i="27"/>
  <c r="E16" i="27"/>
  <c r="F16" i="27"/>
  <c r="G16" i="27"/>
  <c r="H16" i="27"/>
  <c r="I16" i="27"/>
  <c r="J16" i="27"/>
  <c r="K16" i="27"/>
  <c r="L16" i="27"/>
  <c r="M16" i="27"/>
  <c r="N16" i="27"/>
  <c r="O16" i="27"/>
  <c r="P16" i="27"/>
  <c r="Q16" i="27"/>
  <c r="B17" i="27"/>
  <c r="C17" i="27"/>
  <c r="D17" i="27"/>
  <c r="E17" i="27"/>
  <c r="F17" i="27"/>
  <c r="G17" i="27"/>
  <c r="H17" i="27"/>
  <c r="I17" i="27"/>
  <c r="J17" i="27"/>
  <c r="K17" i="27"/>
  <c r="L17" i="27"/>
  <c r="M17" i="27"/>
  <c r="N17" i="27"/>
  <c r="O17" i="27"/>
  <c r="P17" i="27"/>
  <c r="Q17" i="27"/>
  <c r="B18" i="27"/>
  <c r="C18" i="27"/>
  <c r="D18" i="27"/>
  <c r="E18" i="27"/>
  <c r="F18" i="27"/>
  <c r="G18" i="27"/>
  <c r="H18" i="27"/>
  <c r="I18" i="27"/>
  <c r="J18" i="27"/>
  <c r="K18" i="27"/>
  <c r="L18" i="27"/>
  <c r="M18" i="27"/>
  <c r="N18" i="27"/>
  <c r="O18" i="27"/>
  <c r="P18" i="27"/>
  <c r="Q18" i="27"/>
  <c r="B19" i="27"/>
  <c r="C19" i="27"/>
  <c r="D19" i="27"/>
  <c r="E19" i="27"/>
  <c r="F19" i="27"/>
  <c r="G19" i="27"/>
  <c r="H19" i="27"/>
  <c r="I19" i="27"/>
  <c r="J19" i="27"/>
  <c r="K19" i="27"/>
  <c r="L19" i="27"/>
  <c r="M19" i="27"/>
  <c r="N19" i="27"/>
  <c r="O19" i="27"/>
  <c r="P19" i="27"/>
  <c r="Q19" i="27"/>
  <c r="B20" i="27"/>
  <c r="C20" i="27"/>
  <c r="D20" i="27"/>
  <c r="E20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B21" i="27"/>
  <c r="C21" i="27"/>
  <c r="D21" i="27"/>
  <c r="E21" i="27"/>
  <c r="F21" i="27"/>
  <c r="G21" i="27"/>
  <c r="H21" i="27"/>
  <c r="I21" i="27"/>
  <c r="J21" i="27"/>
  <c r="K21" i="27"/>
  <c r="L21" i="27"/>
  <c r="M21" i="27"/>
  <c r="N21" i="27"/>
  <c r="O21" i="27"/>
  <c r="P21" i="27"/>
  <c r="Q21" i="27"/>
  <c r="B22" i="27"/>
  <c r="C22" i="27"/>
  <c r="D22" i="27"/>
  <c r="E22" i="27"/>
  <c r="F22" i="27"/>
  <c r="G22" i="27"/>
  <c r="H22" i="27"/>
  <c r="I22" i="27"/>
  <c r="J22" i="27"/>
  <c r="K22" i="27"/>
  <c r="L22" i="27"/>
  <c r="M22" i="27"/>
  <c r="N22" i="27"/>
  <c r="O22" i="27"/>
  <c r="P22" i="27"/>
  <c r="Q22" i="27"/>
  <c r="B23" i="27"/>
  <c r="C23" i="27"/>
  <c r="D23" i="27"/>
  <c r="E23" i="27"/>
  <c r="F23" i="27"/>
  <c r="G23" i="27"/>
  <c r="H23" i="27"/>
  <c r="I23" i="27"/>
  <c r="J23" i="27"/>
  <c r="K23" i="27"/>
  <c r="L23" i="27"/>
  <c r="M23" i="27"/>
  <c r="N23" i="27"/>
  <c r="O23" i="27"/>
  <c r="P23" i="27"/>
  <c r="Q23" i="27"/>
  <c r="B24" i="27"/>
  <c r="C24" i="27"/>
  <c r="D24" i="27"/>
  <c r="E24" i="27"/>
  <c r="F24" i="27"/>
  <c r="G24" i="27"/>
  <c r="H24" i="27"/>
  <c r="I24" i="27"/>
  <c r="J24" i="27"/>
  <c r="K24" i="27"/>
  <c r="L24" i="27"/>
  <c r="M24" i="27"/>
  <c r="N24" i="27"/>
  <c r="O24" i="27"/>
  <c r="P24" i="27"/>
  <c r="Q24" i="27"/>
  <c r="B25" i="27"/>
  <c r="C25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B26" i="27"/>
  <c r="C26" i="27"/>
  <c r="D26" i="27"/>
  <c r="E26" i="27"/>
  <c r="F26" i="27"/>
  <c r="G26" i="27"/>
  <c r="H26" i="27"/>
  <c r="I26" i="27"/>
  <c r="J26" i="27"/>
  <c r="K26" i="27"/>
  <c r="L26" i="27"/>
  <c r="M26" i="27"/>
  <c r="N26" i="27"/>
  <c r="O26" i="27"/>
  <c r="P26" i="27"/>
  <c r="Q26" i="27"/>
  <c r="B27" i="27"/>
  <c r="B3" i="28"/>
  <c r="C3" i="28"/>
  <c r="D3" i="28"/>
  <c r="E3" i="28"/>
  <c r="F3" i="28"/>
  <c r="G3" i="28"/>
  <c r="H3" i="28"/>
  <c r="I3" i="28"/>
  <c r="J3" i="28"/>
  <c r="K3" i="28"/>
  <c r="L3" i="28"/>
  <c r="M3" i="28"/>
  <c r="N3" i="28"/>
  <c r="O3" i="28"/>
  <c r="P3" i="28"/>
  <c r="Q3" i="28"/>
  <c r="B4" i="28"/>
  <c r="C4" i="28"/>
  <c r="D4" i="28"/>
  <c r="E4" i="28"/>
  <c r="F4" i="28"/>
  <c r="G4" i="28"/>
  <c r="H4" i="28"/>
  <c r="I4" i="28"/>
  <c r="J4" i="28"/>
  <c r="K4" i="28"/>
  <c r="L4" i="28"/>
  <c r="M4" i="28"/>
  <c r="N4" i="28"/>
  <c r="O4" i="28"/>
  <c r="P4" i="28"/>
  <c r="Q4" i="28"/>
  <c r="B5" i="28"/>
  <c r="C5" i="28"/>
  <c r="D5" i="28"/>
  <c r="E5" i="28"/>
  <c r="F5" i="28"/>
  <c r="G5" i="28"/>
  <c r="H5" i="28"/>
  <c r="I5" i="28"/>
  <c r="J5" i="28"/>
  <c r="K5" i="28"/>
  <c r="L5" i="28"/>
  <c r="M5" i="28"/>
  <c r="N5" i="28"/>
  <c r="O5" i="28"/>
  <c r="P5" i="28"/>
  <c r="Q5" i="28"/>
  <c r="B6" i="28"/>
  <c r="C6" i="28"/>
  <c r="D6" i="28"/>
  <c r="E6" i="28"/>
  <c r="F6" i="28"/>
  <c r="G6" i="28"/>
  <c r="H6" i="28"/>
  <c r="I6" i="28"/>
  <c r="J6" i="28"/>
  <c r="K6" i="28"/>
  <c r="L6" i="28"/>
  <c r="M6" i="28"/>
  <c r="N6" i="28"/>
  <c r="O6" i="28"/>
  <c r="P6" i="28"/>
  <c r="Q6" i="28"/>
  <c r="B7" i="28"/>
  <c r="C7" i="28"/>
  <c r="D7" i="28"/>
  <c r="E7" i="28"/>
  <c r="F7" i="28"/>
  <c r="G7" i="28"/>
  <c r="H7" i="28"/>
  <c r="I7" i="28"/>
  <c r="J7" i="28"/>
  <c r="K7" i="28"/>
  <c r="L7" i="28"/>
  <c r="M7" i="28"/>
  <c r="N7" i="28"/>
  <c r="O7" i="28"/>
  <c r="P7" i="28"/>
  <c r="Q7" i="28"/>
  <c r="B8" i="28"/>
  <c r="C8" i="28"/>
  <c r="D8" i="28"/>
  <c r="E8" i="28"/>
  <c r="F8" i="28"/>
  <c r="G8" i="28"/>
  <c r="H8" i="28"/>
  <c r="I8" i="28"/>
  <c r="J8" i="28"/>
  <c r="K8" i="28"/>
  <c r="L8" i="28"/>
  <c r="M8" i="28"/>
  <c r="N8" i="28"/>
  <c r="O8" i="28"/>
  <c r="P8" i="28"/>
  <c r="Q8" i="28"/>
  <c r="B9" i="28"/>
  <c r="C9" i="28"/>
  <c r="D9" i="28"/>
  <c r="E9" i="28"/>
  <c r="F9" i="28"/>
  <c r="G9" i="28"/>
  <c r="H9" i="28"/>
  <c r="I9" i="28"/>
  <c r="J9" i="28"/>
  <c r="K9" i="28"/>
  <c r="L9" i="28"/>
  <c r="M9" i="28"/>
  <c r="N9" i="28"/>
  <c r="O9" i="28"/>
  <c r="P9" i="28"/>
  <c r="Q9" i="28"/>
  <c r="B10" i="28"/>
  <c r="C10" i="28"/>
  <c r="D10" i="28"/>
  <c r="E10" i="28"/>
  <c r="F10" i="28"/>
  <c r="G10" i="28"/>
  <c r="H10" i="28"/>
  <c r="I10" i="28"/>
  <c r="J10" i="28"/>
  <c r="K10" i="28"/>
  <c r="L10" i="28"/>
  <c r="M10" i="28"/>
  <c r="N10" i="28"/>
  <c r="O10" i="28"/>
  <c r="P10" i="28"/>
  <c r="Q10" i="28"/>
  <c r="B11" i="28"/>
  <c r="C11" i="28"/>
  <c r="D11" i="28"/>
  <c r="E11" i="28"/>
  <c r="F11" i="28"/>
  <c r="G11" i="28"/>
  <c r="H11" i="28"/>
  <c r="I11" i="28"/>
  <c r="J11" i="28"/>
  <c r="K11" i="28"/>
  <c r="L11" i="28"/>
  <c r="M11" i="28"/>
  <c r="N11" i="28"/>
  <c r="O11" i="28"/>
  <c r="P11" i="28"/>
  <c r="Q11" i="28"/>
  <c r="B12" i="28"/>
  <c r="C12" i="28"/>
  <c r="D12" i="28"/>
  <c r="E12" i="28"/>
  <c r="F12" i="28"/>
  <c r="G12" i="28"/>
  <c r="H12" i="28"/>
  <c r="I12" i="28"/>
  <c r="J12" i="28"/>
  <c r="K12" i="28"/>
  <c r="L12" i="28"/>
  <c r="M12" i="28"/>
  <c r="N12" i="28"/>
  <c r="O12" i="28"/>
  <c r="P12" i="28"/>
  <c r="Q12" i="28"/>
  <c r="B13" i="28"/>
  <c r="C13" i="28"/>
  <c r="D13" i="28"/>
  <c r="E13" i="28"/>
  <c r="F13" i="28"/>
  <c r="G13" i="28"/>
  <c r="H13" i="28"/>
  <c r="I13" i="28"/>
  <c r="J13" i="28"/>
  <c r="K13" i="28"/>
  <c r="L13" i="28"/>
  <c r="M13" i="28"/>
  <c r="N13" i="28"/>
  <c r="O13" i="28"/>
  <c r="P13" i="28"/>
  <c r="Q13" i="28"/>
  <c r="B14" i="28"/>
  <c r="C14" i="28"/>
  <c r="D14" i="28"/>
  <c r="E14" i="28"/>
  <c r="F14" i="28"/>
  <c r="G14" i="28"/>
  <c r="H14" i="28"/>
  <c r="I14" i="28"/>
  <c r="J14" i="28"/>
  <c r="K14" i="28"/>
  <c r="L14" i="28"/>
  <c r="M14" i="28"/>
  <c r="N14" i="28"/>
  <c r="O14" i="28"/>
  <c r="P14" i="28"/>
  <c r="Q14" i="28"/>
  <c r="B15" i="28"/>
  <c r="C15" i="28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B16" i="28"/>
  <c r="C16" i="28"/>
  <c r="D16" i="28"/>
  <c r="E16" i="28"/>
  <c r="F16" i="28"/>
  <c r="G16" i="28"/>
  <c r="H16" i="28"/>
  <c r="I16" i="28"/>
  <c r="J16" i="28"/>
  <c r="K16" i="28"/>
  <c r="L16" i="28"/>
  <c r="M16" i="28"/>
  <c r="N16" i="28"/>
  <c r="O16" i="28"/>
  <c r="P16" i="28"/>
  <c r="Q16" i="28"/>
  <c r="B17" i="28"/>
  <c r="C17" i="28"/>
  <c r="D17" i="28"/>
  <c r="E17" i="28"/>
  <c r="F17" i="28"/>
  <c r="G17" i="28"/>
  <c r="H17" i="28"/>
  <c r="I17" i="28"/>
  <c r="J17" i="28"/>
  <c r="K17" i="28"/>
  <c r="L17" i="28"/>
  <c r="M17" i="28"/>
  <c r="N17" i="28"/>
  <c r="O17" i="28"/>
  <c r="P17" i="28"/>
  <c r="Q17" i="28"/>
  <c r="B18" i="28"/>
  <c r="C18" i="28"/>
  <c r="D18" i="28"/>
  <c r="E18" i="28"/>
  <c r="F18" i="28"/>
  <c r="G18" i="28"/>
  <c r="H18" i="28"/>
  <c r="I18" i="28"/>
  <c r="J18" i="28"/>
  <c r="K18" i="28"/>
  <c r="L18" i="28"/>
  <c r="M18" i="28"/>
  <c r="N18" i="28"/>
  <c r="O18" i="28"/>
  <c r="P18" i="28"/>
  <c r="Q18" i="28"/>
  <c r="B19" i="28"/>
  <c r="C19" i="28"/>
  <c r="D19" i="28"/>
  <c r="E19" i="28"/>
  <c r="F19" i="28"/>
  <c r="G19" i="28"/>
  <c r="H19" i="28"/>
  <c r="I19" i="28"/>
  <c r="J19" i="28"/>
  <c r="K19" i="28"/>
  <c r="L19" i="28"/>
  <c r="M19" i="28"/>
  <c r="N19" i="28"/>
  <c r="O19" i="28"/>
  <c r="P19" i="28"/>
  <c r="Q19" i="28"/>
  <c r="B20" i="28"/>
  <c r="C20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B21" i="28"/>
  <c r="C21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B22" i="28"/>
  <c r="C22" i="28"/>
  <c r="D22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B23" i="28"/>
  <c r="C23" i="28"/>
  <c r="D23" i="28"/>
  <c r="E23" i="28"/>
  <c r="F23" i="28"/>
  <c r="G23" i="28"/>
  <c r="H23" i="28"/>
  <c r="I23" i="28"/>
  <c r="J23" i="28"/>
  <c r="K23" i="28"/>
  <c r="L23" i="28"/>
  <c r="M23" i="28"/>
  <c r="N23" i="28"/>
  <c r="O23" i="28"/>
  <c r="P23" i="28"/>
  <c r="Q23" i="28"/>
  <c r="B24" i="28"/>
  <c r="C24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B25" i="28"/>
  <c r="C25" i="28"/>
  <c r="D25" i="28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B26" i="28"/>
  <c r="C26" i="28"/>
  <c r="D26" i="28"/>
  <c r="E26" i="28"/>
  <c r="F26" i="28"/>
  <c r="G26" i="28"/>
  <c r="H26" i="28"/>
  <c r="I26" i="28"/>
  <c r="J26" i="28"/>
  <c r="K26" i="28"/>
  <c r="L26" i="28"/>
  <c r="M26" i="28"/>
  <c r="N26" i="28"/>
  <c r="O26" i="28"/>
  <c r="P26" i="28"/>
  <c r="Q26" i="28"/>
  <c r="B27" i="28"/>
  <c r="B3" i="29"/>
  <c r="C3" i="29"/>
  <c r="D3" i="29"/>
  <c r="E3" i="29"/>
  <c r="F3" i="29"/>
  <c r="G3" i="29"/>
  <c r="H3" i="29"/>
  <c r="I3" i="29"/>
  <c r="J3" i="29"/>
  <c r="K3" i="29"/>
  <c r="L3" i="29"/>
  <c r="M3" i="29"/>
  <c r="N3" i="29"/>
  <c r="O3" i="29"/>
  <c r="P3" i="29"/>
  <c r="Q3" i="29"/>
  <c r="B4" i="29"/>
  <c r="C4" i="29"/>
  <c r="D4" i="29"/>
  <c r="E4" i="29"/>
  <c r="F4" i="29"/>
  <c r="G4" i="29"/>
  <c r="H4" i="29"/>
  <c r="I4" i="29"/>
  <c r="J4" i="29"/>
  <c r="K4" i="29"/>
  <c r="L4" i="29"/>
  <c r="M4" i="29"/>
  <c r="N4" i="29"/>
  <c r="O4" i="29"/>
  <c r="P4" i="29"/>
  <c r="Q4" i="29"/>
  <c r="B5" i="29"/>
  <c r="C5" i="29"/>
  <c r="D5" i="29"/>
  <c r="E5" i="29"/>
  <c r="F5" i="29"/>
  <c r="G5" i="29"/>
  <c r="H5" i="29"/>
  <c r="I5" i="29"/>
  <c r="J5" i="29"/>
  <c r="K5" i="29"/>
  <c r="L5" i="29"/>
  <c r="M5" i="29"/>
  <c r="N5" i="29"/>
  <c r="O5" i="29"/>
  <c r="P5" i="29"/>
  <c r="Q5" i="29"/>
  <c r="B6" i="29"/>
  <c r="C6" i="29"/>
  <c r="D6" i="29"/>
  <c r="E6" i="29"/>
  <c r="F6" i="29"/>
  <c r="G6" i="29"/>
  <c r="H6" i="29"/>
  <c r="I6" i="29"/>
  <c r="J6" i="29"/>
  <c r="K6" i="29"/>
  <c r="L6" i="29"/>
  <c r="M6" i="29"/>
  <c r="N6" i="29"/>
  <c r="O6" i="29"/>
  <c r="P6" i="29"/>
  <c r="Q6" i="29"/>
  <c r="B7" i="29"/>
  <c r="C7" i="29"/>
  <c r="D7" i="29"/>
  <c r="E7" i="29"/>
  <c r="F7" i="29"/>
  <c r="G7" i="29"/>
  <c r="H7" i="29"/>
  <c r="I7" i="29"/>
  <c r="J7" i="29"/>
  <c r="K7" i="29"/>
  <c r="L7" i="29"/>
  <c r="M7" i="29"/>
  <c r="N7" i="29"/>
  <c r="O7" i="29"/>
  <c r="P7" i="29"/>
  <c r="Q7" i="29"/>
  <c r="B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B9" i="29"/>
  <c r="C9" i="29"/>
  <c r="D9" i="29"/>
  <c r="E9" i="29"/>
  <c r="F9" i="29"/>
  <c r="G9" i="29"/>
  <c r="H9" i="29"/>
  <c r="I9" i="29"/>
  <c r="J9" i="29"/>
  <c r="K9" i="29"/>
  <c r="L9" i="29"/>
  <c r="M9" i="29"/>
  <c r="N9" i="29"/>
  <c r="O9" i="29"/>
  <c r="P9" i="29"/>
  <c r="Q9" i="29"/>
  <c r="B10" i="29"/>
  <c r="C10" i="29"/>
  <c r="D10" i="29"/>
  <c r="E10" i="29"/>
  <c r="F10" i="29"/>
  <c r="G10" i="29"/>
  <c r="H10" i="29"/>
  <c r="I10" i="29"/>
  <c r="J10" i="29"/>
  <c r="K10" i="29"/>
  <c r="L10" i="29"/>
  <c r="M10" i="29"/>
  <c r="N10" i="29"/>
  <c r="O10" i="29"/>
  <c r="P10" i="29"/>
  <c r="Q10" i="29"/>
  <c r="B11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B12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O12" i="29"/>
  <c r="P12" i="29"/>
  <c r="Q12" i="29"/>
  <c r="B13" i="29"/>
  <c r="C13" i="29"/>
  <c r="D13" i="29"/>
  <c r="E13" i="29"/>
  <c r="F13" i="29"/>
  <c r="G13" i="29"/>
  <c r="H13" i="29"/>
  <c r="I13" i="29"/>
  <c r="J13" i="29"/>
  <c r="K13" i="29"/>
  <c r="L13" i="29"/>
  <c r="M13" i="29"/>
  <c r="N13" i="29"/>
  <c r="O13" i="29"/>
  <c r="P13" i="29"/>
  <c r="Q13" i="29"/>
  <c r="B14" i="29"/>
  <c r="C14" i="29"/>
  <c r="D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Q14" i="29"/>
  <c r="B15" i="29"/>
  <c r="C15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B16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Q16" i="29"/>
  <c r="B17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O17" i="29"/>
  <c r="P17" i="29"/>
  <c r="Q17" i="29"/>
  <c r="B18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Q18" i="29"/>
  <c r="B19" i="29"/>
  <c r="C19" i="29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Q19" i="29"/>
  <c r="B20" i="29"/>
  <c r="C20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B21" i="29"/>
  <c r="C21" i="29"/>
  <c r="D21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Q21" i="29"/>
  <c r="B22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B23" i="29"/>
  <c r="C23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B24" i="29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B25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B26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Q26" i="29"/>
  <c r="B27" i="29"/>
  <c r="B3" i="30"/>
  <c r="C3" i="30"/>
  <c r="D3" i="30"/>
  <c r="E3" i="30"/>
  <c r="F3" i="30"/>
  <c r="G3" i="30"/>
  <c r="H3" i="30"/>
  <c r="I3" i="30"/>
  <c r="J3" i="30"/>
  <c r="K3" i="30"/>
  <c r="L3" i="30"/>
  <c r="M3" i="30"/>
  <c r="N3" i="30"/>
  <c r="O3" i="30"/>
  <c r="P3" i="30"/>
  <c r="Q3" i="30"/>
  <c r="B4" i="30"/>
  <c r="C4" i="30"/>
  <c r="D4" i="30"/>
  <c r="E4" i="30"/>
  <c r="F4" i="30"/>
  <c r="G4" i="30"/>
  <c r="H4" i="30"/>
  <c r="I4" i="30"/>
  <c r="J4" i="30"/>
  <c r="K4" i="30"/>
  <c r="L4" i="30"/>
  <c r="M4" i="30"/>
  <c r="N4" i="30"/>
  <c r="O4" i="30"/>
  <c r="P4" i="30"/>
  <c r="Q4" i="30"/>
  <c r="B5" i="30"/>
  <c r="C5" i="30"/>
  <c r="D5" i="30"/>
  <c r="E5" i="30"/>
  <c r="F5" i="30"/>
  <c r="G5" i="30"/>
  <c r="H5" i="30"/>
  <c r="I5" i="30"/>
  <c r="J5" i="30"/>
  <c r="K5" i="30"/>
  <c r="L5" i="30"/>
  <c r="M5" i="30"/>
  <c r="N5" i="30"/>
  <c r="O5" i="30"/>
  <c r="P5" i="30"/>
  <c r="Q5" i="30"/>
  <c r="B6" i="30"/>
  <c r="C6" i="30"/>
  <c r="D6" i="30"/>
  <c r="E6" i="30"/>
  <c r="F6" i="30"/>
  <c r="G6" i="30"/>
  <c r="H6" i="30"/>
  <c r="I6" i="30"/>
  <c r="J6" i="30"/>
  <c r="K6" i="30"/>
  <c r="L6" i="30"/>
  <c r="M6" i="30"/>
  <c r="N6" i="30"/>
  <c r="O6" i="30"/>
  <c r="P6" i="30"/>
  <c r="Q6" i="30"/>
  <c r="B7" i="30"/>
  <c r="C7" i="30"/>
  <c r="D7" i="30"/>
  <c r="E7" i="30"/>
  <c r="F7" i="30"/>
  <c r="G7" i="30"/>
  <c r="H7" i="30"/>
  <c r="I7" i="30"/>
  <c r="J7" i="30"/>
  <c r="K7" i="30"/>
  <c r="L7" i="30"/>
  <c r="M7" i="30"/>
  <c r="N7" i="30"/>
  <c r="O7" i="30"/>
  <c r="P7" i="30"/>
  <c r="Q7" i="30"/>
  <c r="B8" i="30"/>
  <c r="C8" i="30"/>
  <c r="D8" i="30"/>
  <c r="E8" i="30"/>
  <c r="F8" i="30"/>
  <c r="G8" i="30"/>
  <c r="H8" i="30"/>
  <c r="I8" i="30"/>
  <c r="J8" i="30"/>
  <c r="K8" i="30"/>
  <c r="L8" i="30"/>
  <c r="M8" i="30"/>
  <c r="N8" i="30"/>
  <c r="O8" i="30"/>
  <c r="P8" i="30"/>
  <c r="Q8" i="30"/>
  <c r="B9" i="30"/>
  <c r="C9" i="30"/>
  <c r="D9" i="30"/>
  <c r="E9" i="30"/>
  <c r="F9" i="30"/>
  <c r="G9" i="30"/>
  <c r="H9" i="30"/>
  <c r="I9" i="30"/>
  <c r="J9" i="30"/>
  <c r="K9" i="30"/>
  <c r="L9" i="30"/>
  <c r="M9" i="30"/>
  <c r="N9" i="30"/>
  <c r="O9" i="30"/>
  <c r="P9" i="30"/>
  <c r="Q9" i="30"/>
  <c r="B10" i="30"/>
  <c r="C10" i="30"/>
  <c r="D10" i="30"/>
  <c r="E10" i="30"/>
  <c r="F10" i="30"/>
  <c r="G10" i="30"/>
  <c r="H10" i="30"/>
  <c r="I10" i="30"/>
  <c r="J10" i="30"/>
  <c r="K10" i="30"/>
  <c r="L10" i="30"/>
  <c r="M10" i="30"/>
  <c r="N10" i="30"/>
  <c r="O10" i="30"/>
  <c r="P10" i="30"/>
  <c r="Q10" i="30"/>
  <c r="B11" i="30"/>
  <c r="C11" i="30"/>
  <c r="D11" i="30"/>
  <c r="E11" i="30"/>
  <c r="F11" i="30"/>
  <c r="G11" i="30"/>
  <c r="H11" i="30"/>
  <c r="I11" i="30"/>
  <c r="J11" i="30"/>
  <c r="K11" i="30"/>
  <c r="L11" i="30"/>
  <c r="M11" i="30"/>
  <c r="N11" i="30"/>
  <c r="O11" i="30"/>
  <c r="P11" i="30"/>
  <c r="Q11" i="30"/>
  <c r="B12" i="30"/>
  <c r="C12" i="30"/>
  <c r="D12" i="30"/>
  <c r="E12" i="30"/>
  <c r="F12" i="30"/>
  <c r="G12" i="30"/>
  <c r="H12" i="30"/>
  <c r="I12" i="30"/>
  <c r="J12" i="30"/>
  <c r="K12" i="30"/>
  <c r="L12" i="30"/>
  <c r="M12" i="30"/>
  <c r="N12" i="30"/>
  <c r="O12" i="30"/>
  <c r="P12" i="30"/>
  <c r="Q12" i="30"/>
  <c r="B13" i="30"/>
  <c r="C13" i="30"/>
  <c r="D13" i="30"/>
  <c r="E13" i="30"/>
  <c r="F13" i="30"/>
  <c r="G13" i="30"/>
  <c r="H13" i="30"/>
  <c r="I13" i="30"/>
  <c r="J13" i="30"/>
  <c r="K13" i="30"/>
  <c r="L13" i="30"/>
  <c r="M13" i="30"/>
  <c r="N13" i="30"/>
  <c r="O13" i="30"/>
  <c r="P13" i="30"/>
  <c r="Q13" i="30"/>
  <c r="B14" i="30"/>
  <c r="C14" i="30"/>
  <c r="D14" i="30"/>
  <c r="E14" i="30"/>
  <c r="F14" i="30"/>
  <c r="G14" i="30"/>
  <c r="H14" i="30"/>
  <c r="I14" i="30"/>
  <c r="J14" i="30"/>
  <c r="K14" i="30"/>
  <c r="L14" i="30"/>
  <c r="M14" i="30"/>
  <c r="N14" i="30"/>
  <c r="O14" i="30"/>
  <c r="P14" i="30"/>
  <c r="Q14" i="30"/>
  <c r="B15" i="30"/>
  <c r="C15" i="30"/>
  <c r="D15" i="30"/>
  <c r="E15" i="30"/>
  <c r="F15" i="30"/>
  <c r="G15" i="30"/>
  <c r="H15" i="30"/>
  <c r="I15" i="30"/>
  <c r="J15" i="30"/>
  <c r="K15" i="30"/>
  <c r="L15" i="30"/>
  <c r="M15" i="30"/>
  <c r="N15" i="30"/>
  <c r="O15" i="30"/>
  <c r="P15" i="30"/>
  <c r="Q15" i="30"/>
  <c r="B16" i="30"/>
  <c r="C16" i="30"/>
  <c r="D16" i="30"/>
  <c r="E16" i="30"/>
  <c r="F16" i="30"/>
  <c r="G16" i="30"/>
  <c r="H16" i="30"/>
  <c r="I16" i="30"/>
  <c r="J16" i="30"/>
  <c r="K16" i="30"/>
  <c r="L16" i="30"/>
  <c r="M16" i="30"/>
  <c r="N16" i="30"/>
  <c r="O16" i="30"/>
  <c r="P16" i="30"/>
  <c r="Q16" i="30"/>
  <c r="B17" i="30"/>
  <c r="C17" i="30"/>
  <c r="D17" i="30"/>
  <c r="E17" i="30"/>
  <c r="F17" i="30"/>
  <c r="G17" i="30"/>
  <c r="H17" i="30"/>
  <c r="I17" i="30"/>
  <c r="J17" i="30"/>
  <c r="K17" i="30"/>
  <c r="L17" i="30"/>
  <c r="M17" i="30"/>
  <c r="N17" i="30"/>
  <c r="O17" i="30"/>
  <c r="P17" i="30"/>
  <c r="Q17" i="30"/>
  <c r="B18" i="30"/>
  <c r="C18" i="30"/>
  <c r="D18" i="30"/>
  <c r="E18" i="30"/>
  <c r="F18" i="30"/>
  <c r="G18" i="30"/>
  <c r="H18" i="30"/>
  <c r="I18" i="30"/>
  <c r="J18" i="30"/>
  <c r="K18" i="30"/>
  <c r="L18" i="30"/>
  <c r="M18" i="30"/>
  <c r="N18" i="30"/>
  <c r="O18" i="30"/>
  <c r="P18" i="30"/>
  <c r="Q18" i="30"/>
  <c r="B19" i="30"/>
  <c r="C19" i="30"/>
  <c r="D19" i="30"/>
  <c r="E19" i="30"/>
  <c r="F19" i="30"/>
  <c r="G19" i="30"/>
  <c r="H19" i="30"/>
  <c r="I19" i="30"/>
  <c r="J19" i="30"/>
  <c r="K19" i="30"/>
  <c r="L19" i="30"/>
  <c r="M19" i="30"/>
  <c r="N19" i="30"/>
  <c r="O19" i="30"/>
  <c r="P19" i="30"/>
  <c r="Q19" i="30"/>
  <c r="B20" i="30"/>
  <c r="C20" i="30"/>
  <c r="D20" i="30"/>
  <c r="E20" i="30"/>
  <c r="F20" i="30"/>
  <c r="G20" i="30"/>
  <c r="H20" i="30"/>
  <c r="I20" i="30"/>
  <c r="J20" i="30"/>
  <c r="K20" i="30"/>
  <c r="L20" i="30"/>
  <c r="M20" i="30"/>
  <c r="N20" i="30"/>
  <c r="O20" i="30"/>
  <c r="P20" i="30"/>
  <c r="Q20" i="30"/>
  <c r="B21" i="30"/>
  <c r="C21" i="30"/>
  <c r="D21" i="30"/>
  <c r="E21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B22" i="30"/>
  <c r="C22" i="30"/>
  <c r="D22" i="30"/>
  <c r="E22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B23" i="30"/>
  <c r="C23" i="30"/>
  <c r="D23" i="30"/>
  <c r="E23" i="30"/>
  <c r="F23" i="30"/>
  <c r="G23" i="30"/>
  <c r="H23" i="30"/>
  <c r="I23" i="30"/>
  <c r="J23" i="30"/>
  <c r="K23" i="30"/>
  <c r="L23" i="30"/>
  <c r="M23" i="30"/>
  <c r="N23" i="30"/>
  <c r="O23" i="30"/>
  <c r="P23" i="30"/>
  <c r="Q23" i="30"/>
  <c r="B24" i="30"/>
  <c r="C24" i="30"/>
  <c r="D24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Q24" i="30"/>
  <c r="B25" i="30"/>
  <c r="C25" i="30"/>
  <c r="D25" i="30"/>
  <c r="E25" i="30"/>
  <c r="F25" i="30"/>
  <c r="G25" i="30"/>
  <c r="H25" i="30"/>
  <c r="I25" i="30"/>
  <c r="J25" i="30"/>
  <c r="K25" i="30"/>
  <c r="L25" i="30"/>
  <c r="M25" i="30"/>
  <c r="N25" i="30"/>
  <c r="O25" i="30"/>
  <c r="P25" i="30"/>
  <c r="Q25" i="30"/>
  <c r="B26" i="30"/>
  <c r="C26" i="30"/>
  <c r="D26" i="30"/>
  <c r="E26" i="30"/>
  <c r="F26" i="30"/>
  <c r="G26" i="30"/>
  <c r="H26" i="30"/>
  <c r="I26" i="30"/>
  <c r="J26" i="30"/>
  <c r="K26" i="30"/>
  <c r="L26" i="30"/>
  <c r="M26" i="30"/>
  <c r="N26" i="30"/>
  <c r="O26" i="30"/>
  <c r="P26" i="30"/>
  <c r="Q26" i="30"/>
  <c r="B27" i="30"/>
  <c r="B3" i="31"/>
  <c r="C3" i="31"/>
  <c r="D3" i="31"/>
  <c r="E3" i="31"/>
  <c r="F3" i="31"/>
  <c r="G3" i="31"/>
  <c r="H3" i="31"/>
  <c r="I3" i="31"/>
  <c r="J3" i="31"/>
  <c r="K3" i="31"/>
  <c r="L3" i="31"/>
  <c r="M3" i="31"/>
  <c r="N3" i="31"/>
  <c r="O3" i="31"/>
  <c r="P3" i="31"/>
  <c r="Q3" i="31"/>
  <c r="B4" i="31"/>
  <c r="C4" i="31"/>
  <c r="D4" i="31"/>
  <c r="E4" i="31"/>
  <c r="F4" i="31"/>
  <c r="G4" i="31"/>
  <c r="H4" i="31"/>
  <c r="I4" i="31"/>
  <c r="J4" i="31"/>
  <c r="K4" i="31"/>
  <c r="L4" i="31"/>
  <c r="M4" i="31"/>
  <c r="N4" i="31"/>
  <c r="O4" i="31"/>
  <c r="P4" i="31"/>
  <c r="Q4" i="31"/>
  <c r="B5" i="31"/>
  <c r="C5" i="31"/>
  <c r="D5" i="31"/>
  <c r="E5" i="31"/>
  <c r="F5" i="31"/>
  <c r="G5" i="31"/>
  <c r="H5" i="31"/>
  <c r="I5" i="31"/>
  <c r="J5" i="31"/>
  <c r="K5" i="31"/>
  <c r="L5" i="31"/>
  <c r="M5" i="31"/>
  <c r="N5" i="31"/>
  <c r="O5" i="31"/>
  <c r="P5" i="31"/>
  <c r="Q5" i="31"/>
  <c r="B6" i="31"/>
  <c r="C6" i="31"/>
  <c r="D6" i="31"/>
  <c r="E6" i="31"/>
  <c r="F6" i="31"/>
  <c r="G6" i="31"/>
  <c r="H6" i="31"/>
  <c r="I6" i="31"/>
  <c r="J6" i="31"/>
  <c r="K6" i="31"/>
  <c r="L6" i="31"/>
  <c r="M6" i="31"/>
  <c r="N6" i="31"/>
  <c r="O6" i="31"/>
  <c r="P6" i="31"/>
  <c r="Q6" i="31"/>
  <c r="B7" i="31"/>
  <c r="C7" i="31"/>
  <c r="D7" i="31"/>
  <c r="E7" i="31"/>
  <c r="F7" i="31"/>
  <c r="G7" i="31"/>
  <c r="H7" i="31"/>
  <c r="I7" i="31"/>
  <c r="J7" i="31"/>
  <c r="K7" i="31"/>
  <c r="L7" i="31"/>
  <c r="M7" i="31"/>
  <c r="N7" i="31"/>
  <c r="O7" i="31"/>
  <c r="P7" i="31"/>
  <c r="Q7" i="31"/>
  <c r="B8" i="31"/>
  <c r="C8" i="31"/>
  <c r="D8" i="31"/>
  <c r="E8" i="31"/>
  <c r="F8" i="31"/>
  <c r="G8" i="31"/>
  <c r="H8" i="31"/>
  <c r="I8" i="31"/>
  <c r="J8" i="31"/>
  <c r="K8" i="31"/>
  <c r="L8" i="31"/>
  <c r="M8" i="31"/>
  <c r="N8" i="31"/>
  <c r="O8" i="31"/>
  <c r="P8" i="31"/>
  <c r="Q8" i="31"/>
  <c r="B9" i="31"/>
  <c r="C9" i="31"/>
  <c r="D9" i="31"/>
  <c r="E9" i="31"/>
  <c r="F9" i="31"/>
  <c r="G9" i="31"/>
  <c r="H9" i="31"/>
  <c r="I9" i="31"/>
  <c r="J9" i="31"/>
  <c r="K9" i="31"/>
  <c r="L9" i="31"/>
  <c r="M9" i="31"/>
  <c r="N9" i="31"/>
  <c r="O9" i="31"/>
  <c r="P9" i="31"/>
  <c r="Q9" i="31"/>
  <c r="B10" i="31"/>
  <c r="C10" i="31"/>
  <c r="D10" i="31"/>
  <c r="E10" i="31"/>
  <c r="F10" i="31"/>
  <c r="G10" i="31"/>
  <c r="H10" i="31"/>
  <c r="I10" i="31"/>
  <c r="J10" i="31"/>
  <c r="K10" i="31"/>
  <c r="L10" i="31"/>
  <c r="M10" i="31"/>
  <c r="N10" i="31"/>
  <c r="O10" i="31"/>
  <c r="P10" i="31"/>
  <c r="Q10" i="31"/>
  <c r="B11" i="31"/>
  <c r="C11" i="31"/>
  <c r="D11" i="31"/>
  <c r="E11" i="31"/>
  <c r="F11" i="31"/>
  <c r="G11" i="31"/>
  <c r="H11" i="31"/>
  <c r="I11" i="31"/>
  <c r="J11" i="31"/>
  <c r="K11" i="31"/>
  <c r="L11" i="31"/>
  <c r="M11" i="31"/>
  <c r="N11" i="31"/>
  <c r="O11" i="31"/>
  <c r="P11" i="31"/>
  <c r="Q11" i="31"/>
  <c r="B12" i="31"/>
  <c r="C12" i="31"/>
  <c r="D12" i="31"/>
  <c r="E12" i="31"/>
  <c r="F12" i="31"/>
  <c r="G12" i="31"/>
  <c r="H12" i="31"/>
  <c r="I12" i="31"/>
  <c r="J12" i="31"/>
  <c r="K12" i="31"/>
  <c r="L12" i="31"/>
  <c r="M12" i="31"/>
  <c r="N12" i="31"/>
  <c r="O12" i="31"/>
  <c r="P12" i="31"/>
  <c r="Q12" i="31"/>
  <c r="B13" i="31"/>
  <c r="C13" i="31"/>
  <c r="D13" i="31"/>
  <c r="E13" i="31"/>
  <c r="F13" i="31"/>
  <c r="G13" i="31"/>
  <c r="H13" i="31"/>
  <c r="I13" i="31"/>
  <c r="J13" i="31"/>
  <c r="K13" i="31"/>
  <c r="L13" i="31"/>
  <c r="M13" i="31"/>
  <c r="N13" i="31"/>
  <c r="O13" i="31"/>
  <c r="P13" i="31"/>
  <c r="Q13" i="31"/>
  <c r="B14" i="31"/>
  <c r="C14" i="31"/>
  <c r="D14" i="31"/>
  <c r="E14" i="31"/>
  <c r="F14" i="31"/>
  <c r="G14" i="31"/>
  <c r="H14" i="31"/>
  <c r="I14" i="31"/>
  <c r="J14" i="31"/>
  <c r="K14" i="31"/>
  <c r="L14" i="31"/>
  <c r="M14" i="31"/>
  <c r="N14" i="31"/>
  <c r="O14" i="31"/>
  <c r="P14" i="31"/>
  <c r="Q14" i="31"/>
  <c r="B15" i="31"/>
  <c r="C15" i="31"/>
  <c r="D15" i="31"/>
  <c r="E15" i="31"/>
  <c r="F15" i="31"/>
  <c r="G15" i="31"/>
  <c r="H15" i="31"/>
  <c r="I15" i="31"/>
  <c r="J15" i="31"/>
  <c r="K15" i="31"/>
  <c r="L15" i="31"/>
  <c r="M15" i="31"/>
  <c r="N15" i="31"/>
  <c r="O15" i="31"/>
  <c r="P15" i="31"/>
  <c r="Q15" i="31"/>
  <c r="B16" i="31"/>
  <c r="C16" i="31"/>
  <c r="D16" i="31"/>
  <c r="E16" i="31"/>
  <c r="F16" i="31"/>
  <c r="G16" i="31"/>
  <c r="H16" i="31"/>
  <c r="I16" i="31"/>
  <c r="J16" i="31"/>
  <c r="K16" i="31"/>
  <c r="L16" i="31"/>
  <c r="M16" i="31"/>
  <c r="N16" i="31"/>
  <c r="O16" i="31"/>
  <c r="P16" i="31"/>
  <c r="Q16" i="31"/>
  <c r="B17" i="31"/>
  <c r="C17" i="31"/>
  <c r="D17" i="31"/>
  <c r="E17" i="31"/>
  <c r="F17" i="31"/>
  <c r="G17" i="31"/>
  <c r="H17" i="31"/>
  <c r="I17" i="31"/>
  <c r="J17" i="31"/>
  <c r="K17" i="31"/>
  <c r="L17" i="31"/>
  <c r="M17" i="31"/>
  <c r="N17" i="31"/>
  <c r="O17" i="31"/>
  <c r="P17" i="31"/>
  <c r="Q17" i="31"/>
  <c r="B18" i="31"/>
  <c r="C18" i="31"/>
  <c r="D18" i="31"/>
  <c r="E18" i="31"/>
  <c r="F18" i="31"/>
  <c r="G18" i="31"/>
  <c r="H18" i="31"/>
  <c r="I18" i="31"/>
  <c r="J18" i="31"/>
  <c r="K18" i="31"/>
  <c r="L18" i="31"/>
  <c r="M18" i="31"/>
  <c r="N18" i="31"/>
  <c r="O18" i="31"/>
  <c r="P18" i="31"/>
  <c r="Q18" i="31"/>
  <c r="B19" i="31"/>
  <c r="C19" i="31"/>
  <c r="D19" i="31"/>
  <c r="E19" i="31"/>
  <c r="F19" i="31"/>
  <c r="G19" i="31"/>
  <c r="H19" i="31"/>
  <c r="I19" i="31"/>
  <c r="J19" i="31"/>
  <c r="K19" i="31"/>
  <c r="L19" i="31"/>
  <c r="M19" i="31"/>
  <c r="N19" i="31"/>
  <c r="O19" i="31"/>
  <c r="P19" i="31"/>
  <c r="Q19" i="31"/>
  <c r="B20" i="31"/>
  <c r="C20" i="31"/>
  <c r="D20" i="31"/>
  <c r="E20" i="31"/>
  <c r="F20" i="31"/>
  <c r="G20" i="31"/>
  <c r="H20" i="31"/>
  <c r="I20" i="31"/>
  <c r="J20" i="31"/>
  <c r="K20" i="31"/>
  <c r="L20" i="31"/>
  <c r="M20" i="31"/>
  <c r="N20" i="31"/>
  <c r="O20" i="31"/>
  <c r="P20" i="31"/>
  <c r="Q20" i="31"/>
  <c r="B21" i="31"/>
  <c r="C21" i="31"/>
  <c r="D21" i="31"/>
  <c r="E21" i="31"/>
  <c r="F21" i="31"/>
  <c r="G21" i="31"/>
  <c r="H21" i="31"/>
  <c r="I21" i="31"/>
  <c r="J21" i="31"/>
  <c r="K21" i="31"/>
  <c r="L21" i="31"/>
  <c r="M21" i="31"/>
  <c r="N21" i="31"/>
  <c r="O21" i="31"/>
  <c r="P21" i="31"/>
  <c r="Q21" i="31"/>
  <c r="B22" i="31"/>
  <c r="C22" i="31"/>
  <c r="D22" i="31"/>
  <c r="E22" i="31"/>
  <c r="F22" i="31"/>
  <c r="G22" i="31"/>
  <c r="H22" i="31"/>
  <c r="I22" i="31"/>
  <c r="J22" i="31"/>
  <c r="K22" i="31"/>
  <c r="L22" i="31"/>
  <c r="M22" i="31"/>
  <c r="N22" i="31"/>
  <c r="O22" i="31"/>
  <c r="P22" i="31"/>
  <c r="Q22" i="31"/>
  <c r="B23" i="31"/>
  <c r="C23" i="31"/>
  <c r="D23" i="31"/>
  <c r="E23" i="31"/>
  <c r="F23" i="31"/>
  <c r="G23" i="31"/>
  <c r="H23" i="31"/>
  <c r="I23" i="31"/>
  <c r="J23" i="31"/>
  <c r="K23" i="31"/>
  <c r="L23" i="31"/>
  <c r="M23" i="31"/>
  <c r="N23" i="31"/>
  <c r="O23" i="31"/>
  <c r="P23" i="31"/>
  <c r="Q23" i="31"/>
  <c r="B24" i="31"/>
  <c r="C24" i="31"/>
  <c r="D24" i="31"/>
  <c r="E24" i="31"/>
  <c r="F24" i="31"/>
  <c r="G24" i="31"/>
  <c r="H24" i="31"/>
  <c r="I24" i="31"/>
  <c r="J24" i="31"/>
  <c r="K24" i="31"/>
  <c r="L24" i="31"/>
  <c r="M24" i="31"/>
  <c r="N24" i="31"/>
  <c r="O24" i="31"/>
  <c r="P24" i="31"/>
  <c r="Q24" i="31"/>
  <c r="B25" i="31"/>
  <c r="C25" i="31"/>
  <c r="D25" i="31"/>
  <c r="E25" i="31"/>
  <c r="F25" i="31"/>
  <c r="G25" i="31"/>
  <c r="H25" i="31"/>
  <c r="I25" i="31"/>
  <c r="J25" i="31"/>
  <c r="K25" i="31"/>
  <c r="L25" i="31"/>
  <c r="M25" i="31"/>
  <c r="N25" i="31"/>
  <c r="O25" i="31"/>
  <c r="P25" i="31"/>
  <c r="Q25" i="31"/>
  <c r="B26" i="31"/>
  <c r="C26" i="31"/>
  <c r="D26" i="31"/>
  <c r="E26" i="31"/>
  <c r="F26" i="31"/>
  <c r="G26" i="31"/>
  <c r="H26" i="31"/>
  <c r="I26" i="31"/>
  <c r="J26" i="31"/>
  <c r="K26" i="31"/>
  <c r="L26" i="31"/>
  <c r="M26" i="31"/>
  <c r="N26" i="31"/>
  <c r="O26" i="31"/>
  <c r="P26" i="31"/>
  <c r="Q26" i="31"/>
  <c r="B27" i="31"/>
  <c r="B3" i="32"/>
  <c r="C3" i="32"/>
  <c r="D3" i="32"/>
  <c r="E3" i="32"/>
  <c r="F3" i="32"/>
  <c r="G3" i="32"/>
  <c r="H3" i="32"/>
  <c r="I3" i="32"/>
  <c r="J3" i="32"/>
  <c r="K3" i="32"/>
  <c r="L3" i="32"/>
  <c r="M3" i="32"/>
  <c r="N3" i="32"/>
  <c r="O3" i="32"/>
  <c r="P3" i="32"/>
  <c r="Q3" i="32"/>
  <c r="B4" i="32"/>
  <c r="C4" i="32"/>
  <c r="D4" i="32"/>
  <c r="E4" i="32"/>
  <c r="F4" i="32"/>
  <c r="G4" i="32"/>
  <c r="H4" i="32"/>
  <c r="I4" i="32"/>
  <c r="J4" i="32"/>
  <c r="K4" i="32"/>
  <c r="L4" i="32"/>
  <c r="M4" i="32"/>
  <c r="N4" i="32"/>
  <c r="O4" i="32"/>
  <c r="P4" i="32"/>
  <c r="Q4" i="32"/>
  <c r="B5" i="32"/>
  <c r="C5" i="32"/>
  <c r="D5" i="32"/>
  <c r="E5" i="32"/>
  <c r="F5" i="32"/>
  <c r="G5" i="32"/>
  <c r="H5" i="32"/>
  <c r="I5" i="32"/>
  <c r="J5" i="32"/>
  <c r="K5" i="32"/>
  <c r="L5" i="32"/>
  <c r="M5" i="32"/>
  <c r="N5" i="32"/>
  <c r="O5" i="32"/>
  <c r="P5" i="32"/>
  <c r="Q5" i="32"/>
  <c r="B6" i="32"/>
  <c r="C6" i="32"/>
  <c r="D6" i="32"/>
  <c r="E6" i="32"/>
  <c r="F6" i="32"/>
  <c r="G6" i="32"/>
  <c r="H6" i="32"/>
  <c r="I6" i="32"/>
  <c r="J6" i="32"/>
  <c r="K6" i="32"/>
  <c r="L6" i="32"/>
  <c r="M6" i="32"/>
  <c r="N6" i="32"/>
  <c r="O6" i="32"/>
  <c r="P6" i="32"/>
  <c r="Q6" i="32"/>
  <c r="B7" i="32"/>
  <c r="C7" i="32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B8" i="32"/>
  <c r="C8" i="32"/>
  <c r="D8" i="32"/>
  <c r="E8" i="32"/>
  <c r="F8" i="32"/>
  <c r="G8" i="32"/>
  <c r="H8" i="32"/>
  <c r="I8" i="32"/>
  <c r="J8" i="32"/>
  <c r="K8" i="32"/>
  <c r="L8" i="32"/>
  <c r="M8" i="32"/>
  <c r="N8" i="32"/>
  <c r="O8" i="32"/>
  <c r="P8" i="32"/>
  <c r="Q8" i="32"/>
  <c r="B9" i="32"/>
  <c r="C9" i="32"/>
  <c r="D9" i="32"/>
  <c r="E9" i="32"/>
  <c r="F9" i="32"/>
  <c r="G9" i="32"/>
  <c r="H9" i="32"/>
  <c r="I9" i="32"/>
  <c r="J9" i="32"/>
  <c r="K9" i="32"/>
  <c r="L9" i="32"/>
  <c r="M9" i="32"/>
  <c r="N9" i="32"/>
  <c r="O9" i="32"/>
  <c r="P9" i="32"/>
  <c r="Q9" i="32"/>
  <c r="B10" i="32"/>
  <c r="C10" i="32"/>
  <c r="D10" i="32"/>
  <c r="E10" i="32"/>
  <c r="F10" i="32"/>
  <c r="G10" i="32"/>
  <c r="H10" i="32"/>
  <c r="I10" i="32"/>
  <c r="J10" i="32"/>
  <c r="K10" i="32"/>
  <c r="L10" i="32"/>
  <c r="M10" i="32"/>
  <c r="N10" i="32"/>
  <c r="O10" i="32"/>
  <c r="P10" i="32"/>
  <c r="Q10" i="32"/>
  <c r="B11" i="32"/>
  <c r="C11" i="32"/>
  <c r="D11" i="32"/>
  <c r="E11" i="32"/>
  <c r="F11" i="32"/>
  <c r="G11" i="32"/>
  <c r="H11" i="32"/>
  <c r="I11" i="32"/>
  <c r="J11" i="32"/>
  <c r="K11" i="32"/>
  <c r="L11" i="32"/>
  <c r="M11" i="32"/>
  <c r="N11" i="32"/>
  <c r="O11" i="32"/>
  <c r="P11" i="32"/>
  <c r="Q11" i="32"/>
  <c r="B12" i="32"/>
  <c r="C12" i="32"/>
  <c r="D12" i="32"/>
  <c r="E12" i="32"/>
  <c r="F12" i="32"/>
  <c r="G12" i="32"/>
  <c r="H12" i="32"/>
  <c r="I12" i="32"/>
  <c r="J12" i="32"/>
  <c r="K12" i="32"/>
  <c r="L12" i="32"/>
  <c r="M12" i="32"/>
  <c r="N12" i="32"/>
  <c r="O12" i="32"/>
  <c r="P12" i="32"/>
  <c r="Q12" i="32"/>
  <c r="B13" i="32"/>
  <c r="C13" i="32"/>
  <c r="D13" i="32"/>
  <c r="E13" i="32"/>
  <c r="F13" i="32"/>
  <c r="G13" i="32"/>
  <c r="H13" i="32"/>
  <c r="I13" i="32"/>
  <c r="J13" i="32"/>
  <c r="K13" i="32"/>
  <c r="L13" i="32"/>
  <c r="M13" i="32"/>
  <c r="N13" i="32"/>
  <c r="O13" i="32"/>
  <c r="P13" i="32"/>
  <c r="Q13" i="32"/>
  <c r="B14" i="32"/>
  <c r="C14" i="32"/>
  <c r="D14" i="32"/>
  <c r="E14" i="32"/>
  <c r="F14" i="32"/>
  <c r="G14" i="32"/>
  <c r="H14" i="32"/>
  <c r="I14" i="32"/>
  <c r="J14" i="32"/>
  <c r="K14" i="32"/>
  <c r="L14" i="32"/>
  <c r="M14" i="32"/>
  <c r="N14" i="32"/>
  <c r="O14" i="32"/>
  <c r="P14" i="32"/>
  <c r="Q14" i="32"/>
  <c r="B15" i="32"/>
  <c r="C15" i="32"/>
  <c r="D15" i="32"/>
  <c r="E15" i="32"/>
  <c r="F15" i="32"/>
  <c r="G15" i="32"/>
  <c r="H15" i="32"/>
  <c r="I15" i="32"/>
  <c r="J15" i="32"/>
  <c r="K15" i="32"/>
  <c r="L15" i="32"/>
  <c r="M15" i="32"/>
  <c r="N15" i="32"/>
  <c r="O15" i="32"/>
  <c r="P15" i="32"/>
  <c r="Q15" i="32"/>
  <c r="B16" i="32"/>
  <c r="C16" i="32"/>
  <c r="D16" i="32"/>
  <c r="E16" i="32"/>
  <c r="F16" i="32"/>
  <c r="G16" i="32"/>
  <c r="H16" i="32"/>
  <c r="I16" i="32"/>
  <c r="J16" i="32"/>
  <c r="K16" i="32"/>
  <c r="L16" i="32"/>
  <c r="M16" i="32"/>
  <c r="N16" i="32"/>
  <c r="O16" i="32"/>
  <c r="P16" i="32"/>
  <c r="Q16" i="32"/>
  <c r="B17" i="32"/>
  <c r="C17" i="32"/>
  <c r="D17" i="32"/>
  <c r="E17" i="32"/>
  <c r="F17" i="32"/>
  <c r="G17" i="32"/>
  <c r="H17" i="32"/>
  <c r="I17" i="32"/>
  <c r="J17" i="32"/>
  <c r="K17" i="32"/>
  <c r="L17" i="32"/>
  <c r="M17" i="32"/>
  <c r="N17" i="32"/>
  <c r="O17" i="32"/>
  <c r="P17" i="32"/>
  <c r="Q17" i="32"/>
  <c r="B18" i="32"/>
  <c r="C18" i="32"/>
  <c r="D18" i="32"/>
  <c r="E18" i="32"/>
  <c r="F18" i="32"/>
  <c r="G18" i="32"/>
  <c r="H18" i="32"/>
  <c r="I18" i="32"/>
  <c r="J18" i="32"/>
  <c r="K18" i="32"/>
  <c r="L18" i="32"/>
  <c r="M18" i="32"/>
  <c r="N18" i="32"/>
  <c r="O18" i="32"/>
  <c r="P18" i="32"/>
  <c r="Q18" i="32"/>
  <c r="B19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O19" i="32"/>
  <c r="P19" i="32"/>
  <c r="Q19" i="32"/>
  <c r="B20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O20" i="32"/>
  <c r="P20" i="32"/>
  <c r="Q20" i="32"/>
  <c r="B21" i="32"/>
  <c r="C21" i="32"/>
  <c r="D21" i="32"/>
  <c r="E21" i="32"/>
  <c r="F21" i="32"/>
  <c r="G21" i="32"/>
  <c r="H21" i="32"/>
  <c r="I21" i="32"/>
  <c r="J21" i="32"/>
  <c r="K21" i="32"/>
  <c r="L21" i="32"/>
  <c r="M21" i="32"/>
  <c r="N21" i="32"/>
  <c r="O21" i="32"/>
  <c r="P21" i="32"/>
  <c r="Q21" i="32"/>
  <c r="B22" i="32"/>
  <c r="C22" i="32"/>
  <c r="D22" i="32"/>
  <c r="E22" i="32"/>
  <c r="F22" i="32"/>
  <c r="G22" i="32"/>
  <c r="H22" i="32"/>
  <c r="I22" i="32"/>
  <c r="J22" i="32"/>
  <c r="K22" i="32"/>
  <c r="L22" i="32"/>
  <c r="M22" i="32"/>
  <c r="N22" i="32"/>
  <c r="O22" i="32"/>
  <c r="P22" i="32"/>
  <c r="Q22" i="32"/>
  <c r="B23" i="32"/>
  <c r="C23" i="32"/>
  <c r="D23" i="32"/>
  <c r="E23" i="32"/>
  <c r="F23" i="32"/>
  <c r="G23" i="32"/>
  <c r="H23" i="32"/>
  <c r="I23" i="32"/>
  <c r="J23" i="32"/>
  <c r="K23" i="32"/>
  <c r="L23" i="32"/>
  <c r="M23" i="32"/>
  <c r="N23" i="32"/>
  <c r="O23" i="32"/>
  <c r="P23" i="32"/>
  <c r="Q23" i="32"/>
  <c r="B24" i="32"/>
  <c r="C24" i="32"/>
  <c r="D24" i="32"/>
  <c r="E24" i="32"/>
  <c r="F24" i="32"/>
  <c r="G24" i="32"/>
  <c r="H24" i="32"/>
  <c r="I24" i="32"/>
  <c r="J24" i="32"/>
  <c r="K24" i="32"/>
  <c r="L24" i="32"/>
  <c r="M24" i="32"/>
  <c r="N24" i="32"/>
  <c r="O24" i="32"/>
  <c r="P24" i="32"/>
  <c r="Q24" i="32"/>
  <c r="B25" i="32"/>
  <c r="C25" i="32"/>
  <c r="D25" i="32"/>
  <c r="E25" i="32"/>
  <c r="F25" i="32"/>
  <c r="G25" i="32"/>
  <c r="H25" i="32"/>
  <c r="I25" i="32"/>
  <c r="J25" i="32"/>
  <c r="K25" i="32"/>
  <c r="L25" i="32"/>
  <c r="M25" i="32"/>
  <c r="N25" i="32"/>
  <c r="O25" i="32"/>
  <c r="P25" i="32"/>
  <c r="Q25" i="32"/>
  <c r="B26" i="32"/>
  <c r="C26" i="32"/>
  <c r="D26" i="32"/>
  <c r="E26" i="32"/>
  <c r="F26" i="32"/>
  <c r="G26" i="32"/>
  <c r="H26" i="32"/>
  <c r="I26" i="32"/>
  <c r="J26" i="32"/>
  <c r="K26" i="32"/>
  <c r="L26" i="32"/>
  <c r="M26" i="32"/>
  <c r="N26" i="32"/>
  <c r="O26" i="32"/>
  <c r="P26" i="32"/>
  <c r="Q26" i="32"/>
  <c r="B27" i="32"/>
  <c r="B3" i="33"/>
  <c r="C3" i="33"/>
  <c r="D3" i="33"/>
  <c r="E3" i="33"/>
  <c r="F3" i="33"/>
  <c r="G3" i="33"/>
  <c r="H3" i="33"/>
  <c r="I3" i="33"/>
  <c r="J3" i="33"/>
  <c r="K3" i="33"/>
  <c r="L3" i="33"/>
  <c r="M3" i="33"/>
  <c r="N3" i="33"/>
  <c r="O3" i="33"/>
  <c r="P3" i="33"/>
  <c r="Q3" i="33"/>
  <c r="B4" i="33"/>
  <c r="C4" i="33"/>
  <c r="D4" i="33"/>
  <c r="E4" i="33"/>
  <c r="F4" i="33"/>
  <c r="G4" i="33"/>
  <c r="H4" i="33"/>
  <c r="I4" i="33"/>
  <c r="J4" i="33"/>
  <c r="K4" i="33"/>
  <c r="L4" i="33"/>
  <c r="M4" i="33"/>
  <c r="N4" i="33"/>
  <c r="O4" i="33"/>
  <c r="P4" i="33"/>
  <c r="Q4" i="33"/>
  <c r="B5" i="33"/>
  <c r="C5" i="33"/>
  <c r="D5" i="33"/>
  <c r="E5" i="33"/>
  <c r="F5" i="33"/>
  <c r="G5" i="33"/>
  <c r="H5" i="33"/>
  <c r="I5" i="33"/>
  <c r="J5" i="33"/>
  <c r="K5" i="33"/>
  <c r="L5" i="33"/>
  <c r="M5" i="33"/>
  <c r="N5" i="33"/>
  <c r="O5" i="33"/>
  <c r="P5" i="33"/>
  <c r="Q5" i="33"/>
  <c r="B6" i="33"/>
  <c r="C6" i="33"/>
  <c r="D6" i="33"/>
  <c r="E6" i="33"/>
  <c r="F6" i="33"/>
  <c r="G6" i="33"/>
  <c r="H6" i="33"/>
  <c r="I6" i="33"/>
  <c r="J6" i="33"/>
  <c r="K6" i="33"/>
  <c r="L6" i="33"/>
  <c r="M6" i="33"/>
  <c r="N6" i="33"/>
  <c r="O6" i="33"/>
  <c r="P6" i="33"/>
  <c r="Q6" i="33"/>
  <c r="B7" i="33"/>
  <c r="C7" i="33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B8" i="33"/>
  <c r="C8" i="33"/>
  <c r="D8" i="33"/>
  <c r="E8" i="33"/>
  <c r="F8" i="33"/>
  <c r="G8" i="33"/>
  <c r="H8" i="33"/>
  <c r="I8" i="33"/>
  <c r="J8" i="33"/>
  <c r="K8" i="33"/>
  <c r="L8" i="33"/>
  <c r="M8" i="33"/>
  <c r="N8" i="33"/>
  <c r="O8" i="33"/>
  <c r="P8" i="33"/>
  <c r="Q8" i="33"/>
  <c r="B9" i="33"/>
  <c r="C9" i="33"/>
  <c r="D9" i="33"/>
  <c r="E9" i="33"/>
  <c r="F9" i="33"/>
  <c r="G9" i="33"/>
  <c r="H9" i="33"/>
  <c r="I9" i="33"/>
  <c r="J9" i="33"/>
  <c r="K9" i="33"/>
  <c r="L9" i="33"/>
  <c r="M9" i="33"/>
  <c r="N9" i="33"/>
  <c r="O9" i="33"/>
  <c r="P9" i="33"/>
  <c r="Q9" i="33"/>
  <c r="B10" i="33"/>
  <c r="C10" i="33"/>
  <c r="D10" i="33"/>
  <c r="E10" i="33"/>
  <c r="F10" i="33"/>
  <c r="G10" i="33"/>
  <c r="H10" i="33"/>
  <c r="I10" i="33"/>
  <c r="J10" i="33"/>
  <c r="K10" i="33"/>
  <c r="L10" i="33"/>
  <c r="M10" i="33"/>
  <c r="N10" i="33"/>
  <c r="O10" i="33"/>
  <c r="P10" i="33"/>
  <c r="Q10" i="33"/>
  <c r="B11" i="33"/>
  <c r="C11" i="33"/>
  <c r="D11" i="33"/>
  <c r="E11" i="33"/>
  <c r="F11" i="33"/>
  <c r="G11" i="33"/>
  <c r="H11" i="33"/>
  <c r="I11" i="33"/>
  <c r="J11" i="33"/>
  <c r="K11" i="33"/>
  <c r="L11" i="33"/>
  <c r="M11" i="33"/>
  <c r="N11" i="33"/>
  <c r="O11" i="33"/>
  <c r="P11" i="33"/>
  <c r="Q11" i="33"/>
  <c r="B12" i="33"/>
  <c r="C12" i="33"/>
  <c r="D12" i="33"/>
  <c r="E12" i="33"/>
  <c r="F12" i="33"/>
  <c r="G12" i="33"/>
  <c r="H12" i="33"/>
  <c r="I12" i="33"/>
  <c r="J12" i="33"/>
  <c r="K12" i="33"/>
  <c r="L12" i="33"/>
  <c r="M12" i="33"/>
  <c r="N12" i="33"/>
  <c r="O12" i="33"/>
  <c r="P12" i="33"/>
  <c r="Q12" i="33"/>
  <c r="B13" i="33"/>
  <c r="C13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B14" i="33"/>
  <c r="C14" i="33"/>
  <c r="D14" i="33"/>
  <c r="E14" i="33"/>
  <c r="F14" i="33"/>
  <c r="G14" i="33"/>
  <c r="H14" i="33"/>
  <c r="I14" i="33"/>
  <c r="J14" i="33"/>
  <c r="K14" i="33"/>
  <c r="L14" i="33"/>
  <c r="M14" i="33"/>
  <c r="N14" i="33"/>
  <c r="O14" i="33"/>
  <c r="P14" i="33"/>
  <c r="Q14" i="33"/>
  <c r="B15" i="33"/>
  <c r="C15" i="33"/>
  <c r="D15" i="33"/>
  <c r="E15" i="33"/>
  <c r="F15" i="33"/>
  <c r="G15" i="33"/>
  <c r="H15" i="33"/>
  <c r="I15" i="33"/>
  <c r="J15" i="33"/>
  <c r="K15" i="33"/>
  <c r="L15" i="33"/>
  <c r="M15" i="33"/>
  <c r="N15" i="33"/>
  <c r="O15" i="33"/>
  <c r="P15" i="33"/>
  <c r="Q15" i="33"/>
  <c r="B16" i="33"/>
  <c r="C16" i="33"/>
  <c r="D16" i="33"/>
  <c r="E16" i="33"/>
  <c r="F16" i="33"/>
  <c r="G16" i="33"/>
  <c r="H16" i="33"/>
  <c r="I16" i="33"/>
  <c r="J16" i="33"/>
  <c r="K16" i="33"/>
  <c r="L16" i="33"/>
  <c r="M16" i="33"/>
  <c r="N16" i="33"/>
  <c r="O16" i="33"/>
  <c r="P16" i="33"/>
  <c r="Q16" i="33"/>
  <c r="B17" i="33"/>
  <c r="C17" i="33"/>
  <c r="D17" i="33"/>
  <c r="E17" i="33"/>
  <c r="F17" i="33"/>
  <c r="G17" i="33"/>
  <c r="H17" i="33"/>
  <c r="I17" i="33"/>
  <c r="J17" i="33"/>
  <c r="K17" i="33"/>
  <c r="L17" i="33"/>
  <c r="M17" i="33"/>
  <c r="N17" i="33"/>
  <c r="O17" i="33"/>
  <c r="P17" i="33"/>
  <c r="Q17" i="33"/>
  <c r="B18" i="33"/>
  <c r="C18" i="33"/>
  <c r="D18" i="33"/>
  <c r="E18" i="33"/>
  <c r="F18" i="33"/>
  <c r="G18" i="33"/>
  <c r="H18" i="33"/>
  <c r="I18" i="33"/>
  <c r="J18" i="33"/>
  <c r="K18" i="33"/>
  <c r="L18" i="33"/>
  <c r="M18" i="33"/>
  <c r="N18" i="33"/>
  <c r="O18" i="33"/>
  <c r="P18" i="33"/>
  <c r="Q18" i="33"/>
  <c r="B19" i="33"/>
  <c r="C19" i="33"/>
  <c r="D19" i="33"/>
  <c r="E19" i="33"/>
  <c r="F19" i="33"/>
  <c r="G19" i="33"/>
  <c r="H19" i="33"/>
  <c r="I19" i="33"/>
  <c r="J19" i="33"/>
  <c r="K19" i="33"/>
  <c r="L19" i="33"/>
  <c r="M19" i="33"/>
  <c r="N19" i="33"/>
  <c r="O19" i="33"/>
  <c r="P19" i="33"/>
  <c r="Q19" i="33"/>
  <c r="B20" i="33"/>
  <c r="C20" i="33"/>
  <c r="D20" i="33"/>
  <c r="E20" i="33"/>
  <c r="F20" i="33"/>
  <c r="G20" i="33"/>
  <c r="H20" i="33"/>
  <c r="I20" i="33"/>
  <c r="J20" i="33"/>
  <c r="K20" i="33"/>
  <c r="L20" i="33"/>
  <c r="M20" i="33"/>
  <c r="N20" i="33"/>
  <c r="O20" i="33"/>
  <c r="P20" i="33"/>
  <c r="Q20" i="33"/>
  <c r="B21" i="33"/>
  <c r="C21" i="33"/>
  <c r="D21" i="33"/>
  <c r="E21" i="33"/>
  <c r="F21" i="33"/>
  <c r="G21" i="33"/>
  <c r="H21" i="33"/>
  <c r="I21" i="33"/>
  <c r="J21" i="33"/>
  <c r="K21" i="33"/>
  <c r="L21" i="33"/>
  <c r="M21" i="33"/>
  <c r="N21" i="33"/>
  <c r="O21" i="33"/>
  <c r="P21" i="33"/>
  <c r="Q21" i="33"/>
  <c r="B22" i="33"/>
  <c r="C22" i="33"/>
  <c r="D22" i="33"/>
  <c r="E22" i="33"/>
  <c r="F22" i="33"/>
  <c r="G22" i="33"/>
  <c r="H22" i="33"/>
  <c r="I22" i="33"/>
  <c r="J22" i="33"/>
  <c r="K22" i="33"/>
  <c r="L22" i="33"/>
  <c r="M22" i="33"/>
  <c r="N22" i="33"/>
  <c r="O22" i="33"/>
  <c r="P22" i="33"/>
  <c r="Q22" i="33"/>
  <c r="B23" i="33"/>
  <c r="C23" i="33"/>
  <c r="D23" i="33"/>
  <c r="E23" i="33"/>
  <c r="F23" i="33"/>
  <c r="G23" i="33"/>
  <c r="H23" i="33"/>
  <c r="I23" i="33"/>
  <c r="J23" i="33"/>
  <c r="K23" i="33"/>
  <c r="L23" i="33"/>
  <c r="M23" i="33"/>
  <c r="N23" i="33"/>
  <c r="O23" i="33"/>
  <c r="P23" i="33"/>
  <c r="Q23" i="33"/>
  <c r="B24" i="33"/>
  <c r="C24" i="33"/>
  <c r="D24" i="33"/>
  <c r="E24" i="33"/>
  <c r="F24" i="33"/>
  <c r="G24" i="33"/>
  <c r="H24" i="33"/>
  <c r="I24" i="33"/>
  <c r="J24" i="33"/>
  <c r="K24" i="33"/>
  <c r="L24" i="33"/>
  <c r="M24" i="33"/>
  <c r="N24" i="33"/>
  <c r="O24" i="33"/>
  <c r="P24" i="33"/>
  <c r="Q24" i="33"/>
  <c r="B25" i="33"/>
  <c r="C25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B26" i="33"/>
  <c r="C26" i="33"/>
  <c r="D26" i="33"/>
  <c r="E26" i="33"/>
  <c r="F26" i="33"/>
  <c r="G26" i="33"/>
  <c r="H26" i="33"/>
  <c r="I26" i="33"/>
  <c r="J26" i="33"/>
  <c r="K26" i="33"/>
  <c r="L26" i="33"/>
  <c r="M26" i="33"/>
  <c r="N26" i="33"/>
  <c r="O26" i="33"/>
  <c r="P26" i="33"/>
  <c r="Q26" i="33"/>
  <c r="B27" i="33"/>
  <c r="B3" i="34"/>
  <c r="C3" i="34"/>
  <c r="D3" i="34"/>
  <c r="E3" i="34"/>
  <c r="F3" i="34"/>
  <c r="G3" i="34"/>
  <c r="H3" i="34"/>
  <c r="I3" i="34"/>
  <c r="J3" i="34"/>
  <c r="K3" i="34"/>
  <c r="L3" i="34"/>
  <c r="M3" i="34"/>
  <c r="N3" i="34"/>
  <c r="O3" i="34"/>
  <c r="P3" i="34"/>
  <c r="Q3" i="34"/>
  <c r="B4" i="34"/>
  <c r="C4" i="34"/>
  <c r="D4" i="34"/>
  <c r="E4" i="34"/>
  <c r="F4" i="34"/>
  <c r="G4" i="34"/>
  <c r="H4" i="34"/>
  <c r="I4" i="34"/>
  <c r="J4" i="34"/>
  <c r="K4" i="34"/>
  <c r="L4" i="34"/>
  <c r="M4" i="34"/>
  <c r="N4" i="34"/>
  <c r="O4" i="34"/>
  <c r="P4" i="34"/>
  <c r="Q4" i="34"/>
  <c r="B5" i="34"/>
  <c r="C5" i="34"/>
  <c r="D5" i="34"/>
  <c r="E5" i="34"/>
  <c r="F5" i="34"/>
  <c r="G5" i="34"/>
  <c r="H5" i="34"/>
  <c r="I5" i="34"/>
  <c r="J5" i="34"/>
  <c r="K5" i="34"/>
  <c r="L5" i="34"/>
  <c r="M5" i="34"/>
  <c r="N5" i="34"/>
  <c r="O5" i="34"/>
  <c r="P5" i="34"/>
  <c r="Q5" i="34"/>
  <c r="B6" i="34"/>
  <c r="C6" i="34"/>
  <c r="D6" i="34"/>
  <c r="E6" i="34"/>
  <c r="F6" i="34"/>
  <c r="G6" i="34"/>
  <c r="H6" i="34"/>
  <c r="I6" i="34"/>
  <c r="J6" i="34"/>
  <c r="K6" i="34"/>
  <c r="L6" i="34"/>
  <c r="M6" i="34"/>
  <c r="N6" i="34"/>
  <c r="O6" i="34"/>
  <c r="P6" i="34"/>
  <c r="Q6" i="34"/>
  <c r="B7" i="34"/>
  <c r="C7" i="34"/>
  <c r="D7" i="34"/>
  <c r="E7" i="34"/>
  <c r="F7" i="34"/>
  <c r="G7" i="34"/>
  <c r="H7" i="34"/>
  <c r="I7" i="34"/>
  <c r="J7" i="34"/>
  <c r="K7" i="34"/>
  <c r="L7" i="34"/>
  <c r="M7" i="34"/>
  <c r="N7" i="34"/>
  <c r="O7" i="34"/>
  <c r="P7" i="34"/>
  <c r="Q7" i="34"/>
  <c r="B8" i="34"/>
  <c r="C8" i="34"/>
  <c r="D8" i="34"/>
  <c r="E8" i="34"/>
  <c r="F8" i="34"/>
  <c r="G8" i="34"/>
  <c r="H8" i="34"/>
  <c r="I8" i="34"/>
  <c r="J8" i="34"/>
  <c r="K8" i="34"/>
  <c r="L8" i="34"/>
  <c r="M8" i="34"/>
  <c r="N8" i="34"/>
  <c r="O8" i="34"/>
  <c r="P8" i="34"/>
  <c r="Q8" i="34"/>
  <c r="B9" i="34"/>
  <c r="C9" i="34"/>
  <c r="D9" i="34"/>
  <c r="E9" i="34"/>
  <c r="F9" i="34"/>
  <c r="G9" i="34"/>
  <c r="H9" i="34"/>
  <c r="I9" i="34"/>
  <c r="J9" i="34"/>
  <c r="K9" i="34"/>
  <c r="L9" i="34"/>
  <c r="M9" i="34"/>
  <c r="N9" i="34"/>
  <c r="O9" i="34"/>
  <c r="P9" i="34"/>
  <c r="Q9" i="34"/>
  <c r="B10" i="34"/>
  <c r="C10" i="34"/>
  <c r="D10" i="34"/>
  <c r="E10" i="34"/>
  <c r="F10" i="34"/>
  <c r="G10" i="34"/>
  <c r="H10" i="34"/>
  <c r="I10" i="34"/>
  <c r="J10" i="34"/>
  <c r="K10" i="34"/>
  <c r="L10" i="34"/>
  <c r="M10" i="34"/>
  <c r="N10" i="34"/>
  <c r="O10" i="34"/>
  <c r="P10" i="34"/>
  <c r="Q10" i="34"/>
  <c r="B11" i="34"/>
  <c r="C11" i="34"/>
  <c r="D11" i="34"/>
  <c r="E11" i="34"/>
  <c r="F11" i="34"/>
  <c r="G11" i="34"/>
  <c r="H11" i="34"/>
  <c r="I11" i="34"/>
  <c r="J11" i="34"/>
  <c r="K11" i="34"/>
  <c r="L11" i="34"/>
  <c r="M11" i="34"/>
  <c r="N11" i="34"/>
  <c r="O11" i="34"/>
  <c r="P11" i="34"/>
  <c r="Q11" i="34"/>
  <c r="B12" i="34"/>
  <c r="C12" i="34"/>
  <c r="D12" i="34"/>
  <c r="E12" i="34"/>
  <c r="F12" i="34"/>
  <c r="G12" i="34"/>
  <c r="H12" i="34"/>
  <c r="I12" i="34"/>
  <c r="J12" i="34"/>
  <c r="K12" i="34"/>
  <c r="L12" i="34"/>
  <c r="M12" i="34"/>
  <c r="N12" i="34"/>
  <c r="O12" i="34"/>
  <c r="P12" i="34"/>
  <c r="Q12" i="34"/>
  <c r="B13" i="34"/>
  <c r="C13" i="34"/>
  <c r="D13" i="34"/>
  <c r="E13" i="34"/>
  <c r="F13" i="34"/>
  <c r="G13" i="34"/>
  <c r="H13" i="34"/>
  <c r="I13" i="34"/>
  <c r="J13" i="34"/>
  <c r="K13" i="34"/>
  <c r="L13" i="34"/>
  <c r="M13" i="34"/>
  <c r="N13" i="34"/>
  <c r="O13" i="34"/>
  <c r="P13" i="34"/>
  <c r="Q13" i="34"/>
  <c r="B14" i="34"/>
  <c r="C14" i="34"/>
  <c r="D14" i="34"/>
  <c r="E14" i="34"/>
  <c r="F14" i="34"/>
  <c r="G14" i="34"/>
  <c r="H14" i="34"/>
  <c r="I14" i="34"/>
  <c r="J14" i="34"/>
  <c r="K14" i="34"/>
  <c r="L14" i="34"/>
  <c r="M14" i="34"/>
  <c r="N14" i="34"/>
  <c r="O14" i="34"/>
  <c r="P14" i="34"/>
  <c r="Q14" i="34"/>
  <c r="B15" i="34"/>
  <c r="C15" i="34"/>
  <c r="D15" i="34"/>
  <c r="E15" i="34"/>
  <c r="F15" i="34"/>
  <c r="G15" i="34"/>
  <c r="H15" i="34"/>
  <c r="I15" i="34"/>
  <c r="J15" i="34"/>
  <c r="K15" i="34"/>
  <c r="L15" i="34"/>
  <c r="M15" i="34"/>
  <c r="N15" i="34"/>
  <c r="O15" i="34"/>
  <c r="P15" i="34"/>
  <c r="Q15" i="34"/>
  <c r="B16" i="34"/>
  <c r="C16" i="34"/>
  <c r="D16" i="34"/>
  <c r="E16" i="34"/>
  <c r="F16" i="34"/>
  <c r="G16" i="34"/>
  <c r="H16" i="34"/>
  <c r="I16" i="34"/>
  <c r="J16" i="34"/>
  <c r="K16" i="34"/>
  <c r="L16" i="34"/>
  <c r="M16" i="34"/>
  <c r="N16" i="34"/>
  <c r="O16" i="34"/>
  <c r="P16" i="34"/>
  <c r="Q16" i="34"/>
  <c r="B17" i="34"/>
  <c r="C17" i="34"/>
  <c r="D17" i="34"/>
  <c r="E17" i="34"/>
  <c r="F17" i="34"/>
  <c r="G17" i="34"/>
  <c r="H17" i="34"/>
  <c r="I17" i="34"/>
  <c r="J17" i="34"/>
  <c r="K17" i="34"/>
  <c r="L17" i="34"/>
  <c r="M17" i="34"/>
  <c r="N17" i="34"/>
  <c r="O17" i="34"/>
  <c r="P17" i="34"/>
  <c r="Q17" i="34"/>
  <c r="B18" i="34"/>
  <c r="C18" i="34"/>
  <c r="D18" i="34"/>
  <c r="E18" i="34"/>
  <c r="F18" i="34"/>
  <c r="G18" i="34"/>
  <c r="H18" i="34"/>
  <c r="I18" i="34"/>
  <c r="J18" i="34"/>
  <c r="K18" i="34"/>
  <c r="L18" i="34"/>
  <c r="M18" i="34"/>
  <c r="N18" i="34"/>
  <c r="O18" i="34"/>
  <c r="P18" i="34"/>
  <c r="Q18" i="34"/>
  <c r="B19" i="34"/>
  <c r="C19" i="34"/>
  <c r="D19" i="34"/>
  <c r="E19" i="34"/>
  <c r="F19" i="34"/>
  <c r="G19" i="34"/>
  <c r="H19" i="34"/>
  <c r="I19" i="34"/>
  <c r="J19" i="34"/>
  <c r="K19" i="34"/>
  <c r="L19" i="34"/>
  <c r="M19" i="34"/>
  <c r="N19" i="34"/>
  <c r="O19" i="34"/>
  <c r="P19" i="34"/>
  <c r="Q19" i="34"/>
  <c r="B20" i="34"/>
  <c r="C20" i="34"/>
  <c r="D20" i="34"/>
  <c r="E20" i="34"/>
  <c r="F20" i="34"/>
  <c r="G20" i="34"/>
  <c r="H20" i="34"/>
  <c r="I20" i="34"/>
  <c r="J20" i="34"/>
  <c r="K20" i="34"/>
  <c r="L20" i="34"/>
  <c r="M20" i="34"/>
  <c r="N20" i="34"/>
  <c r="O20" i="34"/>
  <c r="P20" i="34"/>
  <c r="Q20" i="34"/>
  <c r="B21" i="34"/>
  <c r="C21" i="34"/>
  <c r="D21" i="34"/>
  <c r="E21" i="34"/>
  <c r="F21" i="34"/>
  <c r="G21" i="34"/>
  <c r="H21" i="34"/>
  <c r="I21" i="34"/>
  <c r="J21" i="34"/>
  <c r="K21" i="34"/>
  <c r="L21" i="34"/>
  <c r="M21" i="34"/>
  <c r="N21" i="34"/>
  <c r="O21" i="34"/>
  <c r="P21" i="34"/>
  <c r="Q21" i="34"/>
  <c r="B22" i="34"/>
  <c r="C22" i="34"/>
  <c r="D22" i="34"/>
  <c r="E22" i="34"/>
  <c r="F22" i="34"/>
  <c r="G22" i="34"/>
  <c r="H22" i="34"/>
  <c r="I22" i="34"/>
  <c r="J22" i="34"/>
  <c r="K22" i="34"/>
  <c r="L22" i="34"/>
  <c r="M22" i="34"/>
  <c r="N22" i="34"/>
  <c r="O22" i="34"/>
  <c r="P22" i="34"/>
  <c r="Q22" i="34"/>
  <c r="B23" i="34"/>
  <c r="C23" i="34"/>
  <c r="D23" i="34"/>
  <c r="E23" i="34"/>
  <c r="F23" i="34"/>
  <c r="G23" i="34"/>
  <c r="H23" i="34"/>
  <c r="I23" i="34"/>
  <c r="J23" i="34"/>
  <c r="K23" i="34"/>
  <c r="L23" i="34"/>
  <c r="M23" i="34"/>
  <c r="N23" i="34"/>
  <c r="O23" i="34"/>
  <c r="P23" i="34"/>
  <c r="Q23" i="34"/>
  <c r="B24" i="34"/>
  <c r="C24" i="34"/>
  <c r="D24" i="34"/>
  <c r="E24" i="34"/>
  <c r="F24" i="34"/>
  <c r="G24" i="34"/>
  <c r="H24" i="34"/>
  <c r="I24" i="34"/>
  <c r="J24" i="34"/>
  <c r="K24" i="34"/>
  <c r="L24" i="34"/>
  <c r="M24" i="34"/>
  <c r="N24" i="34"/>
  <c r="O24" i="34"/>
  <c r="P24" i="34"/>
  <c r="Q24" i="34"/>
  <c r="B25" i="34"/>
  <c r="C25" i="34"/>
  <c r="D25" i="34"/>
  <c r="E25" i="34"/>
  <c r="F25" i="34"/>
  <c r="G25" i="34"/>
  <c r="H25" i="34"/>
  <c r="I25" i="34"/>
  <c r="J25" i="34"/>
  <c r="K25" i="34"/>
  <c r="L25" i="34"/>
  <c r="M25" i="34"/>
  <c r="N25" i="34"/>
  <c r="O25" i="34"/>
  <c r="P25" i="34"/>
  <c r="Q25" i="34"/>
  <c r="B26" i="34"/>
  <c r="C26" i="34"/>
  <c r="D26" i="34"/>
  <c r="E26" i="34"/>
  <c r="F26" i="34"/>
  <c r="G26" i="34"/>
  <c r="H26" i="34"/>
  <c r="I26" i="34"/>
  <c r="J26" i="34"/>
  <c r="K26" i="34"/>
  <c r="L26" i="34"/>
  <c r="M26" i="34"/>
  <c r="N26" i="34"/>
  <c r="O26" i="34"/>
  <c r="P26" i="34"/>
  <c r="Q26" i="34"/>
  <c r="B27" i="34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B27" i="2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C2" i="7"/>
  <c r="D2" i="7"/>
  <c r="E2" i="7"/>
  <c r="F2" i="7"/>
  <c r="G2" i="7"/>
  <c r="H2" i="7"/>
  <c r="I2" i="7"/>
  <c r="J2" i="7"/>
  <c r="K2" i="7"/>
  <c r="L2" i="7"/>
  <c r="M2" i="7"/>
  <c r="N2" i="7"/>
  <c r="O2" i="7"/>
  <c r="P2" i="7"/>
  <c r="Q2" i="7"/>
  <c r="C2" i="8"/>
  <c r="D2" i="8"/>
  <c r="E2" i="8"/>
  <c r="F2" i="8"/>
  <c r="G2" i="8"/>
  <c r="H2" i="8"/>
  <c r="I2" i="8"/>
  <c r="J2" i="8"/>
  <c r="K2" i="8"/>
  <c r="L2" i="8"/>
  <c r="M2" i="8"/>
  <c r="N2" i="8"/>
  <c r="O2" i="8"/>
  <c r="P2" i="8"/>
  <c r="Q2" i="8"/>
  <c r="C2" i="9"/>
  <c r="D2" i="9"/>
  <c r="E2" i="9"/>
  <c r="F2" i="9"/>
  <c r="G2" i="9"/>
  <c r="H2" i="9"/>
  <c r="I2" i="9"/>
  <c r="J2" i="9"/>
  <c r="K2" i="9"/>
  <c r="L2" i="9"/>
  <c r="M2" i="9"/>
  <c r="N2" i="9"/>
  <c r="O2" i="9"/>
  <c r="P2" i="9"/>
  <c r="Q2" i="9"/>
  <c r="C2" i="10"/>
  <c r="D2" i="10"/>
  <c r="E2" i="10"/>
  <c r="F2" i="10"/>
  <c r="G2" i="10"/>
  <c r="H2" i="10"/>
  <c r="I2" i="10"/>
  <c r="J2" i="10"/>
  <c r="K2" i="10"/>
  <c r="L2" i="10"/>
  <c r="M2" i="10"/>
  <c r="N2" i="10"/>
  <c r="O2" i="10"/>
  <c r="P2" i="10"/>
  <c r="Q2" i="10"/>
  <c r="C2" i="11"/>
  <c r="D2" i="11"/>
  <c r="E2" i="11"/>
  <c r="F2" i="11"/>
  <c r="G2" i="11"/>
  <c r="H2" i="11"/>
  <c r="I2" i="11"/>
  <c r="J2" i="11"/>
  <c r="K2" i="11"/>
  <c r="L2" i="11"/>
  <c r="M2" i="11"/>
  <c r="N2" i="11"/>
  <c r="O2" i="11"/>
  <c r="P2" i="11"/>
  <c r="Q2" i="11"/>
  <c r="C2" i="12"/>
  <c r="D2" i="12"/>
  <c r="E2" i="12"/>
  <c r="F2" i="12"/>
  <c r="G2" i="12"/>
  <c r="H2" i="12"/>
  <c r="I2" i="12"/>
  <c r="J2" i="12"/>
  <c r="K2" i="12"/>
  <c r="L2" i="12"/>
  <c r="M2" i="12"/>
  <c r="N2" i="12"/>
  <c r="O2" i="12"/>
  <c r="P2" i="12"/>
  <c r="Q2" i="12"/>
  <c r="C2" i="13"/>
  <c r="D2" i="13"/>
  <c r="E2" i="13"/>
  <c r="F2" i="13"/>
  <c r="G2" i="13"/>
  <c r="H2" i="13"/>
  <c r="I2" i="13"/>
  <c r="J2" i="13"/>
  <c r="K2" i="13"/>
  <c r="L2" i="13"/>
  <c r="M2" i="13"/>
  <c r="N2" i="13"/>
  <c r="O2" i="13"/>
  <c r="P2" i="13"/>
  <c r="Q2" i="13"/>
  <c r="C2" i="14"/>
  <c r="D2" i="14"/>
  <c r="E2" i="14"/>
  <c r="F2" i="14"/>
  <c r="G2" i="14"/>
  <c r="H2" i="14"/>
  <c r="I2" i="14"/>
  <c r="J2" i="14"/>
  <c r="K2" i="14"/>
  <c r="L2" i="14"/>
  <c r="M2" i="14"/>
  <c r="N2" i="14"/>
  <c r="O2" i="14"/>
  <c r="P2" i="14"/>
  <c r="Q2" i="14"/>
  <c r="C2" i="15"/>
  <c r="D2" i="15"/>
  <c r="E2" i="15"/>
  <c r="F2" i="15"/>
  <c r="G2" i="15"/>
  <c r="H2" i="15"/>
  <c r="I2" i="15"/>
  <c r="J2" i="15"/>
  <c r="K2" i="15"/>
  <c r="L2" i="15"/>
  <c r="M2" i="15"/>
  <c r="N2" i="15"/>
  <c r="O2" i="15"/>
  <c r="P2" i="15"/>
  <c r="Q2" i="15"/>
  <c r="C2" i="16"/>
  <c r="D2" i="16"/>
  <c r="E2" i="16"/>
  <c r="F2" i="16"/>
  <c r="G2" i="16"/>
  <c r="H2" i="16"/>
  <c r="I2" i="16"/>
  <c r="J2" i="16"/>
  <c r="K2" i="16"/>
  <c r="L2" i="16"/>
  <c r="M2" i="16"/>
  <c r="N2" i="16"/>
  <c r="O2" i="16"/>
  <c r="P2" i="16"/>
  <c r="Q2" i="16"/>
  <c r="C2" i="17"/>
  <c r="D2" i="17"/>
  <c r="E2" i="17"/>
  <c r="F2" i="17"/>
  <c r="G2" i="17"/>
  <c r="H2" i="17"/>
  <c r="I2" i="17"/>
  <c r="J2" i="17"/>
  <c r="K2" i="17"/>
  <c r="L2" i="17"/>
  <c r="M2" i="17"/>
  <c r="N2" i="17"/>
  <c r="O2" i="17"/>
  <c r="P2" i="17"/>
  <c r="Q2" i="17"/>
  <c r="C2" i="18"/>
  <c r="D2" i="18"/>
  <c r="E2" i="18"/>
  <c r="F2" i="18"/>
  <c r="G2" i="18"/>
  <c r="H2" i="18"/>
  <c r="I2" i="18"/>
  <c r="J2" i="18"/>
  <c r="K2" i="18"/>
  <c r="L2" i="18"/>
  <c r="M2" i="18"/>
  <c r="N2" i="18"/>
  <c r="O2" i="18"/>
  <c r="P2" i="18"/>
  <c r="Q2" i="18"/>
  <c r="C2" i="19"/>
  <c r="D2" i="19"/>
  <c r="E2" i="19"/>
  <c r="F2" i="19"/>
  <c r="G2" i="19"/>
  <c r="H2" i="19"/>
  <c r="I2" i="19"/>
  <c r="J2" i="19"/>
  <c r="K2" i="19"/>
  <c r="L2" i="19"/>
  <c r="M2" i="19"/>
  <c r="N2" i="19"/>
  <c r="O2" i="19"/>
  <c r="P2" i="19"/>
  <c r="Q2" i="19"/>
  <c r="C2" i="20"/>
  <c r="D2" i="20"/>
  <c r="E2" i="20"/>
  <c r="F2" i="20"/>
  <c r="G2" i="20"/>
  <c r="H2" i="20"/>
  <c r="I2" i="20"/>
  <c r="J2" i="20"/>
  <c r="K2" i="20"/>
  <c r="L2" i="20"/>
  <c r="M2" i="20"/>
  <c r="N2" i="20"/>
  <c r="O2" i="20"/>
  <c r="P2" i="20"/>
  <c r="Q2" i="20"/>
  <c r="C2" i="21"/>
  <c r="D2" i="21"/>
  <c r="E2" i="21"/>
  <c r="F2" i="21"/>
  <c r="G2" i="21"/>
  <c r="H2" i="21"/>
  <c r="I2" i="21"/>
  <c r="J2" i="21"/>
  <c r="K2" i="21"/>
  <c r="L2" i="21"/>
  <c r="M2" i="21"/>
  <c r="N2" i="21"/>
  <c r="O2" i="21"/>
  <c r="P2" i="21"/>
  <c r="Q2" i="21"/>
  <c r="C2" i="22"/>
  <c r="D2" i="22"/>
  <c r="E2" i="22"/>
  <c r="F2" i="22"/>
  <c r="G2" i="22"/>
  <c r="H2" i="22"/>
  <c r="I2" i="22"/>
  <c r="J2" i="22"/>
  <c r="K2" i="22"/>
  <c r="L2" i="22"/>
  <c r="M2" i="22"/>
  <c r="N2" i="22"/>
  <c r="O2" i="22"/>
  <c r="P2" i="22"/>
  <c r="Q2" i="22"/>
  <c r="C2" i="23"/>
  <c r="D2" i="23"/>
  <c r="E2" i="23"/>
  <c r="F2" i="23"/>
  <c r="G2" i="23"/>
  <c r="H2" i="23"/>
  <c r="I2" i="23"/>
  <c r="J2" i="23"/>
  <c r="K2" i="23"/>
  <c r="L2" i="23"/>
  <c r="M2" i="23"/>
  <c r="N2" i="23"/>
  <c r="O2" i="23"/>
  <c r="P2" i="23"/>
  <c r="Q2" i="23"/>
  <c r="C2" i="24"/>
  <c r="D2" i="24"/>
  <c r="E2" i="24"/>
  <c r="F2" i="24"/>
  <c r="G2" i="24"/>
  <c r="H2" i="24"/>
  <c r="I2" i="24"/>
  <c r="J2" i="24"/>
  <c r="K2" i="24"/>
  <c r="L2" i="24"/>
  <c r="M2" i="24"/>
  <c r="N2" i="24"/>
  <c r="O2" i="24"/>
  <c r="P2" i="24"/>
  <c r="Q2" i="24"/>
  <c r="C2" i="25"/>
  <c r="D2" i="25"/>
  <c r="E2" i="25"/>
  <c r="F2" i="25"/>
  <c r="G2" i="25"/>
  <c r="H2" i="25"/>
  <c r="I2" i="25"/>
  <c r="J2" i="25"/>
  <c r="K2" i="25"/>
  <c r="L2" i="25"/>
  <c r="M2" i="25"/>
  <c r="N2" i="25"/>
  <c r="O2" i="25"/>
  <c r="P2" i="25"/>
  <c r="Q2" i="25"/>
  <c r="C2" i="26"/>
  <c r="D2" i="26"/>
  <c r="E2" i="26"/>
  <c r="F2" i="26"/>
  <c r="G2" i="26"/>
  <c r="H2" i="26"/>
  <c r="I2" i="26"/>
  <c r="J2" i="26"/>
  <c r="K2" i="26"/>
  <c r="L2" i="26"/>
  <c r="M2" i="26"/>
  <c r="N2" i="26"/>
  <c r="O2" i="26"/>
  <c r="P2" i="26"/>
  <c r="Q2" i="26"/>
  <c r="C2" i="27"/>
  <c r="D2" i="27"/>
  <c r="E2" i="27"/>
  <c r="F2" i="27"/>
  <c r="G2" i="27"/>
  <c r="H2" i="27"/>
  <c r="I2" i="27"/>
  <c r="J2" i="27"/>
  <c r="K2" i="27"/>
  <c r="L2" i="27"/>
  <c r="M2" i="27"/>
  <c r="N2" i="27"/>
  <c r="O2" i="27"/>
  <c r="P2" i="27"/>
  <c r="Q2" i="27"/>
  <c r="C2" i="28"/>
  <c r="D2" i="28"/>
  <c r="E2" i="28"/>
  <c r="F2" i="28"/>
  <c r="G2" i="28"/>
  <c r="H2" i="28"/>
  <c r="I2" i="28"/>
  <c r="J2" i="28"/>
  <c r="K2" i="28"/>
  <c r="L2" i="28"/>
  <c r="M2" i="28"/>
  <c r="N2" i="28"/>
  <c r="O2" i="28"/>
  <c r="P2" i="28"/>
  <c r="Q2" i="28"/>
  <c r="C2" i="29"/>
  <c r="D2" i="29"/>
  <c r="E2" i="29"/>
  <c r="F2" i="29"/>
  <c r="G2" i="29"/>
  <c r="H2" i="29"/>
  <c r="I2" i="29"/>
  <c r="J2" i="29"/>
  <c r="K2" i="29"/>
  <c r="L2" i="29"/>
  <c r="M2" i="29"/>
  <c r="N2" i="29"/>
  <c r="O2" i="29"/>
  <c r="P2" i="29"/>
  <c r="Q2" i="29"/>
  <c r="C2" i="30"/>
  <c r="D2" i="30"/>
  <c r="E2" i="30"/>
  <c r="F2" i="30"/>
  <c r="G2" i="30"/>
  <c r="H2" i="30"/>
  <c r="I2" i="30"/>
  <c r="J2" i="30"/>
  <c r="K2" i="30"/>
  <c r="L2" i="30"/>
  <c r="M2" i="30"/>
  <c r="N2" i="30"/>
  <c r="O2" i="30"/>
  <c r="P2" i="30"/>
  <c r="Q2" i="30"/>
  <c r="C2" i="31"/>
  <c r="D2" i="31"/>
  <c r="E2" i="31"/>
  <c r="F2" i="31"/>
  <c r="G2" i="31"/>
  <c r="H2" i="31"/>
  <c r="I2" i="31"/>
  <c r="J2" i="31"/>
  <c r="K2" i="31"/>
  <c r="L2" i="31"/>
  <c r="M2" i="31"/>
  <c r="N2" i="31"/>
  <c r="O2" i="31"/>
  <c r="P2" i="31"/>
  <c r="Q2" i="31"/>
  <c r="C2" i="32"/>
  <c r="D2" i="32"/>
  <c r="E2" i="32"/>
  <c r="F2" i="32"/>
  <c r="G2" i="32"/>
  <c r="H2" i="32"/>
  <c r="I2" i="32"/>
  <c r="J2" i="32"/>
  <c r="K2" i="32"/>
  <c r="L2" i="32"/>
  <c r="M2" i="32"/>
  <c r="N2" i="32"/>
  <c r="O2" i="32"/>
  <c r="P2" i="32"/>
  <c r="Q2" i="32"/>
  <c r="C2" i="33"/>
  <c r="D2" i="33"/>
  <c r="E2" i="33"/>
  <c r="F2" i="33"/>
  <c r="G2" i="33"/>
  <c r="H2" i="33"/>
  <c r="I2" i="33"/>
  <c r="J2" i="33"/>
  <c r="K2" i="33"/>
  <c r="L2" i="33"/>
  <c r="M2" i="33"/>
  <c r="N2" i="33"/>
  <c r="O2" i="33"/>
  <c r="P2" i="33"/>
  <c r="Q2" i="33"/>
  <c r="C2" i="34"/>
  <c r="D2" i="34"/>
  <c r="E2" i="34"/>
  <c r="F2" i="34"/>
  <c r="G2" i="34"/>
  <c r="H2" i="34"/>
  <c r="I2" i="34"/>
  <c r="J2" i="34"/>
  <c r="K2" i="34"/>
  <c r="L2" i="34"/>
  <c r="M2" i="34"/>
  <c r="N2" i="34"/>
  <c r="O2" i="34"/>
  <c r="P2" i="34"/>
  <c r="Q2" i="34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B2" i="34" l="1"/>
  <c r="B2" i="33"/>
  <c r="B2" i="32"/>
  <c r="B2" i="31"/>
  <c r="B2" i="30"/>
  <c r="B2" i="29"/>
  <c r="B2" i="28"/>
  <c r="B2" i="27"/>
  <c r="B2" i="26"/>
  <c r="B2" i="25"/>
  <c r="B2" i="24"/>
  <c r="B2" i="23"/>
  <c r="B2" i="22"/>
  <c r="B2" i="21"/>
  <c r="B2" i="20"/>
  <c r="B2" i="19"/>
  <c r="B2" i="18"/>
  <c r="B2" i="17"/>
  <c r="B2" i="16"/>
  <c r="B2" i="15"/>
  <c r="B2" i="14"/>
  <c r="B2" i="13"/>
  <c r="B2" i="12"/>
  <c r="B2" i="11"/>
  <c r="B2" i="10"/>
  <c r="B2" i="9"/>
  <c r="B2" i="8"/>
  <c r="B2" i="7"/>
  <c r="B2" i="6"/>
  <c r="B2" i="5"/>
  <c r="B2" i="4"/>
  <c r="B2" i="3"/>
  <c r="B2" i="2"/>
</calcChain>
</file>

<file path=xl/sharedStrings.xml><?xml version="1.0" encoding="utf-8"?>
<sst xmlns="http://schemas.openxmlformats.org/spreadsheetml/2006/main" count="2559" uniqueCount="81">
  <si>
    <t>Año</t>
  </si>
  <si>
    <t>Entidad Federativa</t>
  </si>
  <si>
    <t>Nacional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</si>
  <si>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</si>
  <si>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</si>
  <si>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</si>
  <si>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</si>
  <si>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</si>
  <si>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</si>
  <si>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</si>
  <si>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</si>
  <si>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</si>
  <si>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</si>
  <si>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</si>
  <si>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</si>
  <si>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</si>
  <si>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Morelos</t>
  </si>
  <si>
    <t>Nayarit</t>
  </si>
  <si>
    <t>Nuevo León</t>
  </si>
  <si>
    <t>Oaxaca</t>
  </si>
  <si>
    <t>Puebla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</si>
  <si>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</si>
  <si>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</si>
  <si>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</si>
  <si>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</si>
  <si>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</si>
  <si>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</si>
  <si>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</si>
  <si>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Yucatán</t>
  </si>
  <si>
    <t>Zacatecas</t>
  </si>
  <si>
    <t>Querétaro</t>
  </si>
  <si>
    <t>Tasa de mortalidad en niños menores de 5 años por infecciones respiratorias agudas (IRAS)</t>
  </si>
  <si>
    <t>Tasa de mortalidad por diabetes mellitus (ambos sexos)</t>
  </si>
  <si>
    <t>Tasa de mortalidad por diabetes mellitus (hombres)</t>
  </si>
  <si>
    <t>Tasa de mortalidad por diabetes mellitus (mujeres)</t>
  </si>
  <si>
    <t>Tasa de mortalidad por enfermedades isquémicas del corazón</t>
  </si>
  <si>
    <t>Tasa de mortalidad por hipertensión arterial</t>
  </si>
  <si>
    <t>Tasa de mortalidad por homicidios (ambos sexos)</t>
  </si>
  <si>
    <t>Tasa de mortalidad por homicidios (hombres)</t>
  </si>
  <si>
    <t>Tasa de mortalidad por homicidios (mujeres)</t>
  </si>
  <si>
    <t>Tasa de mortalidad por suicidio en jóvenes (10 a 29 años)</t>
  </si>
  <si>
    <t>Tasa de mortalidad por tuberculosis pulmonar</t>
  </si>
  <si>
    <t>Tasa de mortalidad por VIH/SIDA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</si>
  <si>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</si>
  <si>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</si>
  <si>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</si>
  <si>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</si>
  <si>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</si>
  <si>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</si>
  <si>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</si>
  <si>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</si>
  <si>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</si>
  <si>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</si>
  <si>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</si>
  <si>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</si>
  <si>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</si>
  <si>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</si>
  <si>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</si>
  <si>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</si>
  <si>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</si>
  <si>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</si>
  <si>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</si>
  <si>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</si>
  <si>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</si>
  <si>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</si>
  <si>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</si>
  <si>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</si>
  <si>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</si>
  <si>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</si>
  <si>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</si>
  <si>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</si>
  <si>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</si>
  <si>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</si>
  <si>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Coahuila</t>
  </si>
  <si>
    <t>CDMX</t>
  </si>
  <si>
    <t>Michoacán</t>
  </si>
  <si>
    <t>Veracruz</t>
  </si>
  <si>
    <t>Tasa de mortalidad por cáncer de mama (mujeres de 25 años y más)</t>
  </si>
  <si>
    <t>Tasa de mortalidad por cáncer de próstata (hombres de 45 años y más)</t>
  </si>
  <si>
    <t>Tasa de mortalidad en niños menores de 5 años por enfermedades diarréicas (EDAS)</t>
  </si>
  <si>
    <t>Tasa de mortalidad por cáncer cervicouterino  (mujeres de 25 años y más)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</si>
</sst>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/>
    <xf numFmtId="49" fontId="3" fillId="0" borderId="0" xfId="0" applyNumberFormat="1" applyFont="1" applyFill="1"/>
    <xf numFmtId="4" fontId="2" fillId="3" borderId="1" xfId="0" applyNumberFormat="1" applyFont="1" applyFill="1" applyBorder="1" applyAlignment="1">
      <alignment horizontal="center"/>
    </xf>
    <xf numFmtId="4" fontId="0" fillId="0" borderId="0" xfId="0" applyNumberFormat="1"/>
    <xf numFmtId="4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1"/>
  <sheetViews>
    <sheetView tabSelected="1" zoomScaleNormal="100" workbookViewId="0">
      <pane ySplit="1" topLeftCell="A644" activePane="bottomLeft" state="frozen"/>
      <selection activeCell="R24" sqref="R24"/>
      <selection pane="bottomLeft" activeCell="C2" sqref="C2:D991"/>
    </sheetView>
  </sheetViews>
  <sheetFormatPr baseColWidth="10" defaultRowHeight="14.25" x14ac:dyDescent="0.2"/>
  <cols>
    <col min="1" max="1" width="12.140625" style="2" customWidth="1"/>
    <col min="2" max="2" width="24.5703125" style="2" customWidth="1"/>
    <col min="3" max="3" width="15.85546875" style="8" customWidth="1"/>
    <col min="4" max="4" width="15.5703125" style="9" customWidth="1"/>
    <col min="5" max="18" width="13.7109375" style="3" customWidth="1"/>
    <col min="19" max="16384" width="11.42578125" style="3"/>
  </cols>
  <sheetData>
    <row r="1" spans="1:18" ht="99.75" x14ac:dyDescent="0.2">
      <c r="A1" s="1" t="s">
        <v>0</v>
      </c>
      <c r="B1" s="1" t="s">
        <v>1</v>
      </c>
      <c r="C1" s="7" t="s">
        <v>79</v>
      </c>
      <c r="D1" s="7" t="s">
        <v>31</v>
      </c>
      <c r="E1" s="7" t="s">
        <v>80</v>
      </c>
      <c r="F1" s="7" t="s">
        <v>77</v>
      </c>
      <c r="G1" s="7" t="s">
        <v>78</v>
      </c>
      <c r="H1" s="7" t="s">
        <v>32</v>
      </c>
      <c r="I1" s="7" t="s">
        <v>33</v>
      </c>
      <c r="J1" s="7" t="s">
        <v>34</v>
      </c>
      <c r="K1" s="7" t="s">
        <v>35</v>
      </c>
      <c r="L1" s="7" t="s">
        <v>36</v>
      </c>
      <c r="M1" s="7" t="s">
        <v>37</v>
      </c>
      <c r="N1" s="7" t="s">
        <v>38</v>
      </c>
      <c r="O1" s="7" t="s">
        <v>39</v>
      </c>
      <c r="P1" s="7" t="s">
        <v>40</v>
      </c>
      <c r="Q1" s="7" t="s">
        <v>41</v>
      </c>
      <c r="R1" s="7" t="s">
        <v>42</v>
      </c>
    </row>
    <row r="2" spans="1:18" x14ac:dyDescent="0.2">
      <c r="A2" s="6" t="s">
        <v>43</v>
      </c>
      <c r="B2" s="4" t="s">
        <v>2</v>
      </c>
      <c r="C2" s="10">
        <v>143.55315968151359</v>
      </c>
      <c r="D2" s="10">
        <v>121.30763372602479</v>
      </c>
      <c r="E2" s="10">
        <v>24.63980321741256</v>
      </c>
      <c r="F2" s="10">
        <v>12.768852116927002</v>
      </c>
      <c r="G2" s="10">
        <v>38.186643057767697</v>
      </c>
      <c r="H2" s="10">
        <v>30.572806412426644</v>
      </c>
      <c r="I2" s="10">
        <v>26.80006996501821</v>
      </c>
      <c r="J2" s="10">
        <v>34.167520541187947</v>
      </c>
      <c r="K2" s="10">
        <v>35.165915245071169</v>
      </c>
      <c r="L2" s="10">
        <v>8.0801172195590727</v>
      </c>
      <c r="M2" s="10">
        <v>17.107132457643157</v>
      </c>
      <c r="N2" s="10">
        <v>30.849260570002595</v>
      </c>
      <c r="O2" s="10">
        <v>3.5573533291231323</v>
      </c>
      <c r="P2" s="10">
        <v>2.5191011198215714</v>
      </c>
      <c r="Q2" s="10">
        <v>7.5431060471960816</v>
      </c>
      <c r="R2" s="10">
        <v>1.7738001777388173</v>
      </c>
    </row>
    <row r="3" spans="1:18" x14ac:dyDescent="0.2">
      <c r="A3" s="6" t="s">
        <v>44</v>
      </c>
      <c r="B3" s="4" t="s">
        <v>2</v>
      </c>
      <c r="C3" s="10">
        <v>124.68937045427705</v>
      </c>
      <c r="D3" s="10">
        <v>104.60529285626342</v>
      </c>
      <c r="E3" s="10">
        <v>23.371443758962247</v>
      </c>
      <c r="F3" s="10">
        <v>13.153834032654421</v>
      </c>
      <c r="G3" s="10">
        <v>39.420481983234012</v>
      </c>
      <c r="H3" s="10">
        <v>31.595798804838445</v>
      </c>
      <c r="I3" s="10">
        <v>28.195212955702715</v>
      </c>
      <c r="J3" s="10">
        <v>34.845412638103141</v>
      </c>
      <c r="K3" s="10">
        <v>35.810437895403766</v>
      </c>
      <c r="L3" s="10">
        <v>7.8823313816079077</v>
      </c>
      <c r="M3" s="10">
        <v>17.5232891463294</v>
      </c>
      <c r="N3" s="10">
        <v>31.742611339957094</v>
      </c>
      <c r="O3" s="10">
        <v>3.5223715807217997</v>
      </c>
      <c r="P3" s="10">
        <v>2.8216838699716513</v>
      </c>
      <c r="Q3" s="10">
        <v>6.4257502459919476</v>
      </c>
      <c r="R3" s="10">
        <v>2.3417253165066843</v>
      </c>
    </row>
    <row r="4" spans="1:18" x14ac:dyDescent="0.2">
      <c r="A4" s="6" t="s">
        <v>45</v>
      </c>
      <c r="B4" s="4" t="s">
        <v>2</v>
      </c>
      <c r="C4" s="10">
        <v>88.553332514739225</v>
      </c>
      <c r="D4" s="10">
        <v>101.20380858827342</v>
      </c>
      <c r="E4" s="10">
        <v>23.465029585773021</v>
      </c>
      <c r="F4" s="10">
        <v>13.721538434040054</v>
      </c>
      <c r="G4" s="10">
        <v>37.898500162188775</v>
      </c>
      <c r="H4" s="10">
        <v>32.347089736012911</v>
      </c>
      <c r="I4" s="10">
        <v>29.037137198306311</v>
      </c>
      <c r="J4" s="10">
        <v>35.562785955955583</v>
      </c>
      <c r="K4" s="10">
        <v>36.613382596780106</v>
      </c>
      <c r="L4" s="10">
        <v>8.1821197845156757</v>
      </c>
      <c r="M4" s="10">
        <v>18.824373009280464</v>
      </c>
      <c r="N4" s="10">
        <v>34.274899994073913</v>
      </c>
      <c r="O4" s="10">
        <v>3.647755518594451</v>
      </c>
      <c r="P4" s="10">
        <v>2.8971588427681518</v>
      </c>
      <c r="Q4" s="10">
        <v>6.1205554491113894</v>
      </c>
      <c r="R4" s="10">
        <v>2.8964978912430213</v>
      </c>
    </row>
    <row r="5" spans="1:18" x14ac:dyDescent="0.2">
      <c r="A5" s="6" t="s">
        <v>46</v>
      </c>
      <c r="B5" s="4" t="s">
        <v>2</v>
      </c>
      <c r="C5" s="10">
        <v>80.653362912553419</v>
      </c>
      <c r="D5" s="10">
        <v>92.25407102115534</v>
      </c>
      <c r="E5" s="10">
        <v>22.79347174727037</v>
      </c>
      <c r="F5" s="10">
        <v>14.106228121113672</v>
      </c>
      <c r="G5" s="10">
        <v>40.320703279854158</v>
      </c>
      <c r="H5" s="10">
        <v>33.206207940191369</v>
      </c>
      <c r="I5" s="10">
        <v>29.228043107660802</v>
      </c>
      <c r="J5" s="10">
        <v>37.068896440405176</v>
      </c>
      <c r="K5" s="10">
        <v>38.076166649424287</v>
      </c>
      <c r="L5" s="10">
        <v>8.7731287586019437</v>
      </c>
      <c r="M5" s="10">
        <v>17.88727842982177</v>
      </c>
      <c r="N5" s="10">
        <v>32.664223742754942</v>
      </c>
      <c r="O5" s="10">
        <v>3.4248920397302598</v>
      </c>
      <c r="P5" s="10">
        <v>2.8761905997803408</v>
      </c>
      <c r="Q5" s="10">
        <v>5.7230737315575215</v>
      </c>
      <c r="R5" s="10">
        <v>3.5317611346366768</v>
      </c>
    </row>
    <row r="6" spans="1:18" x14ac:dyDescent="0.2">
      <c r="A6" s="6" t="s">
        <v>47</v>
      </c>
      <c r="B6" s="4" t="s">
        <v>2</v>
      </c>
      <c r="C6" s="10">
        <v>62.889992577243248</v>
      </c>
      <c r="D6" s="10">
        <v>98.339268929427561</v>
      </c>
      <c r="E6" s="10">
        <v>22.043749982144615</v>
      </c>
      <c r="F6" s="10">
        <v>13.973115297638071</v>
      </c>
      <c r="G6" s="10">
        <v>43.446786148732734</v>
      </c>
      <c r="H6" s="10">
        <v>33.475092031603438</v>
      </c>
      <c r="I6" s="10">
        <v>29.68465201941379</v>
      </c>
      <c r="J6" s="10">
        <v>37.161942271983634</v>
      </c>
      <c r="K6" s="10">
        <v>39.590446541393533</v>
      </c>
      <c r="L6" s="10">
        <v>9.1176992048788623</v>
      </c>
      <c r="M6" s="10">
        <v>17.352290755249491</v>
      </c>
      <c r="N6" s="10">
        <v>31.818754777492774</v>
      </c>
      <c r="O6" s="10">
        <v>3.2041055914090455</v>
      </c>
      <c r="P6" s="10">
        <v>3.2248876623718812</v>
      </c>
      <c r="Q6" s="10">
        <v>5.3783248131704413</v>
      </c>
      <c r="R6" s="10">
        <v>3.8533594649093574</v>
      </c>
    </row>
    <row r="7" spans="1:18" x14ac:dyDescent="0.2">
      <c r="A7" s="6" t="s">
        <v>48</v>
      </c>
      <c r="B7" s="4" t="s">
        <v>2</v>
      </c>
      <c r="C7" s="10">
        <v>53.972993389146403</v>
      </c>
      <c r="D7" s="10">
        <v>89.31030439771159</v>
      </c>
      <c r="E7" s="10">
        <v>21.466082552081559</v>
      </c>
      <c r="F7" s="10">
        <v>14.722422555858008</v>
      </c>
      <c r="G7" s="10">
        <v>43.968781599912624</v>
      </c>
      <c r="H7" s="10">
        <v>36.179864085700622</v>
      </c>
      <c r="I7" s="10">
        <v>32.285915416153863</v>
      </c>
      <c r="J7" s="10">
        <v>39.969887832433713</v>
      </c>
      <c r="K7" s="10">
        <v>41.477983759510224</v>
      </c>
      <c r="L7" s="10">
        <v>9.515057096058797</v>
      </c>
      <c r="M7" s="10">
        <v>16.832907964878018</v>
      </c>
      <c r="N7" s="10">
        <v>30.734514285767251</v>
      </c>
      <c r="O7" s="10">
        <v>3.2516636353625237</v>
      </c>
      <c r="P7" s="10">
        <v>3.7603531971037234</v>
      </c>
      <c r="Q7" s="10">
        <v>5.28940924277991</v>
      </c>
      <c r="R7" s="10">
        <v>4.3399722605435818</v>
      </c>
    </row>
    <row r="8" spans="1:18" x14ac:dyDescent="0.2">
      <c r="A8" s="6" t="s">
        <v>49</v>
      </c>
      <c r="B8" s="4" t="s">
        <v>2</v>
      </c>
      <c r="C8" s="10">
        <v>46.679746057363779</v>
      </c>
      <c r="D8" s="10">
        <v>85.745858635043277</v>
      </c>
      <c r="E8" s="10">
        <v>21.489155394830924</v>
      </c>
      <c r="F8" s="10">
        <v>14.669100508943604</v>
      </c>
      <c r="G8" s="10">
        <v>43.805956707460595</v>
      </c>
      <c r="H8" s="10">
        <v>37.278611816911564</v>
      </c>
      <c r="I8" s="10">
        <v>33.510321015832069</v>
      </c>
      <c r="J8" s="10">
        <v>40.935399245951338</v>
      </c>
      <c r="K8" s="10">
        <v>42.908079865516164</v>
      </c>
      <c r="L8" s="10">
        <v>9.43139553687584</v>
      </c>
      <c r="M8" s="10">
        <v>15.423156083657968</v>
      </c>
      <c r="N8" s="10">
        <v>28.090844512914824</v>
      </c>
      <c r="O8" s="10">
        <v>3.0701549434463504</v>
      </c>
      <c r="P8" s="10">
        <v>3.9118042811873548</v>
      </c>
      <c r="Q8" s="10">
        <v>5.0795980735600192</v>
      </c>
      <c r="R8" s="10">
        <v>4.6497776837103526</v>
      </c>
    </row>
    <row r="9" spans="1:18" x14ac:dyDescent="0.2">
      <c r="A9" s="6" t="s">
        <v>50</v>
      </c>
      <c r="B9" s="4" t="s">
        <v>2</v>
      </c>
      <c r="C9" s="10">
        <v>41.080654961741864</v>
      </c>
      <c r="D9" s="10">
        <v>78.495704557382467</v>
      </c>
      <c r="E9" s="10">
        <v>20.860088630797208</v>
      </c>
      <c r="F9" s="10">
        <v>14.752321461664279</v>
      </c>
      <c r="G9" s="10">
        <v>44.84715333653034</v>
      </c>
      <c r="H9" s="10">
        <v>37.932638074776193</v>
      </c>
      <c r="I9" s="10">
        <v>33.9270822709247</v>
      </c>
      <c r="J9" s="10">
        <v>41.81905958063021</v>
      </c>
      <c r="K9" s="10">
        <v>44.558444825605463</v>
      </c>
      <c r="L9" s="10">
        <v>9.8510839375378989</v>
      </c>
      <c r="M9" s="10">
        <v>14.188052409878024</v>
      </c>
      <c r="N9" s="10">
        <v>25.849205539752152</v>
      </c>
      <c r="O9" s="10">
        <v>2.828312031953641</v>
      </c>
      <c r="P9" s="10">
        <v>4.6166147463259177</v>
      </c>
      <c r="Q9" s="10">
        <v>4.6547453735510231</v>
      </c>
      <c r="R9" s="10">
        <v>4.4034799167796139</v>
      </c>
    </row>
    <row r="10" spans="1:18" x14ac:dyDescent="0.2">
      <c r="A10" s="6" t="s">
        <v>51</v>
      </c>
      <c r="B10" s="4" t="s">
        <v>2</v>
      </c>
      <c r="C10" s="10">
        <v>36.674692703243686</v>
      </c>
      <c r="D10" s="10">
        <v>60.595984116816993</v>
      </c>
      <c r="E10" s="10">
        <v>20.283980218623725</v>
      </c>
      <c r="F10" s="10">
        <v>15.042153770282576</v>
      </c>
      <c r="G10" s="10">
        <v>44.692043448794387</v>
      </c>
      <c r="H10" s="10">
        <v>43.430420604230513</v>
      </c>
      <c r="I10" s="10">
        <v>39.241338904593313</v>
      </c>
      <c r="J10" s="10">
        <v>47.49065945987951</v>
      </c>
      <c r="K10" s="10">
        <v>44.27418428547886</v>
      </c>
      <c r="L10" s="10">
        <v>9.4353795625662737</v>
      </c>
      <c r="M10" s="10">
        <v>14.079721206330289</v>
      </c>
      <c r="N10" s="10">
        <v>25.355031729081293</v>
      </c>
      <c r="O10" s="10">
        <v>3.1169971967928167</v>
      </c>
      <c r="P10" s="10">
        <v>4.4616066541617023</v>
      </c>
      <c r="Q10" s="10">
        <v>4.4768373864508408</v>
      </c>
      <c r="R10" s="10">
        <v>4.2469091823128826</v>
      </c>
    </row>
    <row r="11" spans="1:18" x14ac:dyDescent="0.2">
      <c r="A11" s="6" t="s">
        <v>52</v>
      </c>
      <c r="B11" s="4" t="s">
        <v>2</v>
      </c>
      <c r="C11" s="10">
        <v>31.335303960290954</v>
      </c>
      <c r="D11" s="10">
        <v>53.703970608251709</v>
      </c>
      <c r="E11" s="10">
        <v>19.845859753424783</v>
      </c>
      <c r="F11" s="10">
        <v>14.744880862496183</v>
      </c>
      <c r="G11" s="10">
        <v>45.821941095419596</v>
      </c>
      <c r="H11" s="10">
        <v>46.723217759594881</v>
      </c>
      <c r="I11" s="10">
        <v>42.139566243398136</v>
      </c>
      <c r="J11" s="10">
        <v>51.160021489550815</v>
      </c>
      <c r="K11" s="10">
        <v>44.895198920865703</v>
      </c>
      <c r="L11" s="10">
        <v>9.5842761000262371</v>
      </c>
      <c r="M11" s="10">
        <v>12.417602717630054</v>
      </c>
      <c r="N11" s="10">
        <v>22.318015262093713</v>
      </c>
      <c r="O11" s="10">
        <v>2.8121659669696268</v>
      </c>
      <c r="P11" s="10">
        <v>4.3930528061714673</v>
      </c>
      <c r="Q11" s="10">
        <v>4.0571349647440611</v>
      </c>
      <c r="R11" s="10">
        <v>4.2889712484437217</v>
      </c>
    </row>
    <row r="12" spans="1:18" x14ac:dyDescent="0.2">
      <c r="A12" s="6" t="s">
        <v>53</v>
      </c>
      <c r="B12" s="4" t="s">
        <v>2</v>
      </c>
      <c r="C12" s="10">
        <v>28.69479428241986</v>
      </c>
      <c r="D12" s="10">
        <v>45.622532466735947</v>
      </c>
      <c r="E12" s="10">
        <v>19.404440684031716</v>
      </c>
      <c r="F12" s="10">
        <v>14.469745408659637</v>
      </c>
      <c r="G12" s="10">
        <v>45.416590972348381</v>
      </c>
      <c r="H12" s="10">
        <v>47.097100251024251</v>
      </c>
      <c r="I12" s="10">
        <v>42.867398824038972</v>
      </c>
      <c r="J12" s="10">
        <v>51.183313344236332</v>
      </c>
      <c r="K12" s="10">
        <v>44.291014020055115</v>
      </c>
      <c r="L12" s="10">
        <v>9.8668551562973317</v>
      </c>
      <c r="M12" s="10">
        <v>10.768811444823127</v>
      </c>
      <c r="N12" s="10">
        <v>19.266431843637662</v>
      </c>
      <c r="O12" s="10">
        <v>2.5375714318894631</v>
      </c>
      <c r="P12" s="10">
        <v>4.4387629647691611</v>
      </c>
      <c r="Q12" s="10">
        <v>3.5055831954711869</v>
      </c>
      <c r="R12" s="10">
        <v>4.2475966180182212</v>
      </c>
    </row>
    <row r="13" spans="1:18" x14ac:dyDescent="0.2">
      <c r="A13" s="6" t="s">
        <v>54</v>
      </c>
      <c r="B13" s="4" t="s">
        <v>2</v>
      </c>
      <c r="C13" s="10">
        <v>26.480616857518434</v>
      </c>
      <c r="D13" s="10">
        <v>39.8089592518944</v>
      </c>
      <c r="E13" s="10">
        <v>18.398925124515497</v>
      </c>
      <c r="F13" s="10">
        <v>14.649244741597478</v>
      </c>
      <c r="G13" s="10">
        <v>45.774693949868393</v>
      </c>
      <c r="H13" s="10">
        <v>49.802558404026151</v>
      </c>
      <c r="I13" s="10">
        <v>45.383492649298468</v>
      </c>
      <c r="J13" s="10">
        <v>54.021517118794328</v>
      </c>
      <c r="K13" s="10">
        <v>45.373222450491852</v>
      </c>
      <c r="L13" s="10">
        <v>10.159302356211933</v>
      </c>
      <c r="M13" s="10">
        <v>10.155306563741446</v>
      </c>
      <c r="N13" s="10">
        <v>18.078113973952785</v>
      </c>
      <c r="O13" s="10">
        <v>2.4804997688955259</v>
      </c>
      <c r="P13" s="10">
        <v>4.6723559561706951</v>
      </c>
      <c r="Q13" s="10">
        <v>3.4503667982650947</v>
      </c>
      <c r="R13" s="10">
        <v>4.3124590237725577</v>
      </c>
    </row>
    <row r="14" spans="1:18" x14ac:dyDescent="0.2">
      <c r="A14" s="6" t="s">
        <v>55</v>
      </c>
      <c r="B14" s="4" t="s">
        <v>2</v>
      </c>
      <c r="C14" s="10">
        <v>23.8704129104202</v>
      </c>
      <c r="D14" s="10">
        <v>40.767943263890551</v>
      </c>
      <c r="E14" s="10">
        <v>17.153101502159284</v>
      </c>
      <c r="F14" s="10">
        <v>15.274732977924694</v>
      </c>
      <c r="G14" s="10">
        <v>46.439601090573035</v>
      </c>
      <c r="H14" s="10">
        <v>54.02093426480527</v>
      </c>
      <c r="I14" s="10">
        <v>50.489293893940349</v>
      </c>
      <c r="J14" s="10">
        <v>57.395392337439496</v>
      </c>
      <c r="K14" s="10">
        <v>47.574246935436676</v>
      </c>
      <c r="L14" s="10">
        <v>10.538555353037811</v>
      </c>
      <c r="M14" s="10">
        <v>9.8281684411510994</v>
      </c>
      <c r="N14" s="10">
        <v>17.465708961282335</v>
      </c>
      <c r="O14" s="10">
        <v>2.4507114916434412</v>
      </c>
      <c r="P14" s="10">
        <v>4.7752544638157186</v>
      </c>
      <c r="Q14" s="10">
        <v>3.2287627049275343</v>
      </c>
      <c r="R14" s="10">
        <v>4.3973048373791839</v>
      </c>
    </row>
    <row r="15" spans="1:18" x14ac:dyDescent="0.2">
      <c r="A15" s="6" t="s">
        <v>56</v>
      </c>
      <c r="B15" s="4" t="s">
        <v>2</v>
      </c>
      <c r="C15" s="10">
        <v>22.743222634877682</v>
      </c>
      <c r="D15" s="10">
        <v>35.692500994018872</v>
      </c>
      <c r="E15" s="10">
        <v>16.748596644106861</v>
      </c>
      <c r="F15" s="10">
        <v>15.010754791758727</v>
      </c>
      <c r="G15" s="10">
        <v>48.763990068986928</v>
      </c>
      <c r="H15" s="10">
        <v>57.458186070753257</v>
      </c>
      <c r="I15" s="10">
        <v>52.991622942299891</v>
      </c>
      <c r="J15" s="10">
        <v>61.687132981912043</v>
      </c>
      <c r="K15" s="10">
        <v>49.331097454172486</v>
      </c>
      <c r="L15" s="10">
        <v>11.011709402757733</v>
      </c>
      <c r="M15" s="10">
        <v>9.7093536569770293</v>
      </c>
      <c r="N15" s="10">
        <v>17.170237422493805</v>
      </c>
      <c r="O15" s="10">
        <v>2.5014996127918834</v>
      </c>
      <c r="P15" s="10">
        <v>4.890090917085077</v>
      </c>
      <c r="Q15" s="10">
        <v>3.1936872989816334</v>
      </c>
      <c r="R15" s="10">
        <v>4.4775768065758932</v>
      </c>
    </row>
    <row r="16" spans="1:18" x14ac:dyDescent="0.2">
      <c r="A16" s="6" t="s">
        <v>57</v>
      </c>
      <c r="B16" s="4" t="s">
        <v>2</v>
      </c>
      <c r="C16" s="10">
        <v>19.625061861125427</v>
      </c>
      <c r="D16" s="10">
        <v>37.696102986641371</v>
      </c>
      <c r="E16" s="10">
        <v>15.997608117262807</v>
      </c>
      <c r="F16" s="10">
        <v>15.706192024282151</v>
      </c>
      <c r="G16" s="10">
        <v>46.09424440094579</v>
      </c>
      <c r="H16" s="10">
        <v>59.652385245712665</v>
      </c>
      <c r="I16" s="10">
        <v>55.525686757448668</v>
      </c>
      <c r="J16" s="10">
        <v>63.596803746885215</v>
      </c>
      <c r="K16" s="10">
        <v>48.393418303305523</v>
      </c>
      <c r="L16" s="10">
        <v>11.702996047546367</v>
      </c>
      <c r="M16" s="10">
        <v>8.8738689197694463</v>
      </c>
      <c r="N16" s="10">
        <v>15.760728532090653</v>
      </c>
      <c r="O16" s="10">
        <v>2.2447921386401677</v>
      </c>
      <c r="P16" s="10">
        <v>4.7694974671709218</v>
      </c>
      <c r="Q16" s="10">
        <v>2.534706101259121</v>
      </c>
      <c r="R16" s="10">
        <v>4.5256443782980664</v>
      </c>
    </row>
    <row r="17" spans="1:18" x14ac:dyDescent="0.2">
      <c r="A17" s="6" t="s">
        <v>58</v>
      </c>
      <c r="B17" s="4" t="s">
        <v>2</v>
      </c>
      <c r="C17" s="10">
        <v>20.16819331031072</v>
      </c>
      <c r="D17" s="10">
        <v>33.332183743351784</v>
      </c>
      <c r="E17" s="10">
        <v>15.654053021202746</v>
      </c>
      <c r="F17" s="10">
        <v>15.499244867943853</v>
      </c>
      <c r="G17" s="10">
        <v>47.076043634349688</v>
      </c>
      <c r="H17" s="10">
        <v>63.490489850469345</v>
      </c>
      <c r="I17" s="10">
        <v>59.622269089555459</v>
      </c>
      <c r="J17" s="10">
        <v>67.200126065122831</v>
      </c>
      <c r="K17" s="10">
        <v>50.334359430120188</v>
      </c>
      <c r="L17" s="10">
        <v>12.185177333650966</v>
      </c>
      <c r="M17" s="10">
        <v>9.3281526077817318</v>
      </c>
      <c r="N17" s="10">
        <v>16.541980306054281</v>
      </c>
      <c r="O17" s="10">
        <v>2.3841139406242542</v>
      </c>
      <c r="P17" s="10">
        <v>4.9492226247778728</v>
      </c>
      <c r="Q17" s="10">
        <v>2.5911009272706078</v>
      </c>
      <c r="R17" s="10">
        <v>4.4005183753865325</v>
      </c>
    </row>
    <row r="18" spans="1:18" x14ac:dyDescent="0.2">
      <c r="A18" s="6" t="s">
        <v>59</v>
      </c>
      <c r="B18" s="4" t="s">
        <v>2</v>
      </c>
      <c r="C18" s="10">
        <v>16.752857033483394</v>
      </c>
      <c r="D18" s="10">
        <v>31.549435644797818</v>
      </c>
      <c r="E18" s="10">
        <v>14.771528722167616</v>
      </c>
      <c r="F18" s="10">
        <v>15.942048499373898</v>
      </c>
      <c r="G18" s="10">
        <v>44.452599486270472</v>
      </c>
      <c r="H18" s="10">
        <v>63.788671164477385</v>
      </c>
      <c r="I18" s="10">
        <v>60.77212760048706</v>
      </c>
      <c r="J18" s="10">
        <v>66.67123359835486</v>
      </c>
      <c r="K18" s="10">
        <v>50.038546357410986</v>
      </c>
      <c r="L18" s="10">
        <v>12.032992348467097</v>
      </c>
      <c r="M18" s="10">
        <v>9.6784677870290263</v>
      </c>
      <c r="N18" s="10">
        <v>17.299704894118939</v>
      </c>
      <c r="O18" s="10">
        <v>2.3571653285246188</v>
      </c>
      <c r="P18" s="10">
        <v>4.8395431947977468</v>
      </c>
      <c r="Q18" s="10">
        <v>2.356391009762635</v>
      </c>
      <c r="R18" s="10">
        <v>4.6138602583233537</v>
      </c>
    </row>
    <row r="19" spans="1:18" x14ac:dyDescent="0.2">
      <c r="A19" s="6" t="s">
        <v>60</v>
      </c>
      <c r="B19" s="4" t="s">
        <v>2</v>
      </c>
      <c r="C19" s="10">
        <v>16.343014806077861</v>
      </c>
      <c r="D19" s="10">
        <v>26.995317166078554</v>
      </c>
      <c r="E19" s="10">
        <v>14.055232165115466</v>
      </c>
      <c r="F19" s="10">
        <v>16.024643740267283</v>
      </c>
      <c r="G19" s="10">
        <v>45.327208193705246</v>
      </c>
      <c r="H19" s="10">
        <v>64.785599721991417</v>
      </c>
      <c r="I19" s="10">
        <v>62.531267983731375</v>
      </c>
      <c r="J19" s="10">
        <v>66.935555053922457</v>
      </c>
      <c r="K19" s="10">
        <v>51.307259668262894</v>
      </c>
      <c r="L19" s="10">
        <v>13.415808353950018</v>
      </c>
      <c r="M19" s="10">
        <v>8.1052117918785029</v>
      </c>
      <c r="N19" s="10">
        <v>14.525149788374939</v>
      </c>
      <c r="O19" s="10">
        <v>1.9424830936010953</v>
      </c>
      <c r="P19" s="10">
        <v>4.7650831265548428</v>
      </c>
      <c r="Q19" s="10">
        <v>2.139871549773233</v>
      </c>
      <c r="R19" s="10">
        <v>4.6834403966459286</v>
      </c>
    </row>
    <row r="20" spans="1:18" x14ac:dyDescent="0.2">
      <c r="A20" s="6" t="s">
        <v>61</v>
      </c>
      <c r="B20" s="4" t="s">
        <v>2</v>
      </c>
      <c r="C20" s="10">
        <v>13.257791486683923</v>
      </c>
      <c r="D20" s="10">
        <v>25.235152407249476</v>
      </c>
      <c r="E20" s="10">
        <v>13.696933161897817</v>
      </c>
      <c r="F20" s="10">
        <v>16.369505486170564</v>
      </c>
      <c r="G20" s="10">
        <v>45.390753935288963</v>
      </c>
      <c r="H20" s="10">
        <v>68.44951699578175</v>
      </c>
      <c r="I20" s="10">
        <v>66.018531734005492</v>
      </c>
      <c r="J20" s="10">
        <v>70.776079313043795</v>
      </c>
      <c r="K20" s="10">
        <v>53.96381957724661</v>
      </c>
      <c r="L20" s="10">
        <v>14.214877464296285</v>
      </c>
      <c r="M20" s="10">
        <v>12.589957738863154</v>
      </c>
      <c r="N20" s="10">
        <v>23.111484986134684</v>
      </c>
      <c r="O20" s="10">
        <v>2.5002949372733632</v>
      </c>
      <c r="P20" s="10">
        <v>5.1540359702880449</v>
      </c>
      <c r="Q20" s="10">
        <v>2.2806844306803904</v>
      </c>
      <c r="R20" s="10">
        <v>4.6945144575919224</v>
      </c>
    </row>
    <row r="21" spans="1:18" x14ac:dyDescent="0.2">
      <c r="A21" s="6" t="s">
        <v>62</v>
      </c>
      <c r="B21" s="4" t="s">
        <v>2</v>
      </c>
      <c r="C21" s="10">
        <v>10.746336637891156</v>
      </c>
      <c r="D21" s="10">
        <v>24.455032630432768</v>
      </c>
      <c r="E21" s="10">
        <v>13.586171271701858</v>
      </c>
      <c r="F21" s="10">
        <v>16.261530340615749</v>
      </c>
      <c r="G21" s="10">
        <v>44.555547097263776</v>
      </c>
      <c r="H21" s="10">
        <v>69.251734067774493</v>
      </c>
      <c r="I21" s="10">
        <v>67.374772683522281</v>
      </c>
      <c r="J21" s="10">
        <v>71.039763348460795</v>
      </c>
      <c r="K21" s="10">
        <v>56.331487964518217</v>
      </c>
      <c r="L21" s="10">
        <v>16.197811813631443</v>
      </c>
      <c r="M21" s="10">
        <v>17.542202539144608</v>
      </c>
      <c r="N21" s="10">
        <v>32.309116828049085</v>
      </c>
      <c r="O21" s="10">
        <v>3.3243660466266882</v>
      </c>
      <c r="P21" s="10">
        <v>5.4814204388990513</v>
      </c>
      <c r="Q21" s="10">
        <v>2.1508467413485381</v>
      </c>
      <c r="R21" s="10">
        <v>4.5621859125908015</v>
      </c>
    </row>
    <row r="22" spans="1:18" x14ac:dyDescent="0.2">
      <c r="A22" s="6" t="s">
        <v>63</v>
      </c>
      <c r="B22" s="4" t="s">
        <v>2</v>
      </c>
      <c r="C22" s="10">
        <v>9.457665237300569</v>
      </c>
      <c r="D22" s="10">
        <v>23.848990118164711</v>
      </c>
      <c r="E22" s="10">
        <v>12.786529792873779</v>
      </c>
      <c r="F22" s="10">
        <v>16.320332397902284</v>
      </c>
      <c r="G22" s="10">
        <v>45.282256093452538</v>
      </c>
      <c r="H22" s="10">
        <v>72.880851504629888</v>
      </c>
      <c r="I22" s="10">
        <v>71.212258244083003</v>
      </c>
      <c r="J22" s="10">
        <v>74.471724437366646</v>
      </c>
      <c r="K22" s="10">
        <v>62.157209731267983</v>
      </c>
      <c r="L22" s="10">
        <v>15.543917871356934</v>
      </c>
      <c r="M22" s="10">
        <v>22.490812222324777</v>
      </c>
      <c r="N22" s="10">
        <v>41.550812402626512</v>
      </c>
      <c r="O22" s="10">
        <v>4.12727390063508</v>
      </c>
      <c r="P22" s="10">
        <v>5.3636919736386162</v>
      </c>
      <c r="Q22" s="10">
        <v>2.2593670566929083</v>
      </c>
      <c r="R22" s="10">
        <v>4.2699399978044577</v>
      </c>
    </row>
    <row r="23" spans="1:18" x14ac:dyDescent="0.2">
      <c r="A23" s="6" t="s">
        <v>64</v>
      </c>
      <c r="B23" s="4" t="s">
        <v>2</v>
      </c>
      <c r="C23" s="10">
        <v>9.2139205660147976</v>
      </c>
      <c r="D23" s="10">
        <v>23.797425043685845</v>
      </c>
      <c r="E23" s="10">
        <v>12.365252993614144</v>
      </c>
      <c r="F23" s="10">
        <v>16.47223825096091</v>
      </c>
      <c r="G23" s="10">
        <v>45.022109713538136</v>
      </c>
      <c r="H23" s="10">
        <v>69.9660073969563</v>
      </c>
      <c r="I23" s="10">
        <v>68.728591706833754</v>
      </c>
      <c r="J23" s="10">
        <v>71.152540757815558</v>
      </c>
      <c r="K23" s="10">
        <v>61.46187574637603</v>
      </c>
      <c r="L23" s="10">
        <v>16.411041131427606</v>
      </c>
      <c r="M23" s="10">
        <v>23.482359652009997</v>
      </c>
      <c r="N23" s="10">
        <v>42.770989206885901</v>
      </c>
      <c r="O23" s="10">
        <v>4.5403148547046612</v>
      </c>
      <c r="P23" s="10">
        <v>6.5017231584801198</v>
      </c>
      <c r="Q23" s="10">
        <v>2.310010279155684</v>
      </c>
      <c r="R23" s="10">
        <v>4.3651826513425993</v>
      </c>
    </row>
    <row r="24" spans="1:18" x14ac:dyDescent="0.2">
      <c r="A24" s="6" t="s">
        <v>65</v>
      </c>
      <c r="B24" s="4" t="s">
        <v>2</v>
      </c>
      <c r="C24" s="10">
        <v>9.0445852472268555</v>
      </c>
      <c r="D24" s="10">
        <v>21.163614491534776</v>
      </c>
      <c r="E24" s="10">
        <v>11.840794584060109</v>
      </c>
      <c r="F24" s="10">
        <v>17.25134555396858</v>
      </c>
      <c r="G24" s="10">
        <v>45.488384580411385</v>
      </c>
      <c r="H24" s="10">
        <v>72.691249812824438</v>
      </c>
      <c r="I24" s="10">
        <v>71.981151269052305</v>
      </c>
      <c r="J24" s="10">
        <v>73.372298918896576</v>
      </c>
      <c r="K24" s="10">
        <v>63.151816721108283</v>
      </c>
      <c r="L24" s="10">
        <v>16.374815315121552</v>
      </c>
      <c r="M24" s="10">
        <v>22.116433762255777</v>
      </c>
      <c r="N24" s="10">
        <v>39.993410301767966</v>
      </c>
      <c r="O24" s="10">
        <v>4.6072342054336248</v>
      </c>
      <c r="P24" s="10">
        <v>6.0598237010684253</v>
      </c>
      <c r="Q24" s="10">
        <v>2.0695139472840065</v>
      </c>
      <c r="R24" s="10">
        <v>4.2519104735107769</v>
      </c>
    </row>
    <row r="25" spans="1:18" x14ac:dyDescent="0.2">
      <c r="A25" s="6" t="s">
        <v>66</v>
      </c>
      <c r="B25" s="4" t="s">
        <v>2</v>
      </c>
      <c r="C25" s="10">
        <v>10.059680870733011</v>
      </c>
      <c r="D25" s="10">
        <v>22.206543970211165</v>
      </c>
      <c r="E25" s="10">
        <v>11.675960483622088</v>
      </c>
      <c r="F25" s="10">
        <v>16.685119636021636</v>
      </c>
      <c r="G25" s="10">
        <v>44.942683676004776</v>
      </c>
      <c r="H25" s="10">
        <v>75.479978380455407</v>
      </c>
      <c r="I25" s="10">
        <v>74.743743250672395</v>
      </c>
      <c r="J25" s="10">
        <v>76.182849092346373</v>
      </c>
      <c r="K25" s="10">
        <v>67.006641881840835</v>
      </c>
      <c r="L25" s="10">
        <v>16.776142562565401</v>
      </c>
      <c r="M25" s="10">
        <v>19.397414837966245</v>
      </c>
      <c r="N25" s="10">
        <v>34.837074814131284</v>
      </c>
      <c r="O25" s="10">
        <v>4.3647888399014807</v>
      </c>
      <c r="P25" s="10">
        <v>6.0160822444072375</v>
      </c>
      <c r="Q25" s="10">
        <v>2.1459820045310614</v>
      </c>
      <c r="R25" s="10">
        <v>4.1999451111495008</v>
      </c>
    </row>
    <row r="26" spans="1:18" x14ac:dyDescent="0.2">
      <c r="A26" s="6" t="s">
        <v>67</v>
      </c>
      <c r="B26" s="4" t="s">
        <v>2</v>
      </c>
      <c r="C26" s="10">
        <v>8.5206606717369233</v>
      </c>
      <c r="D26" s="10">
        <v>20.542962715420529</v>
      </c>
      <c r="E26" s="10">
        <v>11.973935434922355</v>
      </c>
      <c r="F26" s="10">
        <v>17.636166244631692</v>
      </c>
      <c r="G26" s="10">
        <v>45.447601256617837</v>
      </c>
      <c r="H26" s="10">
        <v>78.342347596177447</v>
      </c>
      <c r="I26" s="10">
        <v>77.879448805186854</v>
      </c>
      <c r="J26" s="10">
        <v>78.786391924343377</v>
      </c>
      <c r="K26" s="10">
        <v>68.477119929826813</v>
      </c>
      <c r="L26" s="10">
        <v>18.779117877722722</v>
      </c>
      <c r="M26" s="10">
        <v>16.612136242762841</v>
      </c>
      <c r="N26" s="10">
        <v>29.670550960657099</v>
      </c>
      <c r="O26" s="10">
        <v>3.9238821746723502</v>
      </c>
      <c r="P26" s="10">
        <v>6.4452456149128325</v>
      </c>
      <c r="Q26" s="10">
        <v>1.9476987684749045</v>
      </c>
      <c r="R26" s="10">
        <v>4.0079571832443772</v>
      </c>
    </row>
    <row r="27" spans="1:18" x14ac:dyDescent="0.2">
      <c r="A27" s="6" t="s">
        <v>68</v>
      </c>
      <c r="B27" s="4" t="s">
        <v>2</v>
      </c>
      <c r="C27" s="10">
        <v>7.8509550209603383</v>
      </c>
      <c r="D27" s="10">
        <v>17.781692851372327</v>
      </c>
      <c r="E27" s="10">
        <v>11.539456867177297</v>
      </c>
      <c r="F27" s="10">
        <v>18.063265982371671</v>
      </c>
      <c r="G27" s="10">
        <v>45.160293742902859</v>
      </c>
      <c r="H27" s="10">
        <v>81.125492180327953</v>
      </c>
      <c r="I27" s="10">
        <v>80.398806354585673</v>
      </c>
      <c r="J27" s="10">
        <v>81.822665511304066</v>
      </c>
      <c r="K27" s="10">
        <v>72.448779458712877</v>
      </c>
      <c r="L27" s="10">
        <v>19.154034930999984</v>
      </c>
      <c r="M27" s="10">
        <v>17.041924122233777</v>
      </c>
      <c r="N27" s="10">
        <v>30.663300250663514</v>
      </c>
      <c r="O27" s="10">
        <v>3.8348823970743799</v>
      </c>
      <c r="P27" s="10">
        <v>6.6960039438143939</v>
      </c>
      <c r="Q27" s="10">
        <v>1.8360448232271205</v>
      </c>
      <c r="R27" s="10">
        <v>3.9151925292423924</v>
      </c>
    </row>
    <row r="28" spans="1:18" x14ac:dyDescent="0.2">
      <c r="A28" s="6" t="s">
        <v>69</v>
      </c>
      <c r="B28" s="4" t="s">
        <v>2</v>
      </c>
      <c r="C28" s="10">
        <v>8.7625309839030496</v>
      </c>
      <c r="D28" s="10">
        <v>17.759933932323086</v>
      </c>
      <c r="E28" s="10">
        <v>11.458487822513286</v>
      </c>
      <c r="F28" s="10">
        <v>18.755139697639645</v>
      </c>
      <c r="G28" s="10">
        <v>47.027843689132787</v>
      </c>
      <c r="H28" s="10">
        <v>85.972259418793101</v>
      </c>
      <c r="I28" s="10">
        <v>85.99565679913033</v>
      </c>
      <c r="J28" s="10">
        <v>85.948212214112019</v>
      </c>
      <c r="K28" s="10">
        <v>79.420501940408101</v>
      </c>
      <c r="L28" s="10">
        <v>18.408482765760855</v>
      </c>
      <c r="M28" s="10">
        <v>19.92092827320894</v>
      </c>
      <c r="N28" s="10">
        <v>35.904330826148751</v>
      </c>
      <c r="O28" s="10">
        <v>4.4678699075724184</v>
      </c>
      <c r="P28" s="10">
        <v>6.5590555808375708</v>
      </c>
      <c r="Q28" s="10">
        <v>1.7968439353033505</v>
      </c>
      <c r="R28" s="10">
        <v>3.7713350261151506</v>
      </c>
    </row>
    <row r="29" spans="1:18" x14ac:dyDescent="0.2">
      <c r="A29" s="6" t="s">
        <v>70</v>
      </c>
      <c r="B29" s="4" t="s">
        <v>2</v>
      </c>
      <c r="C29" s="10">
        <v>6.0968224395727324</v>
      </c>
      <c r="D29" s="10">
        <v>16.548518050268843</v>
      </c>
      <c r="E29" s="10">
        <v>11.173790473216817</v>
      </c>
      <c r="F29" s="10">
        <v>18.888168763209972</v>
      </c>
      <c r="G29" s="10">
        <v>43.889217943947124</v>
      </c>
      <c r="H29" s="10">
        <v>85.609092314263179</v>
      </c>
      <c r="I29" s="10">
        <v>85.799086412183982</v>
      </c>
      <c r="J29" s="10">
        <v>85.426782654950856</v>
      </c>
      <c r="K29" s="10">
        <v>81.35810358854151</v>
      </c>
      <c r="L29" s="10">
        <v>18.646950355763739</v>
      </c>
      <c r="M29" s="10">
        <v>24.020948240395001</v>
      </c>
      <c r="N29" s="10">
        <v>43.748232240832102</v>
      </c>
      <c r="O29" s="10">
        <v>5.0631118871424938</v>
      </c>
      <c r="P29" s="10">
        <v>6.6320890767952703</v>
      </c>
      <c r="Q29" s="10">
        <v>1.7034589754314216</v>
      </c>
      <c r="R29" s="10">
        <v>3.7696990861889859</v>
      </c>
    </row>
    <row r="30" spans="1:18" x14ac:dyDescent="0.2">
      <c r="A30" s="6" t="s">
        <v>71</v>
      </c>
      <c r="B30" s="4" t="s">
        <v>2</v>
      </c>
      <c r="C30" s="10">
        <v>5.3912117774715762</v>
      </c>
      <c r="D30" s="10">
        <v>14.695841241128106</v>
      </c>
      <c r="E30" s="10">
        <v>11.041459661944366</v>
      </c>
      <c r="F30" s="10">
        <v>19.370791156864247</v>
      </c>
      <c r="G30" s="10">
        <v>44.712322078596983</v>
      </c>
      <c r="H30" s="10">
        <v>89.340914529918692</v>
      </c>
      <c r="I30" s="10">
        <v>89.775166768607619</v>
      </c>
      <c r="J30" s="10">
        <v>88.935192211539857</v>
      </c>
      <c r="K30" s="10">
        <v>86.647976426171439</v>
      </c>
      <c r="L30" s="10">
        <v>18.488316682052588</v>
      </c>
      <c r="M30" s="10">
        <v>25.584906754564592</v>
      </c>
      <c r="N30" s="10">
        <v>46.696318185065309</v>
      </c>
      <c r="O30" s="10">
        <v>5.3346731096968112</v>
      </c>
      <c r="P30" s="10">
        <v>6.7241323420281418</v>
      </c>
      <c r="Q30" s="10">
        <v>1.6373063670783266</v>
      </c>
      <c r="R30" s="10">
        <v>3.6655874514414388</v>
      </c>
    </row>
    <row r="31" spans="1:18" x14ac:dyDescent="0.2">
      <c r="A31" s="6" t="s">
        <v>72</v>
      </c>
      <c r="B31" s="4" t="s">
        <v>2</v>
      </c>
      <c r="C31" s="10">
        <v>5.1597805936428562</v>
      </c>
      <c r="D31" s="10">
        <v>13.588034303543465</v>
      </c>
      <c r="E31" s="10">
        <v>10.826111482556126</v>
      </c>
      <c r="F31" s="10">
        <v>19.610164015189078</v>
      </c>
      <c r="G31" s="10">
        <v>44.176884672149328</v>
      </c>
      <c r="H31" s="10">
        <v>91.523236902780923</v>
      </c>
      <c r="I31" s="10">
        <v>92.412372257139481</v>
      </c>
      <c r="J31" s="10">
        <v>90.698059579171598</v>
      </c>
      <c r="K31" s="10">
        <v>90.934665572308475</v>
      </c>
      <c r="L31" s="10">
        <v>18.268622074959481</v>
      </c>
      <c r="M31" s="10">
        <v>28.939538800719632</v>
      </c>
      <c r="N31" s="10">
        <v>52.996539138507266</v>
      </c>
      <c r="O31" s="10">
        <v>5.9318831272274846</v>
      </c>
      <c r="P31" s="10">
        <v>6.7202944483379481</v>
      </c>
      <c r="Q31" s="10">
        <v>1.5879575493283411</v>
      </c>
      <c r="R31" s="10">
        <v>3.6080607600908126</v>
      </c>
    </row>
    <row r="32" spans="1:18" x14ac:dyDescent="0.2">
      <c r="A32" s="6" t="s">
        <v>43</v>
      </c>
      <c r="B32" s="4" t="s">
        <v>3</v>
      </c>
      <c r="C32" s="10">
        <v>74.580828123417461</v>
      </c>
      <c r="D32" s="10">
        <v>59.848812691631295</v>
      </c>
      <c r="E32" s="10">
        <v>21.118604809591936</v>
      </c>
      <c r="F32" s="10">
        <v>19.756114176715037</v>
      </c>
      <c r="G32" s="10">
        <v>60.102381297796938</v>
      </c>
      <c r="H32" s="10">
        <v>30.851954691700826</v>
      </c>
      <c r="I32" s="10">
        <v>24.502330443873326</v>
      </c>
      <c r="J32" s="10">
        <v>36.966638264403223</v>
      </c>
      <c r="K32" s="10">
        <v>29.783488728351877</v>
      </c>
      <c r="L32" s="10">
        <v>7.6128199888612418</v>
      </c>
      <c r="M32" s="10">
        <v>6.010121043837823</v>
      </c>
      <c r="N32" s="10">
        <v>11.434420873807554</v>
      </c>
      <c r="O32" s="10">
        <v>0.78652421839155795</v>
      </c>
      <c r="P32" s="10">
        <v>1.896357728921984</v>
      </c>
      <c r="Q32" s="10">
        <v>4.6745385896516405</v>
      </c>
      <c r="R32" s="10">
        <v>0.26711649083723654</v>
      </c>
    </row>
    <row r="33" spans="1:18" x14ac:dyDescent="0.2">
      <c r="A33" s="6" t="s">
        <v>44</v>
      </c>
      <c r="B33" s="4" t="s">
        <v>3</v>
      </c>
      <c r="C33" s="10">
        <v>67.792933264636503</v>
      </c>
      <c r="D33" s="10">
        <v>57.849969719156476</v>
      </c>
      <c r="E33" s="10">
        <v>14.329820356161171</v>
      </c>
      <c r="F33" s="10">
        <v>11.073043002488179</v>
      </c>
      <c r="G33" s="10">
        <v>57.760869998207419</v>
      </c>
      <c r="H33" s="10">
        <v>35.256451801060287</v>
      </c>
      <c r="I33" s="10">
        <v>35.934915526525778</v>
      </c>
      <c r="J33" s="10">
        <v>34.094263004162556</v>
      </c>
      <c r="K33" s="10">
        <v>27.608912623624416</v>
      </c>
      <c r="L33" s="10">
        <v>8.6844936421729386</v>
      </c>
      <c r="M33" s="10">
        <v>6.0921074803302702</v>
      </c>
      <c r="N33" s="10">
        <v>10.304865481871364</v>
      </c>
      <c r="O33" s="10">
        <v>2.0354783883082121</v>
      </c>
      <c r="P33" s="10">
        <v>0.92314509379154142</v>
      </c>
      <c r="Q33" s="10">
        <v>3.6293406265797352</v>
      </c>
      <c r="R33" s="10">
        <v>1.1665737728292007</v>
      </c>
    </row>
    <row r="34" spans="1:18" x14ac:dyDescent="0.2">
      <c r="A34" s="6" t="s">
        <v>45</v>
      </c>
      <c r="B34" s="4" t="s">
        <v>3</v>
      </c>
      <c r="C34" s="10">
        <v>47.051721382787953</v>
      </c>
      <c r="D34" s="10">
        <v>37.286269775039507</v>
      </c>
      <c r="E34" s="10">
        <v>16.199276016971854</v>
      </c>
      <c r="F34" s="10">
        <v>12.460981551516811</v>
      </c>
      <c r="G34" s="10">
        <v>55.499205787227524</v>
      </c>
      <c r="H34" s="10">
        <v>36.506044267984578</v>
      </c>
      <c r="I34" s="10">
        <v>30.281955803742129</v>
      </c>
      <c r="J34" s="10">
        <v>42.498727509030978</v>
      </c>
      <c r="K34" s="10">
        <v>30.589547438345697</v>
      </c>
      <c r="L34" s="10">
        <v>8.5600379662860391</v>
      </c>
      <c r="M34" s="10">
        <v>4.5317848056808439</v>
      </c>
      <c r="N34" s="10">
        <v>8.7253092993833263</v>
      </c>
      <c r="O34" s="10">
        <v>0.49417125010501139</v>
      </c>
      <c r="P34" s="10">
        <v>3.3000033000032998</v>
      </c>
      <c r="Q34" s="10">
        <v>2.8953069591849836</v>
      </c>
      <c r="R34" s="10">
        <v>1.3847120239580357</v>
      </c>
    </row>
    <row r="35" spans="1:18" x14ac:dyDescent="0.2">
      <c r="A35" s="6" t="s">
        <v>46</v>
      </c>
      <c r="B35" s="4" t="s">
        <v>3</v>
      </c>
      <c r="C35" s="10">
        <v>44.483209768861755</v>
      </c>
      <c r="D35" s="10">
        <v>45.355429568251203</v>
      </c>
      <c r="E35" s="10">
        <v>20.870353364897259</v>
      </c>
      <c r="F35" s="10">
        <v>10.137028777235811</v>
      </c>
      <c r="G35" s="10">
        <v>51.470588235294123</v>
      </c>
      <c r="H35" s="10">
        <v>36.09211686994481</v>
      </c>
      <c r="I35" s="10">
        <v>32.925177534053866</v>
      </c>
      <c r="J35" s="10">
        <v>39.140916905994565</v>
      </c>
      <c r="K35" s="10">
        <v>28.384308860431169</v>
      </c>
      <c r="L35" s="10">
        <v>10.154731187137013</v>
      </c>
      <c r="M35" s="10">
        <v>4.1597694019597409</v>
      </c>
      <c r="N35" s="10">
        <v>7.7324280572399227</v>
      </c>
      <c r="O35" s="10">
        <v>0.72038497372996135</v>
      </c>
      <c r="P35" s="10">
        <v>2.0505669817704595</v>
      </c>
      <c r="Q35" s="10">
        <v>2.5692693365045458</v>
      </c>
      <c r="R35" s="10">
        <v>1.3458077476928574</v>
      </c>
    </row>
    <row r="36" spans="1:18" x14ac:dyDescent="0.2">
      <c r="A36" s="6" t="s">
        <v>47</v>
      </c>
      <c r="B36" s="4" t="s">
        <v>3</v>
      </c>
      <c r="C36" s="10">
        <v>36.023981679232179</v>
      </c>
      <c r="D36" s="10">
        <v>44.601120174287452</v>
      </c>
      <c r="E36" s="10">
        <v>18.843898288631419</v>
      </c>
      <c r="F36" s="10">
        <v>18.272871067763798</v>
      </c>
      <c r="G36" s="10">
        <v>63.549224169888255</v>
      </c>
      <c r="H36" s="10">
        <v>30.225789023992611</v>
      </c>
      <c r="I36" s="10">
        <v>29.843358760845515</v>
      </c>
      <c r="J36" s="10">
        <v>30.593895233424412</v>
      </c>
      <c r="K36" s="10">
        <v>28.91679816074884</v>
      </c>
      <c r="L36" s="10">
        <v>8.5679401957774335</v>
      </c>
      <c r="M36" s="10">
        <v>3.5699750815739306</v>
      </c>
      <c r="N36" s="10">
        <v>6.0657233253751039</v>
      </c>
      <c r="O36" s="10">
        <v>1.1677059249398631</v>
      </c>
      <c r="P36" s="10">
        <v>1.7183902120493522</v>
      </c>
      <c r="Q36" s="10">
        <v>2.974979234644942</v>
      </c>
      <c r="R36" s="10">
        <v>2.6179817264875491</v>
      </c>
    </row>
    <row r="37" spans="1:18" x14ac:dyDescent="0.2">
      <c r="A37" s="6" t="s">
        <v>48</v>
      </c>
      <c r="B37" s="4" t="s">
        <v>3</v>
      </c>
      <c r="C37" s="10">
        <v>32.097305515668552</v>
      </c>
      <c r="D37" s="10">
        <v>53.213953881239966</v>
      </c>
      <c r="E37" s="10">
        <v>20.248454003174082</v>
      </c>
      <c r="F37" s="10">
        <v>16.964920921578283</v>
      </c>
      <c r="G37" s="10">
        <v>42.388687307131477</v>
      </c>
      <c r="H37" s="10">
        <v>34.517787664640004</v>
      </c>
      <c r="I37" s="10">
        <v>28.344403397549151</v>
      </c>
      <c r="J37" s="10">
        <v>40.458315433938161</v>
      </c>
      <c r="K37" s="10">
        <v>28.494549548662551</v>
      </c>
      <c r="L37" s="10">
        <v>9.1506886761965109</v>
      </c>
      <c r="M37" s="10">
        <v>4.4015970847527521</v>
      </c>
      <c r="N37" s="10">
        <v>7.7947109343260168</v>
      </c>
      <c r="O37" s="10">
        <v>1.1364695346611844</v>
      </c>
      <c r="P37" s="10">
        <v>2.8030362488647707</v>
      </c>
      <c r="Q37" s="10">
        <v>2.2007985423763761</v>
      </c>
      <c r="R37" s="10">
        <v>2.6641245512977183</v>
      </c>
    </row>
    <row r="38" spans="1:18" x14ac:dyDescent="0.2">
      <c r="A38" s="6" t="s">
        <v>49</v>
      </c>
      <c r="B38" s="4" t="s">
        <v>3</v>
      </c>
      <c r="C38" s="10">
        <v>23.388491191727155</v>
      </c>
      <c r="D38" s="10">
        <v>20.882581421184959</v>
      </c>
      <c r="E38" s="10">
        <v>22.598276224511245</v>
      </c>
      <c r="F38" s="10">
        <v>21.5471936094177</v>
      </c>
      <c r="G38" s="10">
        <v>50.529747351263246</v>
      </c>
      <c r="H38" s="10">
        <v>38.433886932026283</v>
      </c>
      <c r="I38" s="10">
        <v>35.529305909630978</v>
      </c>
      <c r="J38" s="10">
        <v>41.224226547072085</v>
      </c>
      <c r="K38" s="10">
        <v>29.95582363819695</v>
      </c>
      <c r="L38" s="10">
        <v>11.304084391772435</v>
      </c>
      <c r="M38" s="10">
        <v>3.1651436296962818</v>
      </c>
      <c r="N38" s="10">
        <v>5.3063249085812503</v>
      </c>
      <c r="O38" s="10">
        <v>1.1081781329858087</v>
      </c>
      <c r="P38" s="10">
        <v>2.477250582153887</v>
      </c>
      <c r="Q38" s="10">
        <v>2.3738577222722115</v>
      </c>
      <c r="R38" s="10">
        <v>2.7129802540253842</v>
      </c>
    </row>
    <row r="39" spans="1:18" x14ac:dyDescent="0.2">
      <c r="A39" s="6" t="s">
        <v>50</v>
      </c>
      <c r="B39" s="4" t="s">
        <v>3</v>
      </c>
      <c r="C39" s="10">
        <v>24.886352324385307</v>
      </c>
      <c r="D39" s="10">
        <v>38.159073564057472</v>
      </c>
      <c r="E39" s="10">
        <v>16.181147951314973</v>
      </c>
      <c r="F39" s="10">
        <v>21.237756686100902</v>
      </c>
      <c r="G39" s="10">
        <v>53.275670254939747</v>
      </c>
      <c r="H39" s="10">
        <v>36.826058251525296</v>
      </c>
      <c r="I39" s="10">
        <v>32.552230505961127</v>
      </c>
      <c r="J39" s="10">
        <v>40.919276443270512</v>
      </c>
      <c r="K39" s="10">
        <v>32.844862764873916</v>
      </c>
      <c r="L39" s="10">
        <v>12.164763986990339</v>
      </c>
      <c r="M39" s="10">
        <v>2.7647190879523498</v>
      </c>
      <c r="N39" s="10">
        <v>4.9732574384107275</v>
      </c>
      <c r="O39" s="10">
        <v>0.64951232449635732</v>
      </c>
      <c r="P39" s="10">
        <v>3.2535490797878683</v>
      </c>
      <c r="Q39" s="10">
        <v>2.4329527973980678</v>
      </c>
      <c r="R39" s="10">
        <v>2.4329527973980678</v>
      </c>
    </row>
    <row r="40" spans="1:18" x14ac:dyDescent="0.2">
      <c r="A40" s="6" t="s">
        <v>51</v>
      </c>
      <c r="B40" s="4" t="s">
        <v>3</v>
      </c>
      <c r="C40" s="10">
        <v>23.939243850090804</v>
      </c>
      <c r="D40" s="10">
        <v>19.811788013868252</v>
      </c>
      <c r="E40" s="10">
        <v>14.115700065711017</v>
      </c>
      <c r="F40" s="10">
        <v>16.549441456350849</v>
      </c>
      <c r="G40" s="10">
        <v>49.673360026492453</v>
      </c>
      <c r="H40" s="10">
        <v>45.25180790715801</v>
      </c>
      <c r="I40" s="10">
        <v>43.445301036037435</v>
      </c>
      <c r="J40" s="10">
        <v>46.976372154437996</v>
      </c>
      <c r="K40" s="10">
        <v>34.317758628155715</v>
      </c>
      <c r="L40" s="10">
        <v>7.5780539557441653</v>
      </c>
      <c r="M40" s="10">
        <v>4.2220586324860347</v>
      </c>
      <c r="N40" s="10">
        <v>6.2064715765767762</v>
      </c>
      <c r="O40" s="10">
        <v>2.3276580797244053</v>
      </c>
      <c r="P40" s="10">
        <v>2.6728962969694701</v>
      </c>
      <c r="Q40" s="10">
        <v>2.922963668644178</v>
      </c>
      <c r="R40" s="10">
        <v>2.4899320140302255</v>
      </c>
    </row>
    <row r="41" spans="1:18" x14ac:dyDescent="0.2">
      <c r="A41" s="6" t="s">
        <v>52</v>
      </c>
      <c r="B41" s="4" t="s">
        <v>3</v>
      </c>
      <c r="C41" s="10">
        <v>16.451156516303097</v>
      </c>
      <c r="D41" s="10">
        <v>18.096272167933407</v>
      </c>
      <c r="E41" s="10">
        <v>15.939093909390939</v>
      </c>
      <c r="F41" s="10">
        <v>14.532703270327032</v>
      </c>
      <c r="G41" s="10">
        <v>46.239433566938807</v>
      </c>
      <c r="H41" s="10">
        <v>50.68821445992662</v>
      </c>
      <c r="I41" s="10">
        <v>44.805011201252803</v>
      </c>
      <c r="J41" s="10">
        <v>56.285566476978786</v>
      </c>
      <c r="K41" s="10">
        <v>33.827490403172781</v>
      </c>
      <c r="L41" s="10">
        <v>12.512990180483976</v>
      </c>
      <c r="M41" s="10">
        <v>2.3329303726326058</v>
      </c>
      <c r="N41" s="10">
        <v>4.3500010875002726</v>
      </c>
      <c r="O41" s="10">
        <v>0.41386445938954991</v>
      </c>
      <c r="P41" s="10">
        <v>4.4842812752240819</v>
      </c>
      <c r="Q41" s="10">
        <v>2.4389726622977244</v>
      </c>
      <c r="R41" s="10">
        <v>2.7570995312930795</v>
      </c>
    </row>
    <row r="42" spans="1:18" x14ac:dyDescent="0.2">
      <c r="A42" s="6" t="s">
        <v>53</v>
      </c>
      <c r="B42" s="4" t="s">
        <v>3</v>
      </c>
      <c r="C42" s="10">
        <v>18.006072957333792</v>
      </c>
      <c r="D42" s="10">
        <v>15.550699372242821</v>
      </c>
      <c r="E42" s="10">
        <v>15.795079155910971</v>
      </c>
      <c r="F42" s="10">
        <v>16.246367131794141</v>
      </c>
      <c r="G42" s="10">
        <v>34.559982305289061</v>
      </c>
      <c r="H42" s="10">
        <v>42.115745687285404</v>
      </c>
      <c r="I42" s="10">
        <v>43.450571779705605</v>
      </c>
      <c r="J42" s="10">
        <v>40.848434109655805</v>
      </c>
      <c r="K42" s="10">
        <v>35.165610315245694</v>
      </c>
      <c r="L42" s="10">
        <v>9.7509361936079504</v>
      </c>
      <c r="M42" s="10">
        <v>2.178400638997521</v>
      </c>
      <c r="N42" s="10">
        <v>3.6208809816421335</v>
      </c>
      <c r="O42" s="10">
        <v>0.80887988335952077</v>
      </c>
      <c r="P42" s="10">
        <v>4.1614215415986102</v>
      </c>
      <c r="Q42" s="10">
        <v>2.178400638997521</v>
      </c>
      <c r="R42" s="10">
        <v>1.8672005477121607</v>
      </c>
    </row>
    <row r="43" spans="1:18" x14ac:dyDescent="0.2">
      <c r="A43" s="6" t="s">
        <v>54</v>
      </c>
      <c r="B43" s="4" t="s">
        <v>3</v>
      </c>
      <c r="C43" s="10">
        <v>11.379893354142281</v>
      </c>
      <c r="D43" s="10">
        <v>7.3156457276628943</v>
      </c>
      <c r="E43" s="10">
        <v>13.893954393094706</v>
      </c>
      <c r="F43" s="10">
        <v>13.459768318310495</v>
      </c>
      <c r="G43" s="10">
        <v>47.475240343404238</v>
      </c>
      <c r="H43" s="10">
        <v>47.290181464679193</v>
      </c>
      <c r="I43" s="10">
        <v>41.5937908788976</v>
      </c>
      <c r="J43" s="10">
        <v>52.696085687387871</v>
      </c>
      <c r="K43" s="10">
        <v>33.315780946208683</v>
      </c>
      <c r="L43" s="10">
        <v>10.632696046662346</v>
      </c>
      <c r="M43" s="10">
        <v>2.5315942968243683</v>
      </c>
      <c r="N43" s="10">
        <v>4.1593790878897599</v>
      </c>
      <c r="O43" s="10">
        <v>0.9868180840334807</v>
      </c>
      <c r="P43" s="10">
        <v>4.0914646932168628</v>
      </c>
      <c r="Q43" s="10">
        <v>1.7214841218405703</v>
      </c>
      <c r="R43" s="10">
        <v>3.1391769280622168</v>
      </c>
    </row>
    <row r="44" spans="1:18" x14ac:dyDescent="0.2">
      <c r="A44" s="6" t="s">
        <v>55</v>
      </c>
      <c r="B44" s="4" t="s">
        <v>3</v>
      </c>
      <c r="C44" s="10">
        <v>12.100384792236394</v>
      </c>
      <c r="D44" s="10">
        <v>10.487000153271541</v>
      </c>
      <c r="E44" s="10">
        <v>12.54117686403692</v>
      </c>
      <c r="F44" s="10">
        <v>15.467451465645535</v>
      </c>
      <c r="G44" s="10">
        <v>57.861635220125784</v>
      </c>
      <c r="H44" s="10">
        <v>54.449330500518805</v>
      </c>
      <c r="I44" s="10">
        <v>48.914642933254854</v>
      </c>
      <c r="J44" s="10">
        <v>59.700917660879533</v>
      </c>
      <c r="K44" s="10">
        <v>37.551262414150898</v>
      </c>
      <c r="L44" s="10">
        <v>14.032313849498493</v>
      </c>
      <c r="M44" s="10">
        <v>2.6681160136370377</v>
      </c>
      <c r="N44" s="10">
        <v>4.2622717908645305</v>
      </c>
      <c r="O44" s="10">
        <v>1.1555016321460554</v>
      </c>
      <c r="P44" s="10">
        <v>4.520296129622003</v>
      </c>
      <c r="Q44" s="10">
        <v>1.6799248974751717</v>
      </c>
      <c r="R44" s="10">
        <v>1.7787440090913582</v>
      </c>
    </row>
    <row r="45" spans="1:18" x14ac:dyDescent="0.2">
      <c r="A45" s="6" t="s">
        <v>56</v>
      </c>
      <c r="B45" s="4" t="s">
        <v>3</v>
      </c>
      <c r="C45" s="10">
        <v>12.798361809688359</v>
      </c>
      <c r="D45" s="10">
        <v>10.398668970371792</v>
      </c>
      <c r="E45" s="10">
        <v>14.099542771970109</v>
      </c>
      <c r="F45" s="10">
        <v>16.113763167965839</v>
      </c>
      <c r="G45" s="10">
        <v>50.395363626546363</v>
      </c>
      <c r="H45" s="10">
        <v>53.630836573529706</v>
      </c>
      <c r="I45" s="10">
        <v>49.141022846612643</v>
      </c>
      <c r="J45" s="10">
        <v>57.889622533347612</v>
      </c>
      <c r="K45" s="10">
        <v>33.66396036719761</v>
      </c>
      <c r="L45" s="10">
        <v>13.793542500026525</v>
      </c>
      <c r="M45" s="10">
        <v>2.6043751573476657</v>
      </c>
      <c r="N45" s="10">
        <v>3.9629857134365034</v>
      </c>
      <c r="O45" s="10">
        <v>1.3156732393942641</v>
      </c>
      <c r="P45" s="10">
        <v>8.1408113675329634</v>
      </c>
      <c r="Q45" s="10">
        <v>2.8937501748307395</v>
      </c>
      <c r="R45" s="10">
        <v>3.5689585489579123</v>
      </c>
    </row>
    <row r="46" spans="1:18" x14ac:dyDescent="0.2">
      <c r="A46" s="6" t="s">
        <v>57</v>
      </c>
      <c r="B46" s="4" t="s">
        <v>3</v>
      </c>
      <c r="C46" s="10">
        <v>7.9248094083337293</v>
      </c>
      <c r="D46" s="10">
        <v>8.7172903491671025</v>
      </c>
      <c r="E46" s="10">
        <v>13.209526399627025</v>
      </c>
      <c r="F46" s="10">
        <v>16.317650258362796</v>
      </c>
      <c r="G46" s="10">
        <v>48.059868865214952</v>
      </c>
      <c r="H46" s="10">
        <v>54.071315732209456</v>
      </c>
      <c r="I46" s="10">
        <v>52.643089530024945</v>
      </c>
      <c r="J46" s="10">
        <v>55.425658042042748</v>
      </c>
      <c r="K46" s="10">
        <v>31.745702790513214</v>
      </c>
      <c r="L46" s="10">
        <v>13.753331179272788</v>
      </c>
      <c r="M46" s="10">
        <v>1.8840179697633956</v>
      </c>
      <c r="N46" s="10">
        <v>3.0966523252955853</v>
      </c>
      <c r="O46" s="10">
        <v>0.7341146760535463</v>
      </c>
      <c r="P46" s="10">
        <v>7.0353002253722039</v>
      </c>
      <c r="Q46" s="10">
        <v>1.1304107818580373</v>
      </c>
      <c r="R46" s="10">
        <v>3.2970314470859425</v>
      </c>
    </row>
    <row r="47" spans="1:18" x14ac:dyDescent="0.2">
      <c r="A47" s="6" t="s">
        <v>58</v>
      </c>
      <c r="B47" s="4" t="s">
        <v>3</v>
      </c>
      <c r="C47" s="10">
        <v>5.4914020333877245</v>
      </c>
      <c r="D47" s="10">
        <v>10.982804066775449</v>
      </c>
      <c r="E47" s="10">
        <v>14.622185229343351</v>
      </c>
      <c r="F47" s="10">
        <v>18.746391319670963</v>
      </c>
      <c r="G47" s="10">
        <v>53.464849589193555</v>
      </c>
      <c r="H47" s="10">
        <v>52.631675803599194</v>
      </c>
      <c r="I47" s="10">
        <v>46.134618548007417</v>
      </c>
      <c r="J47" s="10">
        <v>58.790739024683155</v>
      </c>
      <c r="K47" s="10">
        <v>36.52932743711343</v>
      </c>
      <c r="L47" s="10">
        <v>12.237784758529184</v>
      </c>
      <c r="M47" s="10">
        <v>2.3923489001635998</v>
      </c>
      <c r="N47" s="10">
        <v>3.5924498049677904</v>
      </c>
      <c r="O47" s="10">
        <v>1.2546804060145795</v>
      </c>
      <c r="P47" s="10">
        <v>4.5353963817085079</v>
      </c>
      <c r="Q47" s="10">
        <v>1.2881878693188613</v>
      </c>
      <c r="R47" s="10">
        <v>3.5885233502453997</v>
      </c>
    </row>
    <row r="48" spans="1:18" x14ac:dyDescent="0.2">
      <c r="A48" s="6" t="s">
        <v>59</v>
      </c>
      <c r="B48" s="4" t="s">
        <v>3</v>
      </c>
      <c r="C48" s="10">
        <v>9.37002217571915</v>
      </c>
      <c r="D48" s="10">
        <v>15.616703626198582</v>
      </c>
      <c r="E48" s="10">
        <v>10.881866457734832</v>
      </c>
      <c r="F48" s="10">
        <v>13.420968631206291</v>
      </c>
      <c r="G48" s="10">
        <v>53.148806236126596</v>
      </c>
      <c r="H48" s="10">
        <v>56.846283505298601</v>
      </c>
      <c r="I48" s="10">
        <v>56.274932664451455</v>
      </c>
      <c r="J48" s="10">
        <v>57.387953092807031</v>
      </c>
      <c r="K48" s="10">
        <v>37.206838490789728</v>
      </c>
      <c r="L48" s="10">
        <v>12.252130834739477</v>
      </c>
      <c r="M48" s="10">
        <v>2.342319130170782</v>
      </c>
      <c r="N48" s="10">
        <v>3.517183291528216</v>
      </c>
      <c r="O48" s="10">
        <v>1.2284882925065725</v>
      </c>
      <c r="P48" s="10">
        <v>5.8765731586345664</v>
      </c>
      <c r="Q48" s="10">
        <v>1.801783946285217</v>
      </c>
      <c r="R48" s="10">
        <v>3.6936570898846948</v>
      </c>
    </row>
    <row r="49" spans="1:18" x14ac:dyDescent="0.2">
      <c r="A49" s="6" t="s">
        <v>60</v>
      </c>
      <c r="B49" s="4" t="s">
        <v>3</v>
      </c>
      <c r="C49" s="10">
        <v>6.2518071630080572</v>
      </c>
      <c r="D49" s="10">
        <v>6.2518071630080572</v>
      </c>
      <c r="E49" s="10">
        <v>13.015428559367942</v>
      </c>
      <c r="F49" s="10">
        <v>17.236648632676463</v>
      </c>
      <c r="G49" s="10">
        <v>46.862225058328519</v>
      </c>
      <c r="H49" s="10">
        <v>59.756060908751785</v>
      </c>
      <c r="I49" s="10">
        <v>61.730748630575967</v>
      </c>
      <c r="J49" s="10">
        <v>57.710164051908137</v>
      </c>
      <c r="K49" s="10">
        <v>38.010512116513709</v>
      </c>
      <c r="L49" s="10">
        <v>15.822980625246407</v>
      </c>
      <c r="M49" s="10">
        <v>3.9778442912630627</v>
      </c>
      <c r="N49" s="10">
        <v>6.7177579392097382</v>
      </c>
      <c r="O49" s="10">
        <v>1.3781531713888511</v>
      </c>
      <c r="P49" s="10">
        <v>5.3264907226426805</v>
      </c>
      <c r="Q49" s="10">
        <v>0.88396539805845842</v>
      </c>
      <c r="R49" s="10">
        <v>3.0938788932046042</v>
      </c>
    </row>
    <row r="50" spans="1:18" x14ac:dyDescent="0.2">
      <c r="A50" s="6" t="s">
        <v>61</v>
      </c>
      <c r="B50" s="4" t="s">
        <v>3</v>
      </c>
      <c r="C50" s="10">
        <v>8.6038999131788287</v>
      </c>
      <c r="D50" s="10">
        <v>16.42562710697776</v>
      </c>
      <c r="E50" s="10">
        <v>7.1657436506392864</v>
      </c>
      <c r="F50" s="10">
        <v>23.54458628067194</v>
      </c>
      <c r="G50" s="10">
        <v>50.601972522174165</v>
      </c>
      <c r="H50" s="10">
        <v>58.085703287824195</v>
      </c>
      <c r="I50" s="10">
        <v>54.454406002085648</v>
      </c>
      <c r="J50" s="10">
        <v>61.535340557537232</v>
      </c>
      <c r="K50" s="10">
        <v>42.914064369362649</v>
      </c>
      <c r="L50" s="10">
        <v>16.298674952404401</v>
      </c>
      <c r="M50" s="10">
        <v>5.3750949311120895</v>
      </c>
      <c r="N50" s="10">
        <v>9.7875566343617972</v>
      </c>
      <c r="O50" s="10">
        <v>1.1833719337987929</v>
      </c>
      <c r="P50" s="10">
        <v>3.1902287849785798</v>
      </c>
      <c r="Q50" s="10">
        <v>0.86695079534065966</v>
      </c>
      <c r="R50" s="10">
        <v>1.7339015906813193</v>
      </c>
    </row>
    <row r="51" spans="1:18" x14ac:dyDescent="0.2">
      <c r="A51" s="6" t="s">
        <v>62</v>
      </c>
      <c r="B51" s="4" t="s">
        <v>3</v>
      </c>
      <c r="C51" s="10">
        <v>3.1328075438005656</v>
      </c>
      <c r="D51" s="10">
        <v>8.6152207454515537</v>
      </c>
      <c r="E51" s="10">
        <v>10.59672826014968</v>
      </c>
      <c r="F51" s="10">
        <v>16.557387906483875</v>
      </c>
      <c r="G51" s="10">
        <v>58.574801852428102</v>
      </c>
      <c r="H51" s="10">
        <v>59.940416675168855</v>
      </c>
      <c r="I51" s="10">
        <v>55.278292197216203</v>
      </c>
      <c r="J51" s="10">
        <v>64.376329420978053</v>
      </c>
      <c r="K51" s="10">
        <v>42.595955679800845</v>
      </c>
      <c r="L51" s="10">
        <v>13.773542555145184</v>
      </c>
      <c r="M51" s="10">
        <v>5.7814869984560033</v>
      </c>
      <c r="N51" s="10">
        <v>9.9396298272596972</v>
      </c>
      <c r="O51" s="10">
        <v>1.8251021227596871</v>
      </c>
      <c r="P51" s="10">
        <v>3.8096689397691339</v>
      </c>
      <c r="Q51" s="10">
        <v>1.1903061467409417</v>
      </c>
      <c r="R51" s="10">
        <v>2.2105685582331778</v>
      </c>
    </row>
    <row r="52" spans="1:18" x14ac:dyDescent="0.2">
      <c r="A52" s="6" t="s">
        <v>63</v>
      </c>
      <c r="B52" s="4" t="s">
        <v>3</v>
      </c>
      <c r="C52" s="10">
        <v>6.268806419257773</v>
      </c>
      <c r="D52" s="10">
        <v>3.9180040120361084</v>
      </c>
      <c r="E52" s="10">
        <v>12.87340932935974</v>
      </c>
      <c r="F52" s="10">
        <v>14.482585495529708</v>
      </c>
      <c r="G52" s="10">
        <v>39.579925062008549</v>
      </c>
      <c r="H52" s="10">
        <v>58.072106198529838</v>
      </c>
      <c r="I52" s="10">
        <v>54.36919762690421</v>
      </c>
      <c r="J52" s="10">
        <v>61.601642710472284</v>
      </c>
      <c r="K52" s="10">
        <v>40.466913083745652</v>
      </c>
      <c r="L52" s="10">
        <v>15.853017496725101</v>
      </c>
      <c r="M52" s="10">
        <v>7.0087024722363598</v>
      </c>
      <c r="N52" s="10">
        <v>12.993896288190943</v>
      </c>
      <c r="O52" s="10">
        <v>1.3037384700629053</v>
      </c>
      <c r="P52" s="10">
        <v>5.7328197314835432</v>
      </c>
      <c r="Q52" s="10">
        <v>1.2515540128993501</v>
      </c>
      <c r="R52" s="10">
        <v>1.8356125522523801</v>
      </c>
    </row>
    <row r="53" spans="1:18" x14ac:dyDescent="0.2">
      <c r="A53" s="6" t="s">
        <v>64</v>
      </c>
      <c r="B53" s="4" t="s">
        <v>3</v>
      </c>
      <c r="C53" s="10">
        <v>1.5648595147370645</v>
      </c>
      <c r="D53" s="10">
        <v>8.6067273310538557</v>
      </c>
      <c r="E53" s="10">
        <v>9.692346173086543</v>
      </c>
      <c r="F53" s="10">
        <v>18.446723361680842</v>
      </c>
      <c r="G53" s="10">
        <v>53.25173702094569</v>
      </c>
      <c r="H53" s="10">
        <v>47.489629523673294</v>
      </c>
      <c r="I53" s="10">
        <v>46.16504001806458</v>
      </c>
      <c r="J53" s="10">
        <v>48.755534952123661</v>
      </c>
      <c r="K53" s="10">
        <v>36.863722745570833</v>
      </c>
      <c r="L53" s="10">
        <v>15.121482722684268</v>
      </c>
      <c r="M53" s="10">
        <v>8.7459386558227923</v>
      </c>
      <c r="N53" s="10">
        <v>15.221082034941581</v>
      </c>
      <c r="O53" s="10">
        <v>2.5576674073245198</v>
      </c>
      <c r="P53" s="10">
        <v>10.382531390934751</v>
      </c>
      <c r="Q53" s="10">
        <v>1.1443284222571879</v>
      </c>
      <c r="R53" s="10">
        <v>1.7982303778327235</v>
      </c>
    </row>
    <row r="54" spans="1:18" x14ac:dyDescent="0.2">
      <c r="A54" s="6" t="s">
        <v>65</v>
      </c>
      <c r="B54" s="4" t="s">
        <v>3</v>
      </c>
      <c r="C54" s="10">
        <v>7.0271325395276198</v>
      </c>
      <c r="D54" s="10">
        <v>5.4655475307437049</v>
      </c>
      <c r="E54" s="10">
        <v>12.441018949795938</v>
      </c>
      <c r="F54" s="10">
        <v>20.937324574046819</v>
      </c>
      <c r="G54" s="10">
        <v>62.439688936822385</v>
      </c>
      <c r="H54" s="10">
        <v>57.395828170639874</v>
      </c>
      <c r="I54" s="10">
        <v>51.768033484282604</v>
      </c>
      <c r="J54" s="10">
        <v>62.792136107044151</v>
      </c>
      <c r="K54" s="10">
        <v>43.806286681769713</v>
      </c>
      <c r="L54" s="10">
        <v>18.38585024964787</v>
      </c>
      <c r="M54" s="10">
        <v>4.4765548433925249</v>
      </c>
      <c r="N54" s="10">
        <v>7.3487744693776573</v>
      </c>
      <c r="O54" s="10">
        <v>1.5658886809736696</v>
      </c>
      <c r="P54" s="10">
        <v>11.00731774951155</v>
      </c>
      <c r="Q54" s="10">
        <v>0.87932327280924605</v>
      </c>
      <c r="R54" s="10">
        <v>2.1583389423499675</v>
      </c>
    </row>
    <row r="55" spans="1:18" x14ac:dyDescent="0.2">
      <c r="A55" s="6" t="s">
        <v>66</v>
      </c>
      <c r="B55" s="4" t="s">
        <v>3</v>
      </c>
      <c r="C55" s="10">
        <v>4.6764300133278258</v>
      </c>
      <c r="D55" s="10">
        <v>10.911670031098261</v>
      </c>
      <c r="E55" s="10">
        <v>7.661841670988732</v>
      </c>
      <c r="F55" s="10">
        <v>16.207741996322316</v>
      </c>
      <c r="G55" s="10">
        <v>49.043267060050759</v>
      </c>
      <c r="H55" s="10">
        <v>60.944983656730315</v>
      </c>
      <c r="I55" s="10">
        <v>63.987591832566338</v>
      </c>
      <c r="J55" s="10">
        <v>58.018350989535215</v>
      </c>
      <c r="K55" s="10">
        <v>46.706232661191265</v>
      </c>
      <c r="L55" s="10">
        <v>19.558723894971216</v>
      </c>
      <c r="M55" s="10">
        <v>3.5988051966747041</v>
      </c>
      <c r="N55" s="10">
        <v>5.7445219600308928</v>
      </c>
      <c r="O55" s="10">
        <v>1.5348770103051643</v>
      </c>
      <c r="P55" s="10">
        <v>9.332807930812784</v>
      </c>
      <c r="Q55" s="10">
        <v>1.2517583292781578</v>
      </c>
      <c r="R55" s="10">
        <v>2.6599864497160857</v>
      </c>
    </row>
    <row r="56" spans="1:18" x14ac:dyDescent="0.2">
      <c r="A56" s="6" t="s">
        <v>67</v>
      </c>
      <c r="B56" s="4" t="s">
        <v>3</v>
      </c>
      <c r="C56" s="10">
        <v>2.3341580691844452</v>
      </c>
      <c r="D56" s="10">
        <v>9.336632276737781</v>
      </c>
      <c r="E56" s="10">
        <v>8.5913851317488898</v>
      </c>
      <c r="F56" s="10">
        <v>18.901047289847561</v>
      </c>
      <c r="G56" s="10">
        <v>49.353912419239052</v>
      </c>
      <c r="H56" s="10">
        <v>60.830186482061606</v>
      </c>
      <c r="I56" s="10">
        <v>65.680881403105872</v>
      </c>
      <c r="J56" s="10">
        <v>56.149752745391737</v>
      </c>
      <c r="K56" s="10">
        <v>42.749677653640276</v>
      </c>
      <c r="L56" s="10">
        <v>19.382918362672022</v>
      </c>
      <c r="M56" s="10">
        <v>4.2136779049287005</v>
      </c>
      <c r="N56" s="10">
        <v>7.8005797390862091</v>
      </c>
      <c r="O56" s="10">
        <v>0.75267765074251647</v>
      </c>
      <c r="P56" s="10">
        <v>11.390726321527659</v>
      </c>
      <c r="Q56" s="10">
        <v>0.61289860435326549</v>
      </c>
      <c r="R56" s="10">
        <v>2.0685327896922714</v>
      </c>
    </row>
    <row r="57" spans="1:18" x14ac:dyDescent="0.2">
      <c r="A57" s="6" t="s">
        <v>68</v>
      </c>
      <c r="B57" s="4" t="s">
        <v>3</v>
      </c>
      <c r="C57" s="10">
        <v>2.3311472352593792</v>
      </c>
      <c r="D57" s="10">
        <v>3.1081963136791719</v>
      </c>
      <c r="E57" s="10">
        <v>9.1935065984304174</v>
      </c>
      <c r="F57" s="10">
        <v>19.779968742077564</v>
      </c>
      <c r="G57" s="10">
        <v>39.55041959399697</v>
      </c>
      <c r="H57" s="10">
        <v>61.344395847802822</v>
      </c>
      <c r="I57" s="10">
        <v>62.894137869445814</v>
      </c>
      <c r="J57" s="10">
        <v>59.844316119842304</v>
      </c>
      <c r="K57" s="10">
        <v>37.542469919095979</v>
      </c>
      <c r="L57" s="10">
        <v>17.870215681489686</v>
      </c>
      <c r="M57" s="10">
        <v>3.1535674732040619</v>
      </c>
      <c r="N57" s="10">
        <v>5.037637256533281</v>
      </c>
      <c r="O57" s="10">
        <v>1.3298736915520513</v>
      </c>
      <c r="P57" s="10">
        <v>10.586301326084048</v>
      </c>
      <c r="Q57" s="10">
        <v>0.67576445854372758</v>
      </c>
      <c r="R57" s="10">
        <v>1.6518686764402231</v>
      </c>
    </row>
    <row r="58" spans="1:18" x14ac:dyDescent="0.2">
      <c r="A58" s="6" t="s">
        <v>69</v>
      </c>
      <c r="B58" s="4" t="s">
        <v>3</v>
      </c>
      <c r="C58" s="10">
        <v>6.238303181534623</v>
      </c>
      <c r="D58" s="10">
        <v>9.3574547723019332</v>
      </c>
      <c r="E58" s="10">
        <v>9.4908562379330537</v>
      </c>
      <c r="F58" s="10">
        <v>19.252879796949909</v>
      </c>
      <c r="G58" s="10">
        <v>43.637270384839162</v>
      </c>
      <c r="H58" s="10">
        <v>60.797405190357125</v>
      </c>
      <c r="I58" s="10">
        <v>59.498563491861283</v>
      </c>
      <c r="J58" s="10">
        <v>62.056917965695746</v>
      </c>
      <c r="K58" s="10">
        <v>50.025049416337531</v>
      </c>
      <c r="L58" s="10">
        <v>14.756651745232311</v>
      </c>
      <c r="M58" s="10">
        <v>3.910512712486562</v>
      </c>
      <c r="N58" s="10">
        <v>7.3436514133531556</v>
      </c>
      <c r="O58" s="10">
        <v>0.58132944230159955</v>
      </c>
      <c r="P58" s="10">
        <v>9.0625751110165442</v>
      </c>
      <c r="Q58" s="10">
        <v>0.66404932853545395</v>
      </c>
      <c r="R58" s="10">
        <v>2.2134977617848466</v>
      </c>
    </row>
    <row r="59" spans="1:18" x14ac:dyDescent="0.2">
      <c r="A59" s="6" t="s">
        <v>70</v>
      </c>
      <c r="B59" s="4" t="s">
        <v>3</v>
      </c>
      <c r="C59" s="10">
        <v>2.3574156438102123</v>
      </c>
      <c r="D59" s="10">
        <v>12.572883433654464</v>
      </c>
      <c r="E59" s="10">
        <v>9.5061803375222151</v>
      </c>
      <c r="F59" s="10">
        <v>23.23732971394319</v>
      </c>
      <c r="G59" s="10">
        <v>46.100191081951444</v>
      </c>
      <c r="H59" s="10">
        <v>58.221433337549122</v>
      </c>
      <c r="I59" s="10">
        <v>57.273853157516385</v>
      </c>
      <c r="J59" s="10">
        <v>59.140670308662749</v>
      </c>
      <c r="K59" s="10">
        <v>51.752385188932543</v>
      </c>
      <c r="L59" s="10">
        <v>16.935822681209668</v>
      </c>
      <c r="M59" s="10">
        <v>5.6695028718212619</v>
      </c>
      <c r="N59" s="10">
        <v>10.628137699332937</v>
      </c>
      <c r="O59" s="10">
        <v>0.85918649358832078</v>
      </c>
      <c r="P59" s="10">
        <v>12.29870629322849</v>
      </c>
      <c r="Q59" s="10">
        <v>0.72685934254118756</v>
      </c>
      <c r="R59" s="10">
        <v>0.94491714530354376</v>
      </c>
    </row>
    <row r="60" spans="1:18" x14ac:dyDescent="0.2">
      <c r="A60" s="6" t="s">
        <v>71</v>
      </c>
      <c r="B60" s="4" t="s">
        <v>3</v>
      </c>
      <c r="C60" s="10">
        <v>5.5447740504574439</v>
      </c>
      <c r="D60" s="10">
        <v>7.1289952077309993</v>
      </c>
      <c r="E60" s="10">
        <v>9.7778875645855212</v>
      </c>
      <c r="F60" s="10">
        <v>24.187406080816814</v>
      </c>
      <c r="G60" s="10">
        <v>43.866156615080925</v>
      </c>
      <c r="H60" s="10">
        <v>58.461348880995331</v>
      </c>
      <c r="I60" s="10">
        <v>54.699104011219141</v>
      </c>
      <c r="J60" s="10">
        <v>62.112064280339979</v>
      </c>
      <c r="K60" s="10">
        <v>55.309021245255394</v>
      </c>
      <c r="L60" s="10">
        <v>14.830268649958375</v>
      </c>
      <c r="M60" s="10">
        <v>5.5165733625449027</v>
      </c>
      <c r="N60" s="10">
        <v>10.474296512786642</v>
      </c>
      <c r="O60" s="10">
        <v>0.84698269473190879</v>
      </c>
      <c r="P60" s="10">
        <v>11.234670969416515</v>
      </c>
      <c r="Q60" s="10">
        <v>0.78808190893498609</v>
      </c>
      <c r="R60" s="10">
        <v>1.0746571485477083</v>
      </c>
    </row>
    <row r="61" spans="1:18" x14ac:dyDescent="0.2">
      <c r="A61" s="6" t="s">
        <v>72</v>
      </c>
      <c r="B61" s="4" t="s">
        <v>3</v>
      </c>
      <c r="C61" s="10">
        <v>5.5915009186037219</v>
      </c>
      <c r="D61" s="10">
        <v>9.58543014617781</v>
      </c>
      <c r="E61" s="10">
        <v>9.7845639722319078</v>
      </c>
      <c r="F61" s="10">
        <v>26.844829359713188</v>
      </c>
      <c r="G61" s="10">
        <v>46.764810415458577</v>
      </c>
      <c r="H61" s="10">
        <v>57.085489052373816</v>
      </c>
      <c r="I61" s="10">
        <v>52.214227516324122</v>
      </c>
      <c r="J61" s="10">
        <v>61.81321549841082</v>
      </c>
      <c r="K61" s="10">
        <v>62.031014094039868</v>
      </c>
      <c r="L61" s="10">
        <v>14.483323336307713</v>
      </c>
      <c r="M61" s="10">
        <v>6.7117839851182088</v>
      </c>
      <c r="N61" s="10">
        <v>13.197002559070931</v>
      </c>
      <c r="O61" s="10">
        <v>0.6960947691262479</v>
      </c>
      <c r="P61" s="10">
        <v>12.123824662553547</v>
      </c>
      <c r="Q61" s="10">
        <v>0.84780429285703685</v>
      </c>
      <c r="R61" s="10">
        <v>0.77715393511895048</v>
      </c>
    </row>
    <row r="62" spans="1:18" x14ac:dyDescent="0.2">
      <c r="A62" s="6" t="s">
        <v>43</v>
      </c>
      <c r="B62" s="4" t="s">
        <v>4</v>
      </c>
      <c r="C62" s="10">
        <v>67.509133588661996</v>
      </c>
      <c r="D62" s="10">
        <v>85.158580278508268</v>
      </c>
      <c r="E62" s="10">
        <v>23.886980458175035</v>
      </c>
      <c r="F62" s="10">
        <v>22.465136383283664</v>
      </c>
      <c r="G62" s="10">
        <v>35.573645719580398</v>
      </c>
      <c r="H62" s="10">
        <v>36.156980113660936</v>
      </c>
      <c r="I62" s="10">
        <v>34.48260112993318</v>
      </c>
      <c r="J62" s="10">
        <v>37.865504059764582</v>
      </c>
      <c r="K62" s="10">
        <v>58.704634379117763</v>
      </c>
      <c r="L62" s="10">
        <v>7.2083293687521808</v>
      </c>
      <c r="M62" s="10">
        <v>14.358992102554344</v>
      </c>
      <c r="N62" s="10">
        <v>25.576498851341167</v>
      </c>
      <c r="O62" s="10">
        <v>2.9127310815203526</v>
      </c>
      <c r="P62" s="10">
        <v>2.272025617757083</v>
      </c>
      <c r="Q62" s="10">
        <v>12.052326704553645</v>
      </c>
      <c r="R62" s="10">
        <v>2.4219986679007328</v>
      </c>
    </row>
    <row r="63" spans="1:18" x14ac:dyDescent="0.2">
      <c r="A63" s="6" t="s">
        <v>44</v>
      </c>
      <c r="B63" s="4" t="s">
        <v>4</v>
      </c>
      <c r="C63" s="10">
        <v>45.233035478061979</v>
      </c>
      <c r="D63" s="10">
        <v>65.71591946812778</v>
      </c>
      <c r="E63" s="10">
        <v>20.706327799993009</v>
      </c>
      <c r="F63" s="10">
        <v>20.706327799993009</v>
      </c>
      <c r="G63" s="10">
        <v>43.398668055424046</v>
      </c>
      <c r="H63" s="10">
        <v>37.329386978357817</v>
      </c>
      <c r="I63" s="10">
        <v>36.082434654052804</v>
      </c>
      <c r="J63" s="10">
        <v>38.153974223130263</v>
      </c>
      <c r="K63" s="10">
        <v>59.538710685066249</v>
      </c>
      <c r="L63" s="10">
        <v>8.1415725308881299</v>
      </c>
      <c r="M63" s="10">
        <v>15.507757201691673</v>
      </c>
      <c r="N63" s="10">
        <v>28.624667005190826</v>
      </c>
      <c r="O63" s="10">
        <v>2.0139927742414803</v>
      </c>
      <c r="P63" s="10">
        <v>4.2738474210568578</v>
      </c>
      <c r="Q63" s="10">
        <v>10.633890652588576</v>
      </c>
      <c r="R63" s="10">
        <v>4.8738665491030977</v>
      </c>
    </row>
    <row r="64" spans="1:18" x14ac:dyDescent="0.2">
      <c r="A64" s="6" t="s">
        <v>45</v>
      </c>
      <c r="B64" s="4" t="s">
        <v>4</v>
      </c>
      <c r="C64" s="10">
        <v>43.794052271919753</v>
      </c>
      <c r="D64" s="10">
        <v>54.949141058163463</v>
      </c>
      <c r="E64" s="10">
        <v>22.651959012680006</v>
      </c>
      <c r="F64" s="10">
        <v>14.252918030450342</v>
      </c>
      <c r="G64" s="10">
        <v>28.596584965721725</v>
      </c>
      <c r="H64" s="10">
        <v>34.398442591874726</v>
      </c>
      <c r="I64" s="10">
        <v>32.690318287702219</v>
      </c>
      <c r="J64" s="10">
        <v>36.140729418876433</v>
      </c>
      <c r="K64" s="10">
        <v>54.73931731338579</v>
      </c>
      <c r="L64" s="10">
        <v>7.7742610192162696</v>
      </c>
      <c r="M64" s="10">
        <v>15.335528585851272</v>
      </c>
      <c r="N64" s="10">
        <v>27.83949686436576</v>
      </c>
      <c r="O64" s="10">
        <v>2.473918978077851</v>
      </c>
      <c r="P64" s="10">
        <v>3.1421403757497144</v>
      </c>
      <c r="Q64" s="10">
        <v>9.4249602767210945</v>
      </c>
      <c r="R64" s="10">
        <v>2.8754116098471134</v>
      </c>
    </row>
    <row r="65" spans="1:18" x14ac:dyDescent="0.2">
      <c r="A65" s="6" t="s">
        <v>46</v>
      </c>
      <c r="B65" s="4" t="s">
        <v>4</v>
      </c>
      <c r="C65" s="10">
        <v>34.033625221719063</v>
      </c>
      <c r="D65" s="10">
        <v>64.463690125844337</v>
      </c>
      <c r="E65" s="10">
        <v>21.940452166197719</v>
      </c>
      <c r="F65" s="10">
        <v>17.118374767033387</v>
      </c>
      <c r="G65" s="10">
        <v>46.642125732819558</v>
      </c>
      <c r="H65" s="10">
        <v>34.952759961152211</v>
      </c>
      <c r="I65" s="10">
        <v>32.990134427184685</v>
      </c>
      <c r="J65" s="10">
        <v>36.954149940687039</v>
      </c>
      <c r="K65" s="10">
        <v>54.684156713415554</v>
      </c>
      <c r="L65" s="10">
        <v>7.7388075573812083</v>
      </c>
      <c r="M65" s="10">
        <v>13.581351011298146</v>
      </c>
      <c r="N65" s="10">
        <v>24.361945423151763</v>
      </c>
      <c r="O65" s="10">
        <v>2.5878256260985322</v>
      </c>
      <c r="P65" s="10">
        <v>3.4211426616489904</v>
      </c>
      <c r="Q65" s="10">
        <v>8.1488106067788877</v>
      </c>
      <c r="R65" s="10">
        <v>5.5862915480433886</v>
      </c>
    </row>
    <row r="66" spans="1:18" x14ac:dyDescent="0.2">
      <c r="A66" s="6" t="s">
        <v>47</v>
      </c>
      <c r="B66" s="4" t="s">
        <v>4</v>
      </c>
      <c r="C66" s="10">
        <v>31.47745864211684</v>
      </c>
      <c r="D66" s="10">
        <v>60.234643080593955</v>
      </c>
      <c r="E66" s="10">
        <v>22.860121204362624</v>
      </c>
      <c r="F66" s="10">
        <v>15.087679994879334</v>
      </c>
      <c r="G66" s="10">
        <v>42.420427488437014</v>
      </c>
      <c r="H66" s="10">
        <v>36.837268649854849</v>
      </c>
      <c r="I66" s="10">
        <v>36.388678034541854</v>
      </c>
      <c r="J66" s="10">
        <v>37.294568255541584</v>
      </c>
      <c r="K66" s="10">
        <v>54.762105807894137</v>
      </c>
      <c r="L66" s="10">
        <v>8.542690987164729</v>
      </c>
      <c r="M66" s="10">
        <v>15.801509340420312</v>
      </c>
      <c r="N66" s="10">
        <v>29.052251011448742</v>
      </c>
      <c r="O66" s="10">
        <v>2.2935162296188674</v>
      </c>
      <c r="P66" s="10">
        <v>3.9250062145931732</v>
      </c>
      <c r="Q66" s="10">
        <v>7.7526155201437152</v>
      </c>
      <c r="R66" s="10">
        <v>8.0488938202765965</v>
      </c>
    </row>
    <row r="67" spans="1:18" x14ac:dyDescent="0.2">
      <c r="A67" s="6" t="s">
        <v>48</v>
      </c>
      <c r="B67" s="4" t="s">
        <v>4</v>
      </c>
      <c r="C67" s="10">
        <v>32.50004723844075</v>
      </c>
      <c r="D67" s="10">
        <v>58.953574060427414</v>
      </c>
      <c r="E67" s="10">
        <v>16.707458903990695</v>
      </c>
      <c r="F67" s="10">
        <v>17.575378847055148</v>
      </c>
      <c r="G67" s="10">
        <v>48.296882240453208</v>
      </c>
      <c r="H67" s="10">
        <v>38.483484012684308</v>
      </c>
      <c r="I67" s="10">
        <v>36.899324298818463</v>
      </c>
      <c r="J67" s="10">
        <v>40.097618951461691</v>
      </c>
      <c r="K67" s="10">
        <v>57.248945276295224</v>
      </c>
      <c r="L67" s="10">
        <v>8.0491445521579799</v>
      </c>
      <c r="M67" s="10">
        <v>17.57475940678281</v>
      </c>
      <c r="N67" s="10">
        <v>32.275112302291348</v>
      </c>
      <c r="O67" s="10">
        <v>2.5000913494916159</v>
      </c>
      <c r="P67" s="10">
        <v>4.9846750223730769</v>
      </c>
      <c r="Q67" s="10">
        <v>8.1920287749773522</v>
      </c>
      <c r="R67" s="10">
        <v>8.620681443435469</v>
      </c>
    </row>
    <row r="68" spans="1:18" x14ac:dyDescent="0.2">
      <c r="A68" s="6" t="s">
        <v>49</v>
      </c>
      <c r="B68" s="4" t="s">
        <v>4</v>
      </c>
      <c r="C68" s="10">
        <v>28.437314188003885</v>
      </c>
      <c r="D68" s="10">
        <v>49.857628771175648</v>
      </c>
      <c r="E68" s="10">
        <v>14.658427666853164</v>
      </c>
      <c r="F68" s="10">
        <v>16.310081488470423</v>
      </c>
      <c r="G68" s="10">
        <v>44.832438760133996</v>
      </c>
      <c r="H68" s="10">
        <v>36.705187972826216</v>
      </c>
      <c r="I68" s="10">
        <v>34.566068491755082</v>
      </c>
      <c r="J68" s="10">
        <v>38.887754533810998</v>
      </c>
      <c r="K68" s="10">
        <v>56.596735397399122</v>
      </c>
      <c r="L68" s="10">
        <v>7.4421031934891699</v>
      </c>
      <c r="M68" s="10">
        <v>16.538007096642602</v>
      </c>
      <c r="N68" s="10">
        <v>29.472121556128016</v>
      </c>
      <c r="O68" s="10">
        <v>3.3411913203274368</v>
      </c>
      <c r="P68" s="10">
        <v>3.7194707531252007</v>
      </c>
      <c r="Q68" s="10">
        <v>7.8096144623034505</v>
      </c>
      <c r="R68" s="10">
        <v>9.7849875321802049</v>
      </c>
    </row>
    <row r="69" spans="1:18" x14ac:dyDescent="0.2">
      <c r="A69" s="6" t="s">
        <v>50</v>
      </c>
      <c r="B69" s="4" t="s">
        <v>4</v>
      </c>
      <c r="C69" s="10">
        <v>26.83804328903847</v>
      </c>
      <c r="D69" s="10">
        <v>52.225381535426216</v>
      </c>
      <c r="E69" s="10">
        <v>19.68864378715001</v>
      </c>
      <c r="F69" s="10">
        <v>13.191391337390506</v>
      </c>
      <c r="G69" s="10">
        <v>36.220696862456357</v>
      </c>
      <c r="H69" s="10">
        <v>36.467241516824558</v>
      </c>
      <c r="I69" s="10">
        <v>37.0576408387467</v>
      </c>
      <c r="J69" s="10">
        <v>35.863021190562648</v>
      </c>
      <c r="K69" s="10">
        <v>58.134897776517406</v>
      </c>
      <c r="L69" s="10">
        <v>8.5961662870765068</v>
      </c>
      <c r="M69" s="10">
        <v>14.090623089125405</v>
      </c>
      <c r="N69" s="10">
        <v>25.843981199598762</v>
      </c>
      <c r="O69" s="10">
        <v>1.9724661654809457</v>
      </c>
      <c r="P69" s="10">
        <v>5.5761594038101574</v>
      </c>
      <c r="Q69" s="10">
        <v>8.8620271000788726</v>
      </c>
      <c r="R69" s="10">
        <v>9.0835777775808424</v>
      </c>
    </row>
    <row r="70" spans="1:18" x14ac:dyDescent="0.2">
      <c r="A70" s="6" t="s">
        <v>51</v>
      </c>
      <c r="B70" s="4" t="s">
        <v>4</v>
      </c>
      <c r="C70" s="10">
        <v>15.351166867183847</v>
      </c>
      <c r="D70" s="10">
        <v>44.982488959654987</v>
      </c>
      <c r="E70" s="10">
        <v>18.601260376309131</v>
      </c>
      <c r="F70" s="10">
        <v>13.716080883541078</v>
      </c>
      <c r="G70" s="10">
        <v>50.366714958348425</v>
      </c>
      <c r="H70" s="10">
        <v>41.92855972402451</v>
      </c>
      <c r="I70" s="10">
        <v>43.505697556838292</v>
      </c>
      <c r="J70" s="10">
        <v>40.31013665569769</v>
      </c>
      <c r="K70" s="10">
        <v>56.646339872049438</v>
      </c>
      <c r="L70" s="10">
        <v>7.316105829396113</v>
      </c>
      <c r="M70" s="10">
        <v>23.402981805144293</v>
      </c>
      <c r="N70" s="10">
        <v>41.309293408337723</v>
      </c>
      <c r="O70" s="10">
        <v>5.0279310237214316</v>
      </c>
      <c r="P70" s="10">
        <v>4.7792415237496444</v>
      </c>
      <c r="Q70" s="10">
        <v>8.7707701463520653</v>
      </c>
      <c r="R70" s="10">
        <v>8.8563386355847697</v>
      </c>
    </row>
    <row r="71" spans="1:18" x14ac:dyDescent="0.2">
      <c r="A71" s="6" t="s">
        <v>52</v>
      </c>
      <c r="B71" s="4" t="s">
        <v>4</v>
      </c>
      <c r="C71" s="10">
        <v>13.375430741667635</v>
      </c>
      <c r="D71" s="10">
        <v>51.389812849565125</v>
      </c>
      <c r="E71" s="10">
        <v>14.715171700930286</v>
      </c>
      <c r="F71" s="10">
        <v>19.201504536579762</v>
      </c>
      <c r="G71" s="10">
        <v>40.966816878328558</v>
      </c>
      <c r="H71" s="10">
        <v>47.598902123671955</v>
      </c>
      <c r="I71" s="10">
        <v>43.63425199065982</v>
      </c>
      <c r="J71" s="10">
        <v>51.676898580730899</v>
      </c>
      <c r="K71" s="10">
        <v>56.820930945200054</v>
      </c>
      <c r="L71" s="10">
        <v>7.0302461868151447</v>
      </c>
      <c r="M71" s="10">
        <v>24.605861653853008</v>
      </c>
      <c r="N71" s="10">
        <v>44.368286136297087</v>
      </c>
      <c r="O71" s="10">
        <v>4.2784445253527199</v>
      </c>
      <c r="P71" s="10">
        <v>4.133017019764087</v>
      </c>
      <c r="Q71" s="10">
        <v>7.7332708054966597</v>
      </c>
      <c r="R71" s="10">
        <v>9.6769271042043776</v>
      </c>
    </row>
    <row r="72" spans="1:18" x14ac:dyDescent="0.2">
      <c r="A72" s="6" t="s">
        <v>53</v>
      </c>
      <c r="B72" s="4" t="s">
        <v>4</v>
      </c>
      <c r="C72" s="10">
        <v>15.650921839296334</v>
      </c>
      <c r="D72" s="10">
        <v>42.08358983455237</v>
      </c>
      <c r="E72" s="10">
        <v>18.908368328139261</v>
      </c>
      <c r="F72" s="10">
        <v>16.845637237796797</v>
      </c>
      <c r="G72" s="10">
        <v>45.647111922615323</v>
      </c>
      <c r="H72" s="10">
        <v>45.114138771090857</v>
      </c>
      <c r="I72" s="10">
        <v>42.776537266982523</v>
      </c>
      <c r="J72" s="10">
        <v>47.519738185771253</v>
      </c>
      <c r="K72" s="10">
        <v>58.026807823794194</v>
      </c>
      <c r="L72" s="10">
        <v>6.5766388964079123</v>
      </c>
      <c r="M72" s="10">
        <v>16.481698697705191</v>
      </c>
      <c r="N72" s="10">
        <v>30.125435672311166</v>
      </c>
      <c r="O72" s="10">
        <v>2.4410824410498932</v>
      </c>
      <c r="P72" s="10">
        <v>4.0371783756614663</v>
      </c>
      <c r="Q72" s="10">
        <v>7.940088423711992</v>
      </c>
      <c r="R72" s="10">
        <v>10.827393305061806</v>
      </c>
    </row>
    <row r="73" spans="1:18" x14ac:dyDescent="0.2">
      <c r="A73" s="6" t="s">
        <v>54</v>
      </c>
      <c r="B73" s="4" t="s">
        <v>4</v>
      </c>
      <c r="C73" s="10">
        <v>9.2939362229443194</v>
      </c>
      <c r="D73" s="10">
        <v>33.389326430577739</v>
      </c>
      <c r="E73" s="10">
        <v>18.819800411064062</v>
      </c>
      <c r="F73" s="10">
        <v>16.838768788846792</v>
      </c>
      <c r="G73" s="10">
        <v>34.13684975397085</v>
      </c>
      <c r="H73" s="10">
        <v>41.11612948735786</v>
      </c>
      <c r="I73" s="10">
        <v>39.666250017296335</v>
      </c>
      <c r="J73" s="10">
        <v>42.527996939248993</v>
      </c>
      <c r="K73" s="10">
        <v>56.939019128938234</v>
      </c>
      <c r="L73" s="10">
        <v>8.262198532056745</v>
      </c>
      <c r="M73" s="10">
        <v>15.043436949876906</v>
      </c>
      <c r="N73" s="10">
        <v>26.521039255750452</v>
      </c>
      <c r="O73" s="10">
        <v>3.240981179385146</v>
      </c>
      <c r="P73" s="10">
        <v>4.7407173297909644</v>
      </c>
      <c r="Q73" s="10">
        <v>7.4437732057681059</v>
      </c>
      <c r="R73" s="10">
        <v>7.9114448207901855</v>
      </c>
    </row>
    <row r="74" spans="1:18" x14ac:dyDescent="0.2">
      <c r="A74" s="6" t="s">
        <v>55</v>
      </c>
      <c r="B74" s="4" t="s">
        <v>4</v>
      </c>
      <c r="C74" s="10">
        <v>8.5115944940197537</v>
      </c>
      <c r="D74" s="10">
        <v>23.151537023733731</v>
      </c>
      <c r="E74" s="10">
        <v>17.771205252660526</v>
      </c>
      <c r="F74" s="10">
        <v>16.343161973428874</v>
      </c>
      <c r="G74" s="10">
        <v>40.803835560542687</v>
      </c>
      <c r="H74" s="10">
        <v>44.002950697003712</v>
      </c>
      <c r="I74" s="10">
        <v>41.912651345015085</v>
      </c>
      <c r="J74" s="10">
        <v>46.151459722292614</v>
      </c>
      <c r="K74" s="10">
        <v>57.105378357213077</v>
      </c>
      <c r="L74" s="10">
        <v>7.8387356233044478</v>
      </c>
      <c r="M74" s="10">
        <v>15.260920078220735</v>
      </c>
      <c r="N74" s="10">
        <v>27.568214521052699</v>
      </c>
      <c r="O74" s="10">
        <v>2.5341067734370322</v>
      </c>
      <c r="P74" s="10">
        <v>4.5378884722184676</v>
      </c>
      <c r="Q74" s="10">
        <v>7.0435015745634164</v>
      </c>
      <c r="R74" s="10">
        <v>9.6185451609629453</v>
      </c>
    </row>
    <row r="75" spans="1:18" x14ac:dyDescent="0.2">
      <c r="A75" s="6" t="s">
        <v>56</v>
      </c>
      <c r="B75" s="4" t="s">
        <v>4</v>
      </c>
      <c r="C75" s="10">
        <v>9.4218040735842887</v>
      </c>
      <c r="D75" s="10">
        <v>19.516594152424602</v>
      </c>
      <c r="E75" s="10">
        <v>12.975534248541015</v>
      </c>
      <c r="F75" s="10">
        <v>16.028601130550665</v>
      </c>
      <c r="G75" s="10">
        <v>54.232804232804234</v>
      </c>
      <c r="H75" s="10">
        <v>47.44880755882695</v>
      </c>
      <c r="I75" s="10">
        <v>45.11081569943557</v>
      </c>
      <c r="J75" s="10">
        <v>49.850671864668861</v>
      </c>
      <c r="K75" s="10">
        <v>55.804803924888802</v>
      </c>
      <c r="L75" s="10">
        <v>6.9940057689504433</v>
      </c>
      <c r="M75" s="10">
        <v>15.42362324836966</v>
      </c>
      <c r="N75" s="10">
        <v>27.095546305780143</v>
      </c>
      <c r="O75" s="10">
        <v>3.4328306972676161</v>
      </c>
      <c r="P75" s="10">
        <v>5.0047450648964347</v>
      </c>
      <c r="Q75" s="10">
        <v>8.797723046206082</v>
      </c>
      <c r="R75" s="10">
        <v>8.6136702628126507</v>
      </c>
    </row>
    <row r="76" spans="1:18" x14ac:dyDescent="0.2">
      <c r="A76" s="6" t="s">
        <v>57</v>
      </c>
      <c r="B76" s="4" t="s">
        <v>4</v>
      </c>
      <c r="C76" s="10">
        <v>9.3045203353614969</v>
      </c>
      <c r="D76" s="10">
        <v>22.928996540712259</v>
      </c>
      <c r="E76" s="10">
        <v>12.05389561326399</v>
      </c>
      <c r="F76" s="10">
        <v>17.639847238922911</v>
      </c>
      <c r="G76" s="10">
        <v>40.659437390753965</v>
      </c>
      <c r="H76" s="10">
        <v>50.663948357861493</v>
      </c>
      <c r="I76" s="10">
        <v>46.997031059737111</v>
      </c>
      <c r="J76" s="10">
        <v>54.429470292395109</v>
      </c>
      <c r="K76" s="10">
        <v>60.080639819428676</v>
      </c>
      <c r="L76" s="10">
        <v>7.9844950415569693</v>
      </c>
      <c r="M76" s="10">
        <v>15.825770441112917</v>
      </c>
      <c r="N76" s="10">
        <v>28.410235317314768</v>
      </c>
      <c r="O76" s="10">
        <v>2.9029050822610727</v>
      </c>
      <c r="P76" s="10">
        <v>4.0683557740139324</v>
      </c>
      <c r="Q76" s="10">
        <v>7.3758115630526264</v>
      </c>
      <c r="R76" s="10">
        <v>10.061179850571786</v>
      </c>
    </row>
    <row r="77" spans="1:18" x14ac:dyDescent="0.2">
      <c r="A77" s="6" t="s">
        <v>58</v>
      </c>
      <c r="B77" s="4" t="s">
        <v>4</v>
      </c>
      <c r="C77" s="10">
        <v>4.5909315983984209</v>
      </c>
      <c r="D77" s="10">
        <v>19.019573764793456</v>
      </c>
      <c r="E77" s="10">
        <v>12.606553708168196</v>
      </c>
      <c r="F77" s="10">
        <v>17.847480530665088</v>
      </c>
      <c r="G77" s="10">
        <v>35.464949472409067</v>
      </c>
      <c r="H77" s="10">
        <v>51.873797217697152</v>
      </c>
      <c r="I77" s="10">
        <v>50.896465584360207</v>
      </c>
      <c r="J77" s="10">
        <v>52.876958353571062</v>
      </c>
      <c r="K77" s="10">
        <v>56.228548495206987</v>
      </c>
      <c r="L77" s="10">
        <v>8.9185306163401421</v>
      </c>
      <c r="M77" s="10">
        <v>14.318422200452336</v>
      </c>
      <c r="N77" s="10">
        <v>25.8609068374587</v>
      </c>
      <c r="O77" s="10">
        <v>2.4002891642475515</v>
      </c>
      <c r="P77" s="10">
        <v>3.1707924716327316</v>
      </c>
      <c r="Q77" s="10">
        <v>8.3959604630389624</v>
      </c>
      <c r="R77" s="10">
        <v>9.3714247492011644</v>
      </c>
    </row>
    <row r="78" spans="1:18" x14ac:dyDescent="0.2">
      <c r="A78" s="6" t="s">
        <v>59</v>
      </c>
      <c r="B78" s="4" t="s">
        <v>4</v>
      </c>
      <c r="C78" s="10">
        <v>5.5284013489299291</v>
      </c>
      <c r="D78" s="10">
        <v>16.585204046789787</v>
      </c>
      <c r="E78" s="10">
        <v>11.085882744207625</v>
      </c>
      <c r="F78" s="10">
        <v>17.655294740775108</v>
      </c>
      <c r="G78" s="10">
        <v>32.951549859103714</v>
      </c>
      <c r="H78" s="10">
        <v>52.353242533284615</v>
      </c>
      <c r="I78" s="10">
        <v>52.408788550695427</v>
      </c>
      <c r="J78" s="10">
        <v>52.296282209755631</v>
      </c>
      <c r="K78" s="10">
        <v>55.755012678397328</v>
      </c>
      <c r="L78" s="10">
        <v>7.3478235134434549</v>
      </c>
      <c r="M78" s="10">
        <v>14.763682429789164</v>
      </c>
      <c r="N78" s="10">
        <v>26.607538802660756</v>
      </c>
      <c r="O78" s="10">
        <v>2.6182591883672122</v>
      </c>
      <c r="P78" s="10">
        <v>4.0989267049530183</v>
      </c>
      <c r="Q78" s="10">
        <v>9.1167439889020656</v>
      </c>
      <c r="R78" s="10">
        <v>9.3548678990599559</v>
      </c>
    </row>
    <row r="79" spans="1:18" x14ac:dyDescent="0.2">
      <c r="A79" s="6" t="s">
        <v>60</v>
      </c>
      <c r="B79" s="4" t="s">
        <v>4</v>
      </c>
      <c r="C79" s="10">
        <v>4.2130780424094914</v>
      </c>
      <c r="D79" s="10">
        <v>13.611482906246051</v>
      </c>
      <c r="E79" s="10">
        <v>12.460993114638486</v>
      </c>
      <c r="F79" s="10">
        <v>19.61943596772868</v>
      </c>
      <c r="G79" s="10">
        <v>37.797928673508693</v>
      </c>
      <c r="H79" s="10">
        <v>53.083491034288329</v>
      </c>
      <c r="I79" s="10">
        <v>53.868382025609208</v>
      </c>
      <c r="J79" s="10">
        <v>52.279486811065979</v>
      </c>
      <c r="K79" s="10">
        <v>50.717560172119803</v>
      </c>
      <c r="L79" s="10">
        <v>9.9968909669092909</v>
      </c>
      <c r="M79" s="10">
        <v>11.69636243128387</v>
      </c>
      <c r="N79" s="10">
        <v>21.402474521177254</v>
      </c>
      <c r="O79" s="10">
        <v>1.7538924607583426</v>
      </c>
      <c r="P79" s="10">
        <v>3.3417286938413699</v>
      </c>
      <c r="Q79" s="10">
        <v>6.298041309152854</v>
      </c>
      <c r="R79" s="10">
        <v>9.6636612680123157</v>
      </c>
    </row>
    <row r="80" spans="1:18" x14ac:dyDescent="0.2">
      <c r="A80" s="6" t="s">
        <v>61</v>
      </c>
      <c r="B80" s="4" t="s">
        <v>4</v>
      </c>
      <c r="C80" s="10">
        <v>2.9068922415046075</v>
      </c>
      <c r="D80" s="10">
        <v>12.596533046519966</v>
      </c>
      <c r="E80" s="10">
        <v>12.329363535136759</v>
      </c>
      <c r="F80" s="10">
        <v>19.649923134124212</v>
      </c>
      <c r="G80" s="10">
        <v>42.126750143847445</v>
      </c>
      <c r="H80" s="10">
        <v>51.811983837793257</v>
      </c>
      <c r="I80" s="10">
        <v>53.017139628570433</v>
      </c>
      <c r="J80" s="10">
        <v>50.578215975585124</v>
      </c>
      <c r="K80" s="10">
        <v>55.759874293947519</v>
      </c>
      <c r="L80" s="10">
        <v>9.1356142787041001</v>
      </c>
      <c r="M80" s="10">
        <v>32.757702627924701</v>
      </c>
      <c r="N80" s="10">
        <v>59.789401989884176</v>
      </c>
      <c r="O80" s="10">
        <v>5.084233198590149</v>
      </c>
      <c r="P80" s="10">
        <v>4.7668862612271008</v>
      </c>
      <c r="Q80" s="10">
        <v>6.9495922905856187</v>
      </c>
      <c r="R80" s="10">
        <v>9.1029870848515859</v>
      </c>
    </row>
    <row r="81" spans="1:18" x14ac:dyDescent="0.2">
      <c r="A81" s="6" t="s">
        <v>62</v>
      </c>
      <c r="B81" s="4" t="s">
        <v>4</v>
      </c>
      <c r="C81" s="10">
        <v>4.1866202059173041</v>
      </c>
      <c r="D81" s="10">
        <v>11.915765201456944</v>
      </c>
      <c r="E81" s="10">
        <v>13.194730572315216</v>
      </c>
      <c r="F81" s="10">
        <v>20.041053039082541</v>
      </c>
      <c r="G81" s="10">
        <v>33.603246791379298</v>
      </c>
      <c r="H81" s="10">
        <v>53.570983629704074</v>
      </c>
      <c r="I81" s="10">
        <v>54.817394291791473</v>
      </c>
      <c r="J81" s="10">
        <v>52.295203514961663</v>
      </c>
      <c r="K81" s="10">
        <v>55.679322878100301</v>
      </c>
      <c r="L81" s="10">
        <v>11.691699468379065</v>
      </c>
      <c r="M81" s="10">
        <v>47.852912031780981</v>
      </c>
      <c r="N81" s="10">
        <v>84.752238640073912</v>
      </c>
      <c r="O81" s="10">
        <v>9.9548347852955459</v>
      </c>
      <c r="P81" s="10">
        <v>2.4757124075876318</v>
      </c>
      <c r="Q81" s="10">
        <v>6.2611286770554555</v>
      </c>
      <c r="R81" s="10">
        <v>8.7847468683176029</v>
      </c>
    </row>
    <row r="82" spans="1:18" x14ac:dyDescent="0.2">
      <c r="A82" s="6" t="s">
        <v>63</v>
      </c>
      <c r="B82" s="4" t="s">
        <v>4</v>
      </c>
      <c r="C82" s="10">
        <v>2.5788399733090066</v>
      </c>
      <c r="D82" s="10">
        <v>11.282424883226902</v>
      </c>
      <c r="E82" s="10">
        <v>13.563262933540011</v>
      </c>
      <c r="F82" s="10">
        <v>19.739391590776982</v>
      </c>
      <c r="G82" s="10">
        <v>36.59349011193855</v>
      </c>
      <c r="H82" s="10">
        <v>56.224720470478417</v>
      </c>
      <c r="I82" s="10">
        <v>56.781683744658856</v>
      </c>
      <c r="J82" s="10">
        <v>55.655126275509389</v>
      </c>
      <c r="K82" s="10">
        <v>57.324086513197258</v>
      </c>
      <c r="L82" s="10">
        <v>10.679555843554558</v>
      </c>
      <c r="M82" s="10">
        <v>47.209918920183824</v>
      </c>
      <c r="N82" s="10">
        <v>85.855893802099061</v>
      </c>
      <c r="O82" s="10">
        <v>7.4969234024087994</v>
      </c>
      <c r="P82" s="10">
        <v>2.6160779084879069</v>
      </c>
      <c r="Q82" s="10">
        <v>7.63274138230517</v>
      </c>
      <c r="R82" s="10">
        <v>8.2295400912096888</v>
      </c>
    </row>
    <row r="83" spans="1:18" x14ac:dyDescent="0.2">
      <c r="A83" s="6" t="s">
        <v>64</v>
      </c>
      <c r="B83" s="4" t="s">
        <v>4</v>
      </c>
      <c r="C83" s="10">
        <v>2.9194239003503308</v>
      </c>
      <c r="D83" s="10">
        <v>12.002076034773584</v>
      </c>
      <c r="E83" s="10">
        <v>10.75586549258318</v>
      </c>
      <c r="F83" s="10">
        <v>19.620589799657232</v>
      </c>
      <c r="G83" s="10">
        <v>40.942520915306183</v>
      </c>
      <c r="H83" s="10">
        <v>52.410999048596075</v>
      </c>
      <c r="I83" s="10">
        <v>54.021796780940086</v>
      </c>
      <c r="J83" s="10">
        <v>50.7682616884521</v>
      </c>
      <c r="K83" s="10">
        <v>57.810355966568672</v>
      </c>
      <c r="L83" s="10">
        <v>12.629530262154294</v>
      </c>
      <c r="M83" s="10">
        <v>25.196998950538788</v>
      </c>
      <c r="N83" s="10">
        <v>43.635353486311097</v>
      </c>
      <c r="O83" s="10">
        <v>5.9543022967937649</v>
      </c>
      <c r="P83" s="10">
        <v>4.6911387739373733</v>
      </c>
      <c r="Q83" s="10">
        <v>7.664604360570296</v>
      </c>
      <c r="R83" s="10">
        <v>8.750681901541796</v>
      </c>
    </row>
    <row r="84" spans="1:18" x14ac:dyDescent="0.2">
      <c r="A84" s="6" t="s">
        <v>65</v>
      </c>
      <c r="B84" s="4" t="s">
        <v>4</v>
      </c>
      <c r="C84" s="10">
        <v>5.2331875672546371</v>
      </c>
      <c r="D84" s="10">
        <v>11.120523580416105</v>
      </c>
      <c r="E84" s="10">
        <v>10.15494366891191</v>
      </c>
      <c r="F84" s="10">
        <v>20.771475686410724</v>
      </c>
      <c r="G84" s="10">
        <v>31.547749979739976</v>
      </c>
      <c r="H84" s="10">
        <v>54.536202893088785</v>
      </c>
      <c r="I84" s="10">
        <v>57.129597090166712</v>
      </c>
      <c r="J84" s="10">
        <v>51.902097426237468</v>
      </c>
      <c r="K84" s="10">
        <v>58.648668389810169</v>
      </c>
      <c r="L84" s="10">
        <v>12.30670644914384</v>
      </c>
      <c r="M84" s="10">
        <v>17.431943299535416</v>
      </c>
      <c r="N84" s="10">
        <v>29.965630883115161</v>
      </c>
      <c r="O84" s="10">
        <v>4.4540536527879588</v>
      </c>
      <c r="P84" s="10">
        <v>2.665112017989506</v>
      </c>
      <c r="Q84" s="10">
        <v>6.0152480399805297</v>
      </c>
      <c r="R84" s="10">
        <v>8.7466616907880166</v>
      </c>
    </row>
    <row r="85" spans="1:18" x14ac:dyDescent="0.2">
      <c r="A85" s="6" t="s">
        <v>66</v>
      </c>
      <c r="B85" s="4" t="s">
        <v>4</v>
      </c>
      <c r="C85" s="10">
        <v>3.6289617540421681</v>
      </c>
      <c r="D85" s="10">
        <v>11.876602104138005</v>
      </c>
      <c r="E85" s="10">
        <v>12.28632779697125</v>
      </c>
      <c r="F85" s="10">
        <v>20.063911448264982</v>
      </c>
      <c r="G85" s="10">
        <v>42.043597261319057</v>
      </c>
      <c r="H85" s="10">
        <v>57.277073439169385</v>
      </c>
      <c r="I85" s="10">
        <v>58.705542781664306</v>
      </c>
      <c r="J85" s="10">
        <v>55.832307603028624</v>
      </c>
      <c r="K85" s="10">
        <v>60.071077021567888</v>
      </c>
      <c r="L85" s="10">
        <v>13.089299391453872</v>
      </c>
      <c r="M85" s="10">
        <v>22.83794232569214</v>
      </c>
      <c r="N85" s="10">
        <v>40.284564851203797</v>
      </c>
      <c r="O85" s="10">
        <v>4.7646827057289203</v>
      </c>
      <c r="P85" s="10">
        <v>3.3155591731990093</v>
      </c>
      <c r="Q85" s="10">
        <v>8.8071852053865953</v>
      </c>
      <c r="R85" s="10">
        <v>8.3516411430390125</v>
      </c>
    </row>
    <row r="86" spans="1:18" x14ac:dyDescent="0.2">
      <c r="A86" s="6" t="s">
        <v>67</v>
      </c>
      <c r="B86" s="4" t="s">
        <v>4</v>
      </c>
      <c r="C86" s="10">
        <v>2.3294431632507049</v>
      </c>
      <c r="D86" s="10">
        <v>12.978326195253926</v>
      </c>
      <c r="E86" s="10">
        <v>15.532004190336451</v>
      </c>
      <c r="F86" s="10">
        <v>20.709338920448598</v>
      </c>
      <c r="G86" s="10">
        <v>41.275354860843088</v>
      </c>
      <c r="H86" s="10">
        <v>57.452638401932766</v>
      </c>
      <c r="I86" s="10">
        <v>61.592477090055034</v>
      </c>
      <c r="J86" s="10">
        <v>53.283192019227805</v>
      </c>
      <c r="K86" s="10">
        <v>55.738980427620795</v>
      </c>
      <c r="L86" s="10">
        <v>14.400739819218103</v>
      </c>
      <c r="M86" s="10">
        <v>20.654088216707382</v>
      </c>
      <c r="N86" s="10">
        <v>36.068746311491374</v>
      </c>
      <c r="O86" s="10">
        <v>4.525752436514253</v>
      </c>
      <c r="P86" s="10">
        <v>5.2019083572373406</v>
      </c>
      <c r="Q86" s="10">
        <v>7.7866213218736711</v>
      </c>
      <c r="R86" s="10">
        <v>6.7043110223082198</v>
      </c>
    </row>
    <row r="87" spans="1:18" x14ac:dyDescent="0.2">
      <c r="A87" s="6" t="s">
        <v>68</v>
      </c>
      <c r="B87" s="4" t="s">
        <v>4</v>
      </c>
      <c r="C87" s="10">
        <v>2.6867004967037542</v>
      </c>
      <c r="D87" s="10">
        <v>7.7242639280232934</v>
      </c>
      <c r="E87" s="10">
        <v>11.205242329526783</v>
      </c>
      <c r="F87" s="10">
        <v>22.949198232588508</v>
      </c>
      <c r="G87" s="10">
        <v>33.576808240265308</v>
      </c>
      <c r="H87" s="10">
        <v>60.664829349269198</v>
      </c>
      <c r="I87" s="10">
        <v>63.282707167599263</v>
      </c>
      <c r="J87" s="10">
        <v>58.039309254675054</v>
      </c>
      <c r="K87" s="10">
        <v>63.642975119974608</v>
      </c>
      <c r="L87" s="10">
        <v>15.992642788688048</v>
      </c>
      <c r="M87" s="10">
        <v>24.986643016218387</v>
      </c>
      <c r="N87" s="10">
        <v>43.477123063453995</v>
      </c>
      <c r="O87" s="10">
        <v>6.382534522353783</v>
      </c>
      <c r="P87" s="10">
        <v>4.7761548001179213</v>
      </c>
      <c r="Q87" s="10">
        <v>7.5644902575917401</v>
      </c>
      <c r="R87" s="10">
        <v>7.7431790038340651</v>
      </c>
    </row>
    <row r="88" spans="1:18" x14ac:dyDescent="0.2">
      <c r="A88" s="6" t="s">
        <v>69</v>
      </c>
      <c r="B88" s="4" t="s">
        <v>4</v>
      </c>
      <c r="C88" s="10">
        <v>3.7044146519702439</v>
      </c>
      <c r="D88" s="10">
        <v>7.0720643355795563</v>
      </c>
      <c r="E88" s="10">
        <v>11.974450304455651</v>
      </c>
      <c r="F88" s="10">
        <v>20.167495249609516</v>
      </c>
      <c r="G88" s="10">
        <v>38.505968425105891</v>
      </c>
      <c r="H88" s="10">
        <v>66.963728225402434</v>
      </c>
      <c r="I88" s="10">
        <v>69.616813782366677</v>
      </c>
      <c r="J88" s="10">
        <v>64.309059700439704</v>
      </c>
      <c r="K88" s="10">
        <v>69.049917213556697</v>
      </c>
      <c r="L88" s="10">
        <v>14.33887642562369</v>
      </c>
      <c r="M88" s="10">
        <v>33.173343206002343</v>
      </c>
      <c r="N88" s="10">
        <v>58.807114427130003</v>
      </c>
      <c r="O88" s="10">
        <v>7.3479272966681561</v>
      </c>
      <c r="P88" s="10">
        <v>5.894599646160283</v>
      </c>
      <c r="Q88" s="10">
        <v>8.0215435741706305</v>
      </c>
      <c r="R88" s="10">
        <v>8.1684582916462816</v>
      </c>
    </row>
    <row r="89" spans="1:18" x14ac:dyDescent="0.2">
      <c r="A89" s="6" t="s">
        <v>70</v>
      </c>
      <c r="B89" s="4" t="s">
        <v>4</v>
      </c>
      <c r="C89" s="10">
        <v>1.3429398295809356</v>
      </c>
      <c r="D89" s="10">
        <v>7.050434105299912</v>
      </c>
      <c r="E89" s="10">
        <v>12.556632454096832</v>
      </c>
      <c r="F89" s="10">
        <v>20.62146142867935</v>
      </c>
      <c r="G89" s="10">
        <v>38.884793660108734</v>
      </c>
      <c r="H89" s="10">
        <v>70.086332962927884</v>
      </c>
      <c r="I89" s="10">
        <v>76.292937156797294</v>
      </c>
      <c r="J89" s="10">
        <v>63.879384632445181</v>
      </c>
      <c r="K89" s="10">
        <v>69.566533212893816</v>
      </c>
      <c r="L89" s="10">
        <v>17.297780570578411</v>
      </c>
      <c r="M89" s="10">
        <v>48.745665447639993</v>
      </c>
      <c r="N89" s="10">
        <v>88.247999981518745</v>
      </c>
      <c r="O89" s="10">
        <v>9.1833835050260255</v>
      </c>
      <c r="P89" s="10">
        <v>4.4640175833594409</v>
      </c>
      <c r="Q89" s="10">
        <v>7.7392407227295728</v>
      </c>
      <c r="R89" s="10">
        <v>7.7969962505111363</v>
      </c>
    </row>
    <row r="90" spans="1:18" x14ac:dyDescent="0.2">
      <c r="A90" s="6" t="s">
        <v>71</v>
      </c>
      <c r="B90" s="4" t="s">
        <v>4</v>
      </c>
      <c r="C90" s="10">
        <v>0.67068856241260089</v>
      </c>
      <c r="D90" s="10">
        <v>6.7068856241260093</v>
      </c>
      <c r="E90" s="10">
        <v>13.20590790616855</v>
      </c>
      <c r="F90" s="10">
        <v>18.96487526374581</v>
      </c>
      <c r="G90" s="10">
        <v>37.628228513478476</v>
      </c>
      <c r="H90" s="10">
        <v>74.149973219676468</v>
      </c>
      <c r="I90" s="10">
        <v>79.540166932084631</v>
      </c>
      <c r="J90" s="10">
        <v>68.819646532756053</v>
      </c>
      <c r="K90" s="10">
        <v>75.456330465216539</v>
      </c>
      <c r="L90" s="10">
        <v>17.153038615352198</v>
      </c>
      <c r="M90" s="10">
        <v>54.213825689912824</v>
      </c>
      <c r="N90" s="10">
        <v>98.17529175617301</v>
      </c>
      <c r="O90" s="10">
        <v>10.447867130385408</v>
      </c>
      <c r="P90" s="10">
        <v>4.8340822132362007</v>
      </c>
      <c r="Q90" s="10">
        <v>7.8097444026851885</v>
      </c>
      <c r="R90" s="10">
        <v>8.4629230254552237</v>
      </c>
    </row>
    <row r="91" spans="1:18" x14ac:dyDescent="0.2">
      <c r="A91" s="6" t="s">
        <v>72</v>
      </c>
      <c r="B91" s="4" t="s">
        <v>4</v>
      </c>
      <c r="C91" s="10">
        <v>0.67110941096726995</v>
      </c>
      <c r="D91" s="10">
        <v>4.3622111712872549</v>
      </c>
      <c r="E91" s="10">
        <v>13.724129532587076</v>
      </c>
      <c r="F91" s="10">
        <v>18.749867107900652</v>
      </c>
      <c r="G91" s="10">
        <v>40.008399553497419</v>
      </c>
      <c r="H91" s="10">
        <v>78.411406149007931</v>
      </c>
      <c r="I91" s="10">
        <v>85.506937582172512</v>
      </c>
      <c r="J91" s="10">
        <v>71.436470692056858</v>
      </c>
      <c r="K91" s="10">
        <v>78.048131637269847</v>
      </c>
      <c r="L91" s="10">
        <v>17.74456268874556</v>
      </c>
      <c r="M91" s="10">
        <v>65.221746953593922</v>
      </c>
      <c r="N91" s="10">
        <v>118.94915385041263</v>
      </c>
      <c r="O91" s="10">
        <v>11.729209417773216</v>
      </c>
      <c r="P91" s="10">
        <v>4.7241496930904106</v>
      </c>
      <c r="Q91" s="10">
        <v>7.880262485395666</v>
      </c>
      <c r="R91" s="10">
        <v>8.4670905428187471</v>
      </c>
    </row>
    <row r="92" spans="1:18" x14ac:dyDescent="0.2">
      <c r="A92" s="6" t="s">
        <v>43</v>
      </c>
      <c r="B92" s="4" t="s">
        <v>5</v>
      </c>
      <c r="C92" s="10">
        <v>75.693064622953926</v>
      </c>
      <c r="D92" s="10">
        <v>44.942757119878891</v>
      </c>
      <c r="E92" s="10">
        <v>12.440325314506975</v>
      </c>
      <c r="F92" s="10">
        <v>10.885284650193602</v>
      </c>
      <c r="G92" s="10">
        <v>55.126791620727673</v>
      </c>
      <c r="H92" s="10">
        <v>33.118518721078267</v>
      </c>
      <c r="I92" s="10">
        <v>27.269601508127526</v>
      </c>
      <c r="J92" s="10">
        <v>39.268239473930251</v>
      </c>
      <c r="K92" s="10">
        <v>35.245396070138341</v>
      </c>
      <c r="L92" s="10">
        <v>9.1151886388288794</v>
      </c>
      <c r="M92" s="10">
        <v>3.3422358342372558</v>
      </c>
      <c r="N92" s="10">
        <v>6.5209916649870179</v>
      </c>
      <c r="O92" s="10">
        <v>0</v>
      </c>
      <c r="P92" s="10">
        <v>2.8275345312654632</v>
      </c>
      <c r="Q92" s="10">
        <v>8.2036697749459915</v>
      </c>
      <c r="R92" s="10">
        <v>0.60767924258859196</v>
      </c>
    </row>
    <row r="93" spans="1:18" x14ac:dyDescent="0.2">
      <c r="A93" s="6" t="s">
        <v>44</v>
      </c>
      <c r="B93" s="4" t="s">
        <v>5</v>
      </c>
      <c r="C93" s="10">
        <v>49.005880705684682</v>
      </c>
      <c r="D93" s="10">
        <v>35.004200504060485</v>
      </c>
      <c r="E93" s="10">
        <v>10.378211685866358</v>
      </c>
      <c r="F93" s="10">
        <v>22.239025041142199</v>
      </c>
      <c r="G93" s="10">
        <v>69.105691056910572</v>
      </c>
      <c r="H93" s="10">
        <v>27.488605529643358</v>
      </c>
      <c r="I93" s="10">
        <v>22.518101088952275</v>
      </c>
      <c r="J93" s="10">
        <v>32.701903977520466</v>
      </c>
      <c r="K93" s="10">
        <v>42.563002110415525</v>
      </c>
      <c r="L93" s="10">
        <v>8.2761392992474629</v>
      </c>
      <c r="M93" s="10">
        <v>4.7292224567128356</v>
      </c>
      <c r="N93" s="10">
        <v>6.9286464889083925</v>
      </c>
      <c r="O93" s="10">
        <v>2.422363257594109</v>
      </c>
      <c r="P93" s="10">
        <v>6.9257833060919189</v>
      </c>
      <c r="Q93" s="10">
        <v>3.5469168425346269</v>
      </c>
      <c r="R93" s="10">
        <v>2.6601876319009703</v>
      </c>
    </row>
    <row r="94" spans="1:18" x14ac:dyDescent="0.2">
      <c r="A94" s="6" t="s">
        <v>45</v>
      </c>
      <c r="B94" s="4" t="s">
        <v>5</v>
      </c>
      <c r="C94" s="10">
        <v>36.851075590768808</v>
      </c>
      <c r="D94" s="10">
        <v>13.819153346538302</v>
      </c>
      <c r="E94" s="10">
        <v>26.86917539914867</v>
      </c>
      <c r="F94" s="10">
        <v>15.55583838898081</v>
      </c>
      <c r="G94" s="10">
        <v>81.797997896622903</v>
      </c>
      <c r="H94" s="10">
        <v>31.359326090959307</v>
      </c>
      <c r="I94" s="10">
        <v>24.194955070531105</v>
      </c>
      <c r="J94" s="10">
        <v>38.855299332984025</v>
      </c>
      <c r="K94" s="10">
        <v>43.442736144356473</v>
      </c>
      <c r="L94" s="10">
        <v>5.1786043085987847</v>
      </c>
      <c r="M94" s="10">
        <v>5.4663045479653833</v>
      </c>
      <c r="N94" s="10">
        <v>10.690794100932349</v>
      </c>
      <c r="O94" s="10">
        <v>0</v>
      </c>
      <c r="P94" s="10">
        <v>4.0768070447225728</v>
      </c>
      <c r="Q94" s="10">
        <v>2.5893021542993924</v>
      </c>
      <c r="R94" s="10">
        <v>1.1508009574663964</v>
      </c>
    </row>
    <row r="95" spans="1:18" x14ac:dyDescent="0.2">
      <c r="A95" s="6" t="s">
        <v>46</v>
      </c>
      <c r="B95" s="4" t="s">
        <v>5</v>
      </c>
      <c r="C95" s="10">
        <v>56.836266084663308</v>
      </c>
      <c r="D95" s="10">
        <v>22.73450643386532</v>
      </c>
      <c r="E95" s="10">
        <v>22.945686210992335</v>
      </c>
      <c r="F95" s="10">
        <v>29.694417449519491</v>
      </c>
      <c r="G95" s="10">
        <v>63.449408427574369</v>
      </c>
      <c r="H95" s="10">
        <v>31.665256208351781</v>
      </c>
      <c r="I95" s="10">
        <v>26.887473181117311</v>
      </c>
      <c r="J95" s="10">
        <v>36.651643310788756</v>
      </c>
      <c r="K95" s="10">
        <v>35.588385296112179</v>
      </c>
      <c r="L95" s="10">
        <v>9.5275992131323939</v>
      </c>
      <c r="M95" s="10">
        <v>5.8846936316405962</v>
      </c>
      <c r="N95" s="10">
        <v>10.425754906963855</v>
      </c>
      <c r="O95" s="10">
        <v>1.1453638534621486</v>
      </c>
      <c r="P95" s="10">
        <v>5.3408104679885167</v>
      </c>
      <c r="Q95" s="10">
        <v>6.7253641504463957</v>
      </c>
      <c r="R95" s="10">
        <v>1.6813410376115989</v>
      </c>
    </row>
    <row r="96" spans="1:18" x14ac:dyDescent="0.2">
      <c r="A96" s="6" t="s">
        <v>47</v>
      </c>
      <c r="B96" s="4" t="s">
        <v>5</v>
      </c>
      <c r="C96" s="10">
        <v>13.474970242774047</v>
      </c>
      <c r="D96" s="10">
        <v>42.670739102117821</v>
      </c>
      <c r="E96" s="10">
        <v>10.312467773538208</v>
      </c>
      <c r="F96" s="10">
        <v>11.601526245230483</v>
      </c>
      <c r="G96" s="10">
        <v>39.32503932503932</v>
      </c>
      <c r="H96" s="10">
        <v>33.047016892214835</v>
      </c>
      <c r="I96" s="10">
        <v>34.271149047369157</v>
      </c>
      <c r="J96" s="10">
        <v>31.772752356479131</v>
      </c>
      <c r="K96" s="10">
        <v>49.980199101448882</v>
      </c>
      <c r="L96" s="10">
        <v>13.109560420052166</v>
      </c>
      <c r="M96" s="10">
        <v>7.1010118941949223</v>
      </c>
      <c r="N96" s="10">
        <v>12.851680892763433</v>
      </c>
      <c r="O96" s="10">
        <v>1.1148334160168116</v>
      </c>
      <c r="P96" s="10">
        <v>1.9701716019465296</v>
      </c>
      <c r="Q96" s="10">
        <v>3.8236217891818818</v>
      </c>
      <c r="R96" s="10">
        <v>3.0042742629286212</v>
      </c>
    </row>
    <row r="97" spans="1:18" x14ac:dyDescent="0.2">
      <c r="A97" s="6" t="s">
        <v>48</v>
      </c>
      <c r="B97" s="4" t="s">
        <v>5</v>
      </c>
      <c r="C97" s="10">
        <v>26.657188555180383</v>
      </c>
      <c r="D97" s="10">
        <v>22.214323795983649</v>
      </c>
      <c r="E97" s="10">
        <v>16.018532209571692</v>
      </c>
      <c r="F97" s="10">
        <v>17.250726994923358</v>
      </c>
      <c r="G97" s="10">
        <v>61.650169537966228</v>
      </c>
      <c r="H97" s="10">
        <v>30.099220882999266</v>
      </c>
      <c r="I97" s="10">
        <v>28.761027239307435</v>
      </c>
      <c r="J97" s="10">
        <v>31.48853925752196</v>
      </c>
      <c r="K97" s="10">
        <v>51.408403809016455</v>
      </c>
      <c r="L97" s="10">
        <v>10.388226676433376</v>
      </c>
      <c r="M97" s="10">
        <v>9.0564027435573013</v>
      </c>
      <c r="N97" s="10">
        <v>13.596121967672607</v>
      </c>
      <c r="O97" s="10">
        <v>4.3432467941409598</v>
      </c>
      <c r="P97" s="10">
        <v>7.1137094114375508</v>
      </c>
      <c r="Q97" s="10">
        <v>4.7945661583538657</v>
      </c>
      <c r="R97" s="10">
        <v>4.2618365852034357</v>
      </c>
    </row>
    <row r="98" spans="1:18" x14ac:dyDescent="0.2">
      <c r="A98" s="6" t="s">
        <v>49</v>
      </c>
      <c r="B98" s="4" t="s">
        <v>5</v>
      </c>
      <c r="C98" s="10">
        <v>15.369414864419804</v>
      </c>
      <c r="D98" s="10">
        <v>30.738829728839608</v>
      </c>
      <c r="E98" s="10">
        <v>17.691808692575339</v>
      </c>
      <c r="F98" s="10">
        <v>14.153446954060271</v>
      </c>
      <c r="G98" s="10">
        <v>32.780436635415988</v>
      </c>
      <c r="H98" s="10">
        <v>30.840760600539586</v>
      </c>
      <c r="I98" s="10">
        <v>27.459535323641134</v>
      </c>
      <c r="J98" s="10">
        <v>34.355179704016912</v>
      </c>
      <c r="K98" s="10">
        <v>43.799063373875548</v>
      </c>
      <c r="L98" s="10">
        <v>11.662472496002364</v>
      </c>
      <c r="M98" s="10">
        <v>6.7383174421346999</v>
      </c>
      <c r="N98" s="10">
        <v>10.170198268015234</v>
      </c>
      <c r="O98" s="10">
        <v>3.1712473572938689</v>
      </c>
      <c r="P98" s="10">
        <v>9.5104043823943396</v>
      </c>
      <c r="Q98" s="10">
        <v>2.5916605546671918</v>
      </c>
      <c r="R98" s="10">
        <v>2.0733284437337534</v>
      </c>
    </row>
    <row r="99" spans="1:18" x14ac:dyDescent="0.2">
      <c r="A99" s="6" t="s">
        <v>50</v>
      </c>
      <c r="B99" s="4" t="s">
        <v>5</v>
      </c>
      <c r="C99" s="10">
        <v>13.013490651975882</v>
      </c>
      <c r="D99" s="10">
        <v>41.209387064590288</v>
      </c>
      <c r="E99" s="10">
        <v>15.826362197603435</v>
      </c>
      <c r="F99" s="10">
        <v>15.826362197603435</v>
      </c>
      <c r="G99" s="10">
        <v>53.228129500908011</v>
      </c>
      <c r="H99" s="10">
        <v>29.183711463663762</v>
      </c>
      <c r="I99" s="10">
        <v>30.040973918524937</v>
      </c>
      <c r="J99" s="10">
        <v>28.28839764229064</v>
      </c>
      <c r="K99" s="10">
        <v>46.79457182966776</v>
      </c>
      <c r="L99" s="10">
        <v>9.560181341545027</v>
      </c>
      <c r="M99" s="10">
        <v>8.805430183001997</v>
      </c>
      <c r="N99" s="10">
        <v>16.74414939721062</v>
      </c>
      <c r="O99" s="10">
        <v>0.51433450258710256</v>
      </c>
      <c r="P99" s="10">
        <v>12.378152560730312</v>
      </c>
      <c r="Q99" s="10">
        <v>4.0253395122294844</v>
      </c>
      <c r="R99" s="10">
        <v>4.7800906707725135</v>
      </c>
    </row>
    <row r="100" spans="1:18" x14ac:dyDescent="0.2">
      <c r="A100" s="6" t="s">
        <v>51</v>
      </c>
      <c r="B100" s="4" t="s">
        <v>5</v>
      </c>
      <c r="C100" s="10">
        <v>19.326576189658134</v>
      </c>
      <c r="D100" s="10">
        <v>21.473973544064595</v>
      </c>
      <c r="E100" s="10">
        <v>16.262630643132834</v>
      </c>
      <c r="F100" s="10">
        <v>6.5050522572531335</v>
      </c>
      <c r="G100" s="10">
        <v>47.829726174817651</v>
      </c>
      <c r="H100" s="10">
        <v>34.219705172797291</v>
      </c>
      <c r="I100" s="10">
        <v>31.511401397960352</v>
      </c>
      <c r="J100" s="10">
        <v>37.060594071306582</v>
      </c>
      <c r="K100" s="10">
        <v>44.730043190156458</v>
      </c>
      <c r="L100" s="10">
        <v>10.510338017359167</v>
      </c>
      <c r="M100" s="10">
        <v>4.155249913839671</v>
      </c>
      <c r="N100" s="10">
        <v>6.2067911844467369</v>
      </c>
      <c r="O100" s="10">
        <v>2.0032753552057612</v>
      </c>
      <c r="P100" s="10">
        <v>7.8623484229943452</v>
      </c>
      <c r="Q100" s="10">
        <v>4.8885293103996128</v>
      </c>
      <c r="R100" s="10">
        <v>4.6441028448796322</v>
      </c>
    </row>
    <row r="101" spans="1:18" x14ac:dyDescent="0.2">
      <c r="A101" s="6" t="s">
        <v>52</v>
      </c>
      <c r="B101" s="4" t="s">
        <v>5</v>
      </c>
      <c r="C101" s="10">
        <v>19.160758766047135</v>
      </c>
      <c r="D101" s="10">
        <v>23.418705158502057</v>
      </c>
      <c r="E101" s="10">
        <v>17.686593562079942</v>
      </c>
      <c r="F101" s="10">
        <v>10.403878565929379</v>
      </c>
      <c r="G101" s="10">
        <v>65.590600581760114</v>
      </c>
      <c r="H101" s="10">
        <v>39.687160609423678</v>
      </c>
      <c r="I101" s="10">
        <v>37.52605976372481</v>
      </c>
      <c r="J101" s="10">
        <v>41.963296753699844</v>
      </c>
      <c r="K101" s="10">
        <v>48.480124337260065</v>
      </c>
      <c r="L101" s="10">
        <v>8.7929637278363852</v>
      </c>
      <c r="M101" s="10">
        <v>8.0800207228766787</v>
      </c>
      <c r="N101" s="10">
        <v>13.435255964790365</v>
      </c>
      <c r="O101" s="10">
        <v>2.4397265554476655</v>
      </c>
      <c r="P101" s="10">
        <v>2.3671720579010285</v>
      </c>
      <c r="Q101" s="10">
        <v>3.3270673564786324</v>
      </c>
      <c r="R101" s="10">
        <v>3.5647150247985344</v>
      </c>
    </row>
    <row r="102" spans="1:18" x14ac:dyDescent="0.2">
      <c r="A102" s="6" t="s">
        <v>53</v>
      </c>
      <c r="B102" s="4" t="s">
        <v>5</v>
      </c>
      <c r="C102" s="10">
        <v>23.068050749711649</v>
      </c>
      <c r="D102" s="10">
        <v>35.650623885918002</v>
      </c>
      <c r="E102" s="10">
        <v>19.892184360764656</v>
      </c>
      <c r="F102" s="10">
        <v>19.892184360764656</v>
      </c>
      <c r="G102" s="10">
        <v>40.673554055153339</v>
      </c>
      <c r="H102" s="10">
        <v>41.44428736547875</v>
      </c>
      <c r="I102" s="10">
        <v>37.671877943115469</v>
      </c>
      <c r="J102" s="10">
        <v>45.424434560423961</v>
      </c>
      <c r="K102" s="10">
        <v>50.88437504317114</v>
      </c>
      <c r="L102" s="10">
        <v>9.4400876776923823</v>
      </c>
      <c r="M102" s="10">
        <v>6.9073812275797914</v>
      </c>
      <c r="N102" s="10">
        <v>11.211868435451031</v>
      </c>
      <c r="O102" s="10">
        <v>2.365855966688748</v>
      </c>
      <c r="P102" s="10">
        <v>5.778910444224846</v>
      </c>
      <c r="Q102" s="10">
        <v>2.0722143682739373</v>
      </c>
      <c r="R102" s="10">
        <v>5.2956589411445076</v>
      </c>
    </row>
    <row r="103" spans="1:18" x14ac:dyDescent="0.2">
      <c r="A103" s="6" t="s">
        <v>54</v>
      </c>
      <c r="B103" s="4" t="s">
        <v>5</v>
      </c>
      <c r="C103" s="10">
        <v>18.468736533212944</v>
      </c>
      <c r="D103" s="10">
        <v>36.937473066425888</v>
      </c>
      <c r="E103" s="10">
        <v>14.212486142826011</v>
      </c>
      <c r="F103" s="10">
        <v>18.002482447579613</v>
      </c>
      <c r="G103" s="10">
        <v>38.555455596966972</v>
      </c>
      <c r="H103" s="10">
        <v>42.213591887880696</v>
      </c>
      <c r="I103" s="10">
        <v>43.275430806913683</v>
      </c>
      <c r="J103" s="10">
        <v>41.093263444346029</v>
      </c>
      <c r="K103" s="10">
        <v>53.322431858375616</v>
      </c>
      <c r="L103" s="10">
        <v>8.8870719763959372</v>
      </c>
      <c r="M103" s="10">
        <v>4.665712787607867</v>
      </c>
      <c r="N103" s="10">
        <v>6.491314621037052</v>
      </c>
      <c r="O103" s="10">
        <v>2.2829590802414459</v>
      </c>
      <c r="P103" s="10">
        <v>5.0594769625148972</v>
      </c>
      <c r="Q103" s="10">
        <v>3.332651991148476</v>
      </c>
      <c r="R103" s="10">
        <v>4.4435359881979686</v>
      </c>
    </row>
    <row r="104" spans="1:18" x14ac:dyDescent="0.2">
      <c r="A104" s="6" t="s">
        <v>55</v>
      </c>
      <c r="B104" s="4" t="s">
        <v>5</v>
      </c>
      <c r="C104" s="10">
        <v>10.03814495081309</v>
      </c>
      <c r="D104" s="10">
        <v>16.061031921300941</v>
      </c>
      <c r="E104" s="10">
        <v>17.167847332658667</v>
      </c>
      <c r="F104" s="10">
        <v>18.07141824490386</v>
      </c>
      <c r="G104" s="10">
        <v>58.485232478799105</v>
      </c>
      <c r="H104" s="10">
        <v>37.52192352388753</v>
      </c>
      <c r="I104" s="10">
        <v>38.000425938840195</v>
      </c>
      <c r="J104" s="10">
        <v>37.016961700664979</v>
      </c>
      <c r="K104" s="10">
        <v>55.961268798483687</v>
      </c>
      <c r="L104" s="10">
        <v>6.8611517300822902</v>
      </c>
      <c r="M104" s="10">
        <v>7.5043847047775056</v>
      </c>
      <c r="N104" s="10">
        <v>13.362787143328418</v>
      </c>
      <c r="O104" s="10">
        <v>1.3220343464523208</v>
      </c>
      <c r="P104" s="10">
        <v>8.7431693989071047</v>
      </c>
      <c r="Q104" s="10">
        <v>3.0017538819110023</v>
      </c>
      <c r="R104" s="10">
        <v>4.7170418144315756</v>
      </c>
    </row>
    <row r="105" spans="1:18" x14ac:dyDescent="0.2">
      <c r="A105" s="6" t="s">
        <v>56</v>
      </c>
      <c r="B105" s="4" t="s">
        <v>5</v>
      </c>
      <c r="C105" s="10">
        <v>15.708759597070316</v>
      </c>
      <c r="D105" s="10">
        <v>25.526734345239266</v>
      </c>
      <c r="E105" s="10">
        <v>22.431390142266778</v>
      </c>
      <c r="F105" s="10">
        <v>23.294135916969346</v>
      </c>
      <c r="G105" s="10">
        <v>41.58964879852126</v>
      </c>
      <c r="H105" s="10">
        <v>40.788100641015021</v>
      </c>
      <c r="I105" s="10">
        <v>37.902003161188354</v>
      </c>
      <c r="J105" s="10">
        <v>43.834263924826359</v>
      </c>
      <c r="K105" s="10">
        <v>51.554502840673806</v>
      </c>
      <c r="L105" s="10">
        <v>7.4536630613022377</v>
      </c>
      <c r="M105" s="10">
        <v>4.9691087075348248</v>
      </c>
      <c r="N105" s="10">
        <v>7.6610431921550921</v>
      </c>
      <c r="O105" s="10">
        <v>2.127876889554678</v>
      </c>
      <c r="P105" s="10">
        <v>9.5666824339766041</v>
      </c>
      <c r="Q105" s="10">
        <v>3.5197853345038346</v>
      </c>
      <c r="R105" s="10">
        <v>4.9691087075348248</v>
      </c>
    </row>
    <row r="106" spans="1:18" x14ac:dyDescent="0.2">
      <c r="A106" s="6" t="s">
        <v>57</v>
      </c>
      <c r="B106" s="4" t="s">
        <v>5</v>
      </c>
      <c r="C106" s="10">
        <v>5.7590416954618746</v>
      </c>
      <c r="D106" s="10">
        <v>23.036166781847498</v>
      </c>
      <c r="E106" s="10">
        <v>11.546106075725961</v>
      </c>
      <c r="F106" s="10">
        <v>18.96860283869265</v>
      </c>
      <c r="G106" s="10">
        <v>43.81161007667032</v>
      </c>
      <c r="H106" s="10">
        <v>45.425529147380828</v>
      </c>
      <c r="I106" s="10">
        <v>45.593415843127474</v>
      </c>
      <c r="J106" s="10">
        <v>45.248310386955325</v>
      </c>
      <c r="K106" s="10">
        <v>46.626203926606749</v>
      </c>
      <c r="L106" s="10">
        <v>9.4052857706030792</v>
      </c>
      <c r="M106" s="10">
        <v>6.4035988225382665</v>
      </c>
      <c r="N106" s="10">
        <v>10.911244817158712</v>
      </c>
      <c r="O106" s="10">
        <v>1.6453931049801935</v>
      </c>
      <c r="P106" s="10">
        <v>7.7648995480828464</v>
      </c>
      <c r="Q106" s="10">
        <v>2.0011246320432083</v>
      </c>
      <c r="R106" s="10">
        <v>6.8038237489469076</v>
      </c>
    </row>
    <row r="107" spans="1:18" x14ac:dyDescent="0.2">
      <c r="A107" s="6" t="s">
        <v>58</v>
      </c>
      <c r="B107" s="4" t="s">
        <v>5</v>
      </c>
      <c r="C107" s="10">
        <v>9.3808630393996246</v>
      </c>
      <c r="D107" s="10">
        <v>13.133208255159476</v>
      </c>
      <c r="E107" s="10">
        <v>11.836373966290006</v>
      </c>
      <c r="F107" s="10">
        <v>19.727289943816679</v>
      </c>
      <c r="G107" s="10">
        <v>53.999044632287273</v>
      </c>
      <c r="H107" s="10">
        <v>38.317142083059181</v>
      </c>
      <c r="I107" s="10">
        <v>35.800556981297035</v>
      </c>
      <c r="J107" s="10">
        <v>40.973661493907656</v>
      </c>
      <c r="K107" s="10">
        <v>53.218252893137752</v>
      </c>
      <c r="L107" s="10">
        <v>4.6445020706738402</v>
      </c>
      <c r="M107" s="10">
        <v>6.3861903471765302</v>
      </c>
      <c r="N107" s="10">
        <v>11.305439046725379</v>
      </c>
      <c r="O107" s="10">
        <v>1.1934076163274074</v>
      </c>
      <c r="P107" s="10">
        <v>9.0829729579710659</v>
      </c>
      <c r="Q107" s="10">
        <v>3.2898556333939699</v>
      </c>
      <c r="R107" s="10">
        <v>6.1926694275651197</v>
      </c>
    </row>
    <row r="108" spans="1:18" x14ac:dyDescent="0.2">
      <c r="A108" s="6" t="s">
        <v>59</v>
      </c>
      <c r="B108" s="4" t="s">
        <v>5</v>
      </c>
      <c r="C108" s="10">
        <v>10.927170409222532</v>
      </c>
      <c r="D108" s="10">
        <v>29.139121091260087</v>
      </c>
      <c r="E108" s="10">
        <v>15.755947870321046</v>
      </c>
      <c r="F108" s="10">
        <v>24.009063421441596</v>
      </c>
      <c r="G108" s="10">
        <v>48.87585532746823</v>
      </c>
      <c r="H108" s="10">
        <v>45.741826437660031</v>
      </c>
      <c r="I108" s="10">
        <v>45.649362176967358</v>
      </c>
      <c r="J108" s="10">
        <v>45.839317910949482</v>
      </c>
      <c r="K108" s="10">
        <v>51.691982722233689</v>
      </c>
      <c r="L108" s="10">
        <v>13.201909256397812</v>
      </c>
      <c r="M108" s="10">
        <v>4.8345019812161008</v>
      </c>
      <c r="N108" s="10">
        <v>7.9705235547085858</v>
      </c>
      <c r="O108" s="10">
        <v>1.5279772636983162</v>
      </c>
      <c r="P108" s="10">
        <v>6.841115101761587</v>
      </c>
      <c r="Q108" s="10">
        <v>2.4172509906080504</v>
      </c>
      <c r="R108" s="10">
        <v>8.3674072751817121</v>
      </c>
    </row>
    <row r="109" spans="1:18" x14ac:dyDescent="0.2">
      <c r="A109" s="6" t="s">
        <v>60</v>
      </c>
      <c r="B109" s="4" t="s">
        <v>5</v>
      </c>
      <c r="C109" s="10">
        <v>1.7568517217146873</v>
      </c>
      <c r="D109" s="10">
        <v>17.568517217146873</v>
      </c>
      <c r="E109" s="10">
        <v>12.059132309962262</v>
      </c>
      <c r="F109" s="10">
        <v>24.118264619924524</v>
      </c>
      <c r="G109" s="10">
        <v>31.085998500557718</v>
      </c>
      <c r="H109" s="10">
        <v>43.15297284914395</v>
      </c>
      <c r="I109" s="10">
        <v>43.981770075773312</v>
      </c>
      <c r="J109" s="10">
        <v>42.280678094599374</v>
      </c>
      <c r="K109" s="10">
        <v>58.425218384231933</v>
      </c>
      <c r="L109" s="10">
        <v>11.898144777335988</v>
      </c>
      <c r="M109" s="10">
        <v>6.2154487642799934</v>
      </c>
      <c r="N109" s="10">
        <v>9.3504550554793671</v>
      </c>
      <c r="O109" s="10">
        <v>2.9159088341103017</v>
      </c>
      <c r="P109" s="10">
        <v>7.9923273657289009</v>
      </c>
      <c r="Q109" s="10">
        <v>3.0189322569359969</v>
      </c>
      <c r="R109" s="10">
        <v>4.0844377593839951</v>
      </c>
    </row>
    <row r="110" spans="1:18" x14ac:dyDescent="0.2">
      <c r="A110" s="6" t="s">
        <v>61</v>
      </c>
      <c r="B110" s="4" t="s">
        <v>5</v>
      </c>
      <c r="C110" s="10">
        <v>11.879709456248728</v>
      </c>
      <c r="D110" s="10">
        <v>13.576810807141403</v>
      </c>
      <c r="E110" s="10">
        <v>9.4012100700390153</v>
      </c>
      <c r="F110" s="10">
        <v>22.831510170094752</v>
      </c>
      <c r="G110" s="10">
        <v>41.11560337147948</v>
      </c>
      <c r="H110" s="10">
        <v>48.024137644305746</v>
      </c>
      <c r="I110" s="10">
        <v>50.9925332362047</v>
      </c>
      <c r="J110" s="10">
        <v>44.903613870691515</v>
      </c>
      <c r="K110" s="10">
        <v>51.7574628322023</v>
      </c>
      <c r="L110" s="10">
        <v>10.690885765340148</v>
      </c>
      <c r="M110" s="10">
        <v>6.1090775801943709</v>
      </c>
      <c r="N110" s="10">
        <v>11.25809175344779</v>
      </c>
      <c r="O110" s="10">
        <v>0.69618006001072119</v>
      </c>
      <c r="P110" s="10">
        <v>7.6854568552014717</v>
      </c>
      <c r="Q110" s="10">
        <v>2.5454489917476542</v>
      </c>
      <c r="R110" s="10">
        <v>7.4666503757931197</v>
      </c>
    </row>
    <row r="111" spans="1:18" x14ac:dyDescent="0.2">
      <c r="A111" s="6" t="s">
        <v>62</v>
      </c>
      <c r="B111" s="4" t="s">
        <v>5</v>
      </c>
      <c r="C111" s="10">
        <v>6.5679288036517685</v>
      </c>
      <c r="D111" s="10">
        <v>11.493875406390595</v>
      </c>
      <c r="E111" s="10">
        <v>6.3654128925072726</v>
      </c>
      <c r="F111" s="10">
        <v>21.005862545273999</v>
      </c>
      <c r="G111" s="10">
        <v>46.629791613069202</v>
      </c>
      <c r="H111" s="10">
        <v>46.58168349774882</v>
      </c>
      <c r="I111" s="10">
        <v>49.41994918615481</v>
      </c>
      <c r="J111" s="10">
        <v>43.599813619117349</v>
      </c>
      <c r="K111" s="10">
        <v>56.320014542574363</v>
      </c>
      <c r="L111" s="10">
        <v>10.549858631894333</v>
      </c>
      <c r="M111" s="10">
        <v>5.680693109481564</v>
      </c>
      <c r="N111" s="10">
        <v>8.8702472898226574</v>
      </c>
      <c r="O111" s="10">
        <v>2.3297610330826068</v>
      </c>
      <c r="P111" s="10">
        <v>7.391722140816654</v>
      </c>
      <c r="Q111" s="10">
        <v>2.2722772437926255</v>
      </c>
      <c r="R111" s="10">
        <v>5.5183875920678052</v>
      </c>
    </row>
    <row r="112" spans="1:18" x14ac:dyDescent="0.2">
      <c r="A112" s="6" t="s">
        <v>63</v>
      </c>
      <c r="B112" s="4" t="s">
        <v>5</v>
      </c>
      <c r="C112" s="10">
        <v>8.0508815715320825</v>
      </c>
      <c r="D112" s="10">
        <v>3.220352628612833</v>
      </c>
      <c r="E112" s="10">
        <v>10.99243354157888</v>
      </c>
      <c r="F112" s="10">
        <v>18.931413321608073</v>
      </c>
      <c r="G112" s="10">
        <v>48.887802493277924</v>
      </c>
      <c r="H112" s="10">
        <v>42.912046024348264</v>
      </c>
      <c r="I112" s="10">
        <v>44.80712985781409</v>
      </c>
      <c r="J112" s="10">
        <v>40.922331348439151</v>
      </c>
      <c r="K112" s="10">
        <v>57.373248347571852</v>
      </c>
      <c r="L112" s="10">
        <v>12.10339759661105</v>
      </c>
      <c r="M112" s="10">
        <v>8.9596579611276592</v>
      </c>
      <c r="N112" s="10">
        <v>14.424213036419605</v>
      </c>
      <c r="O112" s="10">
        <v>3.2222308148377281</v>
      </c>
      <c r="P112" s="10">
        <v>6.3527289205866531</v>
      </c>
      <c r="Q112" s="10">
        <v>1.8862437812900337</v>
      </c>
      <c r="R112" s="10">
        <v>5.6587313438701008</v>
      </c>
    </row>
    <row r="113" spans="1:18" x14ac:dyDescent="0.2">
      <c r="A113" s="6" t="s">
        <v>64</v>
      </c>
      <c r="B113" s="4" t="s">
        <v>5</v>
      </c>
      <c r="C113" s="10">
        <v>3.184257033227722</v>
      </c>
      <c r="D113" s="10">
        <v>7.9606425830693048</v>
      </c>
      <c r="E113" s="10">
        <v>11.215791834903543</v>
      </c>
      <c r="F113" s="10">
        <v>23.021888503223064</v>
      </c>
      <c r="G113" s="10">
        <v>32.167504971341678</v>
      </c>
      <c r="H113" s="10">
        <v>48.509484678831903</v>
      </c>
      <c r="I113" s="10">
        <v>47.690318865270349</v>
      </c>
      <c r="J113" s="10">
        <v>49.368274751743613</v>
      </c>
      <c r="K113" s="10">
        <v>62.93952126050975</v>
      </c>
      <c r="L113" s="10">
        <v>11.666838087314002</v>
      </c>
      <c r="M113" s="10">
        <v>9.3641726753441326</v>
      </c>
      <c r="N113" s="10">
        <v>14.397077393289161</v>
      </c>
      <c r="O113" s="10">
        <v>4.087818928488324</v>
      </c>
      <c r="P113" s="10">
        <v>3.3319172684942231</v>
      </c>
      <c r="Q113" s="10">
        <v>1.3815992471819212</v>
      </c>
      <c r="R113" s="10">
        <v>8.1360844556268699</v>
      </c>
    </row>
    <row r="114" spans="1:18" x14ac:dyDescent="0.2">
      <c r="A114" s="6" t="s">
        <v>65</v>
      </c>
      <c r="B114" s="4" t="s">
        <v>5</v>
      </c>
      <c r="C114" s="10">
        <v>4.7057347220479357</v>
      </c>
      <c r="D114" s="10">
        <v>10.980047684778516</v>
      </c>
      <c r="E114" s="10">
        <v>7.3971230881281871</v>
      </c>
      <c r="F114" s="10">
        <v>20.484340859431903</v>
      </c>
      <c r="G114" s="10">
        <v>36.28345753439951</v>
      </c>
      <c r="H114" s="10">
        <v>49.653398341397022</v>
      </c>
      <c r="I114" s="10">
        <v>51.19788421086507</v>
      </c>
      <c r="J114" s="10">
        <v>48.038087778131349</v>
      </c>
      <c r="K114" s="10">
        <v>61.318955783050541</v>
      </c>
      <c r="L114" s="10">
        <v>11.964674299131813</v>
      </c>
      <c r="M114" s="10">
        <v>5.9823371495659066</v>
      </c>
      <c r="N114" s="10">
        <v>10.239576842173014</v>
      </c>
      <c r="O114" s="10">
        <v>1.5298754069468581</v>
      </c>
      <c r="P114" s="10">
        <v>6.1356217839115823</v>
      </c>
      <c r="Q114" s="10">
        <v>1.7947011448697718</v>
      </c>
      <c r="R114" s="10">
        <v>6.8796877220007921</v>
      </c>
    </row>
    <row r="115" spans="1:18" x14ac:dyDescent="0.2">
      <c r="A115" s="6" t="s">
        <v>66</v>
      </c>
      <c r="B115" s="4" t="s">
        <v>5</v>
      </c>
      <c r="C115" s="10">
        <v>7.7315602288541818</v>
      </c>
      <c r="D115" s="10">
        <v>13.916808411937529</v>
      </c>
      <c r="E115" s="10">
        <v>8.2328468635597734</v>
      </c>
      <c r="F115" s="10">
        <v>18.661119557402152</v>
      </c>
      <c r="G115" s="10">
        <v>41.319560146617796</v>
      </c>
      <c r="H115" s="10">
        <v>47.536833755234888</v>
      </c>
      <c r="I115" s="10">
        <v>46.550946155120322</v>
      </c>
      <c r="J115" s="10">
        <v>48.565384500789555</v>
      </c>
      <c r="K115" s="10">
        <v>59.639769956721061</v>
      </c>
      <c r="L115" s="10">
        <v>11.8112991845829</v>
      </c>
      <c r="M115" s="10">
        <v>7.1451069141303973</v>
      </c>
      <c r="N115" s="10">
        <v>10.566779188585594</v>
      </c>
      <c r="O115" s="10">
        <v>3.575365730119477</v>
      </c>
      <c r="P115" s="10">
        <v>8.0435315929812141</v>
      </c>
      <c r="Q115" s="10">
        <v>2.0414591183229702</v>
      </c>
      <c r="R115" s="10">
        <v>5.83274033806563</v>
      </c>
    </row>
    <row r="116" spans="1:18" x14ac:dyDescent="0.2">
      <c r="A116" s="6" t="s">
        <v>67</v>
      </c>
      <c r="B116" s="4" t="s">
        <v>5</v>
      </c>
      <c r="C116" s="10">
        <v>1.5247853864568561</v>
      </c>
      <c r="D116" s="10">
        <v>10.673497705197994</v>
      </c>
      <c r="E116" s="10">
        <v>12.715164422969945</v>
      </c>
      <c r="F116" s="10">
        <v>16.423754046336178</v>
      </c>
      <c r="G116" s="10">
        <v>43.319275803636273</v>
      </c>
      <c r="H116" s="10">
        <v>44.812874240848572</v>
      </c>
      <c r="I116" s="10">
        <v>42.401959416861473</v>
      </c>
      <c r="J116" s="10">
        <v>47.321954774146533</v>
      </c>
      <c r="K116" s="10">
        <v>53.775449089018288</v>
      </c>
      <c r="L116" s="10">
        <v>9.9584164979663488</v>
      </c>
      <c r="M116" s="10">
        <v>12.376889076043891</v>
      </c>
      <c r="N116" s="10">
        <v>21.200979708430737</v>
      </c>
      <c r="O116" s="10">
        <v>3.1935061504025266</v>
      </c>
      <c r="P116" s="10">
        <v>8.7085601187530912</v>
      </c>
      <c r="Q116" s="10">
        <v>2.276209485249451</v>
      </c>
      <c r="R116" s="10">
        <v>7.3976808270607171</v>
      </c>
    </row>
    <row r="117" spans="1:18" x14ac:dyDescent="0.2">
      <c r="A117" s="6" t="s">
        <v>68</v>
      </c>
      <c r="B117" s="4" t="s">
        <v>5</v>
      </c>
      <c r="C117" s="10">
        <v>0</v>
      </c>
      <c r="D117" s="10">
        <v>3.009238361770636</v>
      </c>
      <c r="E117" s="10">
        <v>9.7266802840190643</v>
      </c>
      <c r="F117" s="10">
        <v>16.893707861717321</v>
      </c>
      <c r="G117" s="10">
        <v>45.123051781750775</v>
      </c>
      <c r="H117" s="10">
        <v>50.010696732356649</v>
      </c>
      <c r="I117" s="10">
        <v>52.090293478349807</v>
      </c>
      <c r="J117" s="10">
        <v>47.851631627380193</v>
      </c>
      <c r="K117" s="10">
        <v>67.792277792750113</v>
      </c>
      <c r="L117" s="10">
        <v>14.86429041767267</v>
      </c>
      <c r="M117" s="10">
        <v>24.171836753972379</v>
      </c>
      <c r="N117" s="10">
        <v>41.454055542979944</v>
      </c>
      <c r="O117" s="10">
        <v>6.2292064840376575</v>
      </c>
      <c r="P117" s="10">
        <v>5.4614964500273073</v>
      </c>
      <c r="Q117" s="10">
        <v>1.5281046223775638</v>
      </c>
      <c r="R117" s="10">
        <v>5.278906877304312</v>
      </c>
    </row>
    <row r="118" spans="1:18" x14ac:dyDescent="0.2">
      <c r="A118" s="6" t="s">
        <v>69</v>
      </c>
      <c r="B118" s="4" t="s">
        <v>5</v>
      </c>
      <c r="C118" s="10">
        <v>0</v>
      </c>
      <c r="D118" s="10">
        <v>2.9676232305546488</v>
      </c>
      <c r="E118" s="10">
        <v>12.880341626291751</v>
      </c>
      <c r="F118" s="10">
        <v>16.843523665150752</v>
      </c>
      <c r="G118" s="10">
        <v>25.660465387531346</v>
      </c>
      <c r="H118" s="10">
        <v>50.068182280748175</v>
      </c>
      <c r="I118" s="10">
        <v>54.37998816435551</v>
      </c>
      <c r="J118" s="10">
        <v>45.598123015445324</v>
      </c>
      <c r="K118" s="10">
        <v>62.008561794856142</v>
      </c>
      <c r="L118" s="10">
        <v>13.16155469168719</v>
      </c>
      <c r="M118" s="10">
        <v>31.750554617059816</v>
      </c>
      <c r="N118" s="10">
        <v>58.378516705852249</v>
      </c>
      <c r="O118" s="10">
        <v>4.1452839104950296</v>
      </c>
      <c r="P118" s="10">
        <v>10.37986460043288</v>
      </c>
      <c r="Q118" s="10">
        <v>1.6282335701056316</v>
      </c>
      <c r="R118" s="10">
        <v>4.8847007103168956</v>
      </c>
    </row>
    <row r="119" spans="1:18" x14ac:dyDescent="0.2">
      <c r="A119" s="6" t="s">
        <v>70</v>
      </c>
      <c r="B119" s="4" t="s">
        <v>5</v>
      </c>
      <c r="C119" s="10">
        <v>1.4646649578908826</v>
      </c>
      <c r="D119" s="10">
        <v>8.7879897473452946</v>
      </c>
      <c r="E119" s="10">
        <v>10.561030756601845</v>
      </c>
      <c r="F119" s="10">
        <v>26.402576891504609</v>
      </c>
      <c r="G119" s="10">
        <v>40.136016500362338</v>
      </c>
      <c r="H119" s="10">
        <v>49.982101899850193</v>
      </c>
      <c r="I119" s="10">
        <v>53.934481330071215</v>
      </c>
      <c r="J119" s="10">
        <v>45.887532357458483</v>
      </c>
      <c r="K119" s="10">
        <v>63.372532382303419</v>
      </c>
      <c r="L119" s="10">
        <v>10.871438609516487</v>
      </c>
      <c r="M119" s="10">
        <v>87.634401474273133</v>
      </c>
      <c r="N119" s="10">
        <v>155.02906469271676</v>
      </c>
      <c r="O119" s="10">
        <v>17.815159621130938</v>
      </c>
      <c r="P119" s="10">
        <v>6.062558020574806</v>
      </c>
      <c r="Q119" s="10">
        <v>2.1212563140519975</v>
      </c>
      <c r="R119" s="10">
        <v>4.9054052262452439</v>
      </c>
    </row>
    <row r="120" spans="1:18" x14ac:dyDescent="0.2">
      <c r="A120" s="6" t="s">
        <v>71</v>
      </c>
      <c r="B120" s="4" t="s">
        <v>5</v>
      </c>
      <c r="C120" s="10">
        <v>1.4494854326714017</v>
      </c>
      <c r="D120" s="10">
        <v>7.2474271633570089</v>
      </c>
      <c r="E120" s="10">
        <v>11.63927557148843</v>
      </c>
      <c r="F120" s="10">
        <v>29.330974440150843</v>
      </c>
      <c r="G120" s="10">
        <v>32.012292720404631</v>
      </c>
      <c r="H120" s="10">
        <v>52.379507684488665</v>
      </c>
      <c r="I120" s="10">
        <v>59.389688114925413</v>
      </c>
      <c r="J120" s="10">
        <v>45.122305195661923</v>
      </c>
      <c r="K120" s="10">
        <v>67.159863813280026</v>
      </c>
      <c r="L120" s="10">
        <v>12.446615687403249</v>
      </c>
      <c r="M120" s="10">
        <v>95.294401356681121</v>
      </c>
      <c r="N120" s="10">
        <v>170.01254065517276</v>
      </c>
      <c r="O120" s="10">
        <v>17.943372826345094</v>
      </c>
      <c r="P120" s="10">
        <v>7.1051677006555449</v>
      </c>
      <c r="Q120" s="10">
        <v>1.8151314544129735</v>
      </c>
      <c r="R120" s="10">
        <v>3.7599151555697312</v>
      </c>
    </row>
    <row r="121" spans="1:18" x14ac:dyDescent="0.2">
      <c r="A121" s="6" t="s">
        <v>72</v>
      </c>
      <c r="B121" s="4" t="s">
        <v>5</v>
      </c>
      <c r="C121" s="10">
        <v>1.4378351953299113</v>
      </c>
      <c r="D121" s="10">
        <v>5.7513407813196453</v>
      </c>
      <c r="E121" s="10">
        <v>10.392990605640231</v>
      </c>
      <c r="F121" s="10">
        <v>36.149532541357324</v>
      </c>
      <c r="G121" s="10">
        <v>30.681748450571703</v>
      </c>
      <c r="H121" s="10">
        <v>52.403253823343938</v>
      </c>
      <c r="I121" s="10">
        <v>60.138743324849024</v>
      </c>
      <c r="J121" s="10">
        <v>44.400961332441874</v>
      </c>
      <c r="K121" s="10">
        <v>65.091693005751665</v>
      </c>
      <c r="L121" s="10">
        <v>10.658288913222496</v>
      </c>
      <c r="M121" s="10">
        <v>124.2198195957717</v>
      </c>
      <c r="N121" s="10">
        <v>221.83959674601985</v>
      </c>
      <c r="O121" s="10">
        <v>23.233061162324237</v>
      </c>
      <c r="P121" s="10">
        <v>7.3897814102658845</v>
      </c>
      <c r="Q121" s="10">
        <v>2.1570346610093143</v>
      </c>
      <c r="R121" s="10">
        <v>3.6796473628982427</v>
      </c>
    </row>
    <row r="122" spans="1:18" x14ac:dyDescent="0.2">
      <c r="A122" s="6" t="s">
        <v>43</v>
      </c>
      <c r="B122" s="4" t="s">
        <v>6</v>
      </c>
      <c r="C122" s="10">
        <v>197.89734075448362</v>
      </c>
      <c r="D122" s="10">
        <v>91.527520098948671</v>
      </c>
      <c r="E122" s="10">
        <v>30.072361620148484</v>
      </c>
      <c r="F122" s="10">
        <v>11.277135607555682</v>
      </c>
      <c r="G122" s="10">
        <v>22.026431718061676</v>
      </c>
      <c r="H122" s="10">
        <v>19.696494919199608</v>
      </c>
      <c r="I122" s="10">
        <v>14.520830308160351</v>
      </c>
      <c r="J122" s="10">
        <v>24.988954157944676</v>
      </c>
      <c r="K122" s="10">
        <v>27.396033842159454</v>
      </c>
      <c r="L122" s="10">
        <v>2.148708536639957</v>
      </c>
      <c r="M122" s="10">
        <v>15.220018801199696</v>
      </c>
      <c r="N122" s="10">
        <v>26.916661059028947</v>
      </c>
      <c r="O122" s="10">
        <v>3.259428803210175</v>
      </c>
      <c r="P122" s="10">
        <v>9.5193589144469239</v>
      </c>
      <c r="Q122" s="10">
        <v>6.983302744079861</v>
      </c>
      <c r="R122" s="10">
        <v>0.7162361788799857</v>
      </c>
    </row>
    <row r="123" spans="1:18" x14ac:dyDescent="0.2">
      <c r="A123" s="6" t="s">
        <v>44</v>
      </c>
      <c r="B123" s="4" t="s">
        <v>6</v>
      </c>
      <c r="C123" s="10">
        <v>182.51080978453925</v>
      </c>
      <c r="D123" s="10">
        <v>68.594666764659053</v>
      </c>
      <c r="E123" s="10">
        <v>31.487562412846927</v>
      </c>
      <c r="F123" s="10">
        <v>8.99644640367055</v>
      </c>
      <c r="G123" s="10">
        <v>44.677499000634889</v>
      </c>
      <c r="H123" s="10">
        <v>23.120221675990084</v>
      </c>
      <c r="I123" s="10">
        <v>18.239069463323982</v>
      </c>
      <c r="J123" s="10">
        <v>28.102814145551502</v>
      </c>
      <c r="K123" s="10">
        <v>25.553929220831147</v>
      </c>
      <c r="L123" s="10">
        <v>1.9121987852322626</v>
      </c>
      <c r="M123" s="10">
        <v>11.994701471002374</v>
      </c>
      <c r="N123" s="10">
        <v>20.648003166027152</v>
      </c>
      <c r="O123" s="10">
        <v>3.1615665913745441</v>
      </c>
      <c r="P123" s="10">
        <v>9.6621198690992802</v>
      </c>
      <c r="Q123" s="10">
        <v>4.6935788364791904</v>
      </c>
      <c r="R123" s="10">
        <v>0.69534501281173178</v>
      </c>
    </row>
    <row r="124" spans="1:18" x14ac:dyDescent="0.2">
      <c r="A124" s="6" t="s">
        <v>45</v>
      </c>
      <c r="B124" s="4" t="s">
        <v>6</v>
      </c>
      <c r="C124" s="10">
        <v>105.56715041498811</v>
      </c>
      <c r="D124" s="10">
        <v>55.817114012522445</v>
      </c>
      <c r="E124" s="10">
        <v>31.020844283978597</v>
      </c>
      <c r="F124" s="10">
        <v>14.648732022989893</v>
      </c>
      <c r="G124" s="10">
        <v>40.658670461475907</v>
      </c>
      <c r="H124" s="10">
        <v>23.643895906059424</v>
      </c>
      <c r="I124" s="10">
        <v>19.073305069149097</v>
      </c>
      <c r="J124" s="10">
        <v>28.301372105076513</v>
      </c>
      <c r="K124" s="10">
        <v>31.074834619392387</v>
      </c>
      <c r="L124" s="10">
        <v>3.0399294736362115</v>
      </c>
      <c r="M124" s="10">
        <v>14.692992455908355</v>
      </c>
      <c r="N124" s="10">
        <v>26.100312199888233</v>
      </c>
      <c r="O124" s="10">
        <v>3.0688234812733568</v>
      </c>
      <c r="P124" s="10">
        <v>10.211417181322092</v>
      </c>
      <c r="Q124" s="10">
        <v>6.24874391802999</v>
      </c>
      <c r="R124" s="10">
        <v>1.688849707575673</v>
      </c>
    </row>
    <row r="125" spans="1:18" x14ac:dyDescent="0.2">
      <c r="A125" s="6" t="s">
        <v>46</v>
      </c>
      <c r="B125" s="4" t="s">
        <v>6</v>
      </c>
      <c r="C125" s="10">
        <v>99.786001106061704</v>
      </c>
      <c r="D125" s="10">
        <v>54.100843973165979</v>
      </c>
      <c r="E125" s="10">
        <v>20.645459650513658</v>
      </c>
      <c r="F125" s="10">
        <v>7.432365474184917</v>
      </c>
      <c r="G125" s="10">
        <v>26.029804125723956</v>
      </c>
      <c r="H125" s="10">
        <v>24.630986766591846</v>
      </c>
      <c r="I125" s="10">
        <v>23.118526405590124</v>
      </c>
      <c r="J125" s="10">
        <v>26.169685566258995</v>
      </c>
      <c r="K125" s="10">
        <v>29.064564384578372</v>
      </c>
      <c r="L125" s="10">
        <v>2.62730525510313</v>
      </c>
      <c r="M125" s="10">
        <v>12.808113118627757</v>
      </c>
      <c r="N125" s="10">
        <v>23.769752501522241</v>
      </c>
      <c r="O125" s="10">
        <v>1.6563092130543666</v>
      </c>
      <c r="P125" s="10">
        <v>7.9568737443058621</v>
      </c>
      <c r="Q125" s="10">
        <v>3.2841315688789123</v>
      </c>
      <c r="R125" s="10">
        <v>1.6420657844394562</v>
      </c>
    </row>
    <row r="126" spans="1:18" x14ac:dyDescent="0.2">
      <c r="A126" s="6" t="s">
        <v>47</v>
      </c>
      <c r="B126" s="4" t="s">
        <v>6</v>
      </c>
      <c r="C126" s="10">
        <v>58.407733660734507</v>
      </c>
      <c r="D126" s="10">
        <v>70.327679305782368</v>
      </c>
      <c r="E126" s="10">
        <v>38.007458963821648</v>
      </c>
      <c r="F126" s="10">
        <v>7.126398555716559</v>
      </c>
      <c r="G126" s="10">
        <v>37.485162123326184</v>
      </c>
      <c r="H126" s="10">
        <v>25.084400219208899</v>
      </c>
      <c r="I126" s="10">
        <v>21.561222774992785</v>
      </c>
      <c r="J126" s="10">
        <v>28.662892182437702</v>
      </c>
      <c r="K126" s="10">
        <v>35.948981205872627</v>
      </c>
      <c r="L126" s="10">
        <v>2.8759184964698101</v>
      </c>
      <c r="M126" s="10">
        <v>11.982993735290874</v>
      </c>
      <c r="N126" s="10">
        <v>21.878299580507388</v>
      </c>
      <c r="O126" s="10">
        <v>1.9323298100519799</v>
      </c>
      <c r="P126" s="10">
        <v>8.1484097020398174</v>
      </c>
      <c r="Q126" s="10">
        <v>4.3138777447047145</v>
      </c>
      <c r="R126" s="10">
        <v>0.95863949882326993</v>
      </c>
    </row>
    <row r="127" spans="1:18" x14ac:dyDescent="0.2">
      <c r="A127" s="6" t="s">
        <v>48</v>
      </c>
      <c r="B127" s="4" t="s">
        <v>6</v>
      </c>
      <c r="C127" s="10">
        <v>80.460042123198519</v>
      </c>
      <c r="D127" s="10">
        <v>55.61208793809309</v>
      </c>
      <c r="E127" s="10">
        <v>23.554441151888156</v>
      </c>
      <c r="F127" s="10">
        <v>8.3580275055087014</v>
      </c>
      <c r="G127" s="10">
        <v>41.994960604727432</v>
      </c>
      <c r="H127" s="10">
        <v>25.203690940517731</v>
      </c>
      <c r="I127" s="10">
        <v>17.922309876737767</v>
      </c>
      <c r="J127" s="10">
        <v>32.587170681573205</v>
      </c>
      <c r="K127" s="10">
        <v>34.693969627996637</v>
      </c>
      <c r="L127" s="10">
        <v>2.9559884436409689</v>
      </c>
      <c r="M127" s="10">
        <v>14.468785539926847</v>
      </c>
      <c r="N127" s="10">
        <v>25.647443444297153</v>
      </c>
      <c r="O127" s="10">
        <v>3.133381796305116</v>
      </c>
      <c r="P127" s="10">
        <v>7.9565948804995221</v>
      </c>
      <c r="Q127" s="10">
        <v>3.4227234610579638</v>
      </c>
      <c r="R127" s="10">
        <v>2.1780967479459772</v>
      </c>
    </row>
    <row r="128" spans="1:18" x14ac:dyDescent="0.2">
      <c r="A128" s="6" t="s">
        <v>49</v>
      </c>
      <c r="B128" s="4" t="s">
        <v>6</v>
      </c>
      <c r="C128" s="10">
        <v>42.466351314687458</v>
      </c>
      <c r="D128" s="10">
        <v>66.058768711736036</v>
      </c>
      <c r="E128" s="10">
        <v>27.076670886724379</v>
      </c>
      <c r="F128" s="10">
        <v>5.8544153268593258</v>
      </c>
      <c r="G128" s="10">
        <v>26.997319551844498</v>
      </c>
      <c r="H128" s="10">
        <v>27.998843526028274</v>
      </c>
      <c r="I128" s="10">
        <v>28.429110199094502</v>
      </c>
      <c r="J128" s="10">
        <v>27.563142565761066</v>
      </c>
      <c r="K128" s="10">
        <v>34.237716268241094</v>
      </c>
      <c r="L128" s="10">
        <v>3.3476878128946845</v>
      </c>
      <c r="M128" s="10">
        <v>11.869074972990246</v>
      </c>
      <c r="N128" s="10">
        <v>20.868176635505542</v>
      </c>
      <c r="O128" s="10">
        <v>2.7563142565761063</v>
      </c>
      <c r="P128" s="10">
        <v>6.6920219944456223</v>
      </c>
      <c r="Q128" s="10">
        <v>4.2606935800477803</v>
      </c>
      <c r="R128" s="10">
        <v>3.1955201850358357</v>
      </c>
    </row>
    <row r="129" spans="1:18" x14ac:dyDescent="0.2">
      <c r="A129" s="6" t="s">
        <v>50</v>
      </c>
      <c r="B129" s="4" t="s">
        <v>6</v>
      </c>
      <c r="C129" s="10">
        <v>34.255474969878811</v>
      </c>
      <c r="D129" s="10">
        <v>56.698717191523542</v>
      </c>
      <c r="E129" s="10">
        <v>27.585231291554678</v>
      </c>
      <c r="F129" s="10">
        <v>11.317017965766022</v>
      </c>
      <c r="G129" s="10">
        <v>29.852974102544966</v>
      </c>
      <c r="H129" s="10">
        <v>24.213400772138449</v>
      </c>
      <c r="I129" s="10">
        <v>19.915108136064774</v>
      </c>
      <c r="J129" s="10">
        <v>28.560863199478085</v>
      </c>
      <c r="K129" s="10">
        <v>34.07811960523189</v>
      </c>
      <c r="L129" s="10">
        <v>4.3344976690865122</v>
      </c>
      <c r="M129" s="10">
        <v>11.658304075474067</v>
      </c>
      <c r="N129" s="10">
        <v>20.80682939588857</v>
      </c>
      <c r="O129" s="10">
        <v>2.4051253220613127</v>
      </c>
      <c r="P129" s="10">
        <v>11.726938243011478</v>
      </c>
      <c r="Q129" s="10">
        <v>2.8398433004359909</v>
      </c>
      <c r="R129" s="10">
        <v>3.1387741741660946</v>
      </c>
    </row>
    <row r="130" spans="1:18" x14ac:dyDescent="0.2">
      <c r="A130" s="6" t="s">
        <v>51</v>
      </c>
      <c r="B130" s="4" t="s">
        <v>6</v>
      </c>
      <c r="C130" s="10">
        <v>34.367519139152897</v>
      </c>
      <c r="D130" s="10">
        <v>30.812258538550875</v>
      </c>
      <c r="E130" s="10">
        <v>26.674509428413142</v>
      </c>
      <c r="F130" s="10">
        <v>8.89150314280438</v>
      </c>
      <c r="G130" s="10">
        <v>37.880154406724628</v>
      </c>
      <c r="H130" s="10">
        <v>29.525433737435165</v>
      </c>
      <c r="I130" s="10">
        <v>25.723547861876238</v>
      </c>
      <c r="J130" s="10">
        <v>33.365813328608972</v>
      </c>
      <c r="K130" s="10">
        <v>39.807923098730996</v>
      </c>
      <c r="L130" s="10">
        <v>2.9378541032273797</v>
      </c>
      <c r="M130" s="10">
        <v>12.338987233554993</v>
      </c>
      <c r="N130" s="10">
        <v>22.215791335256753</v>
      </c>
      <c r="O130" s="10">
        <v>2.3621814745917855</v>
      </c>
      <c r="P130" s="10">
        <v>10.484340372302542</v>
      </c>
      <c r="Q130" s="10">
        <v>2.9378541032273797</v>
      </c>
      <c r="R130" s="10">
        <v>3.8192103341955934</v>
      </c>
    </row>
    <row r="131" spans="1:18" x14ac:dyDescent="0.2">
      <c r="A131" s="6" t="s">
        <v>52</v>
      </c>
      <c r="B131" s="4" t="s">
        <v>6</v>
      </c>
      <c r="C131" s="10">
        <v>22.618778347876813</v>
      </c>
      <c r="D131" s="10">
        <v>40.4757086225164</v>
      </c>
      <c r="E131" s="10">
        <v>23.158563375062858</v>
      </c>
      <c r="F131" s="10">
        <v>8.6017521107376336</v>
      </c>
      <c r="G131" s="10">
        <v>27.881850657837415</v>
      </c>
      <c r="H131" s="10">
        <v>31.777901358505282</v>
      </c>
      <c r="I131" s="10">
        <v>25.026176805624274</v>
      </c>
      <c r="J131" s="10">
        <v>38.587746504617471</v>
      </c>
      <c r="K131" s="10">
        <v>39.000151667256482</v>
      </c>
      <c r="L131" s="10">
        <v>3.4666801482005765</v>
      </c>
      <c r="M131" s="10">
        <v>10.688930456951777</v>
      </c>
      <c r="N131" s="10">
        <v>19.56068991703966</v>
      </c>
      <c r="O131" s="10">
        <v>1.7408005941932696</v>
      </c>
      <c r="P131" s="10">
        <v>7.4973223848625494</v>
      </c>
      <c r="Q131" s="10">
        <v>2.4555651049754084</v>
      </c>
      <c r="R131" s="10">
        <v>2.8889001235004801</v>
      </c>
    </row>
    <row r="132" spans="1:18" x14ac:dyDescent="0.2">
      <c r="A132" s="6" t="s">
        <v>53</v>
      </c>
      <c r="B132" s="4" t="s">
        <v>6</v>
      </c>
      <c r="C132" s="10">
        <v>27.520191444810049</v>
      </c>
      <c r="D132" s="10">
        <v>33.502841758899194</v>
      </c>
      <c r="E132" s="10">
        <v>25.533979343010714</v>
      </c>
      <c r="F132" s="10">
        <v>6.3834948357526784</v>
      </c>
      <c r="G132" s="10">
        <v>36.889231697910731</v>
      </c>
      <c r="H132" s="10">
        <v>29.104435231983647</v>
      </c>
      <c r="I132" s="10">
        <v>23.212890514420302</v>
      </c>
      <c r="J132" s="10">
        <v>35.031955979356781</v>
      </c>
      <c r="K132" s="10">
        <v>41.172127889147589</v>
      </c>
      <c r="L132" s="10">
        <v>4.5431313532852515</v>
      </c>
      <c r="M132" s="10">
        <v>9.0862627065705031</v>
      </c>
      <c r="N132" s="10">
        <v>16.70195780915607</v>
      </c>
      <c r="O132" s="10">
        <v>1.1392506009546919</v>
      </c>
      <c r="P132" s="10">
        <v>11.647072525967678</v>
      </c>
      <c r="Q132" s="10">
        <v>1.8456471122721334</v>
      </c>
      <c r="R132" s="10">
        <v>5.1110227724459083</v>
      </c>
    </row>
    <row r="133" spans="1:18" x14ac:dyDescent="0.2">
      <c r="A133" s="6" t="s">
        <v>54</v>
      </c>
      <c r="B133" s="4" t="s">
        <v>6</v>
      </c>
      <c r="C133" s="10">
        <v>16.837851490149855</v>
      </c>
      <c r="D133" s="10">
        <v>2.4054073557356941</v>
      </c>
      <c r="E133" s="10">
        <v>20.266162264405864</v>
      </c>
      <c r="F133" s="10">
        <v>7.9836396799174612</v>
      </c>
      <c r="G133" s="10">
        <v>28.93890675241158</v>
      </c>
      <c r="H133" s="10">
        <v>30.240530672538256</v>
      </c>
      <c r="I133" s="10">
        <v>28.385452177470299</v>
      </c>
      <c r="J133" s="10">
        <v>32.10129493832364</v>
      </c>
      <c r="K133" s="10">
        <v>34.978678335516598</v>
      </c>
      <c r="L133" s="10">
        <v>5.0168622313888349</v>
      </c>
      <c r="M133" s="10">
        <v>6.9678642102622703</v>
      </c>
      <c r="N133" s="10">
        <v>12.80128235454543</v>
      </c>
      <c r="O133" s="10">
        <v>1.1165667804634309</v>
      </c>
      <c r="P133" s="10">
        <v>12.548582184499015</v>
      </c>
      <c r="Q133" s="10">
        <v>2.2297165472839264</v>
      </c>
      <c r="R133" s="10">
        <v>4.3200758103626082</v>
      </c>
    </row>
    <row r="134" spans="1:18" x14ac:dyDescent="0.2">
      <c r="A134" s="6" t="s">
        <v>55</v>
      </c>
      <c r="B134" s="4" t="s">
        <v>6</v>
      </c>
      <c r="C134" s="10">
        <v>18.118786766038145</v>
      </c>
      <c r="D134" s="10">
        <v>37.445492649812167</v>
      </c>
      <c r="E134" s="10">
        <v>26.017029328287606</v>
      </c>
      <c r="F134" s="10">
        <v>9.460737937559129</v>
      </c>
      <c r="G134" s="10">
        <v>60.1044893430117</v>
      </c>
      <c r="H134" s="10">
        <v>42.38186056367875</v>
      </c>
      <c r="I134" s="10">
        <v>38.000153094141965</v>
      </c>
      <c r="J134" s="10">
        <v>46.765137820416406</v>
      </c>
      <c r="K134" s="10">
        <v>35.546076601795079</v>
      </c>
      <c r="L134" s="10">
        <v>6.0154898864576287</v>
      </c>
      <c r="M134" s="10">
        <v>6.9724996411213427</v>
      </c>
      <c r="N134" s="10">
        <v>13.395737421675944</v>
      </c>
      <c r="O134" s="10">
        <v>0.54696067626218015</v>
      </c>
      <c r="P134" s="10">
        <v>13.752604399458148</v>
      </c>
      <c r="Q134" s="10">
        <v>3.8280390186548545</v>
      </c>
      <c r="R134" s="10">
        <v>6.4256369241706484</v>
      </c>
    </row>
    <row r="135" spans="1:18" x14ac:dyDescent="0.2">
      <c r="A135" s="6" t="s">
        <v>56</v>
      </c>
      <c r="B135" s="4" t="s">
        <v>6</v>
      </c>
      <c r="C135" s="10">
        <v>14.5424579177624</v>
      </c>
      <c r="D135" s="10">
        <v>29.0849158355248</v>
      </c>
      <c r="E135" s="10">
        <v>15.385053705233769</v>
      </c>
      <c r="F135" s="10">
        <v>8.5472520584632043</v>
      </c>
      <c r="G135" s="10">
        <v>39.888902021037701</v>
      </c>
      <c r="H135" s="10">
        <v>43.995605804737309</v>
      </c>
      <c r="I135" s="10">
        <v>34.917889240455331</v>
      </c>
      <c r="J135" s="10">
        <v>53.050824297277529</v>
      </c>
      <c r="K135" s="10">
        <v>43.995605804737309</v>
      </c>
      <c r="L135" s="10">
        <v>4.4263871693790584</v>
      </c>
      <c r="M135" s="10">
        <v>5.2311848365388869</v>
      </c>
      <c r="N135" s="10">
        <v>8.5951727361120813</v>
      </c>
      <c r="O135" s="10">
        <v>1.8755341923279936</v>
      </c>
      <c r="P135" s="10">
        <v>9.1580061324722557</v>
      </c>
      <c r="Q135" s="10">
        <v>2.6826588905327626</v>
      </c>
      <c r="R135" s="10">
        <v>5.633583670118802</v>
      </c>
    </row>
    <row r="136" spans="1:18" x14ac:dyDescent="0.2">
      <c r="A136" s="6" t="s">
        <v>57</v>
      </c>
      <c r="B136" s="4" t="s">
        <v>6</v>
      </c>
      <c r="C136" s="10">
        <v>14.576020017734157</v>
      </c>
      <c r="D136" s="10">
        <v>15.790688352545338</v>
      </c>
      <c r="E136" s="10">
        <v>17.037366792523343</v>
      </c>
      <c r="F136" s="10">
        <v>10.991849543563449</v>
      </c>
      <c r="G136" s="10">
        <v>42.471261113313325</v>
      </c>
      <c r="H136" s="10">
        <v>41.46755657359504</v>
      </c>
      <c r="I136" s="10">
        <v>35.109764210215097</v>
      </c>
      <c r="J136" s="10">
        <v>47.791858578113427</v>
      </c>
      <c r="K136" s="10">
        <v>39.887840132696184</v>
      </c>
      <c r="L136" s="10">
        <v>6.3188657635954355</v>
      </c>
      <c r="M136" s="10">
        <v>4.3442202124718614</v>
      </c>
      <c r="N136" s="10">
        <v>7.6555124969641932</v>
      </c>
      <c r="O136" s="10">
        <v>1.0503705182002951</v>
      </c>
      <c r="P136" s="10">
        <v>12.058241305505591</v>
      </c>
      <c r="Q136" s="10">
        <v>2.7645037715730023</v>
      </c>
      <c r="R136" s="10">
        <v>4.8707923594381475</v>
      </c>
    </row>
    <row r="137" spans="1:18" x14ac:dyDescent="0.2">
      <c r="A137" s="6" t="s">
        <v>58</v>
      </c>
      <c r="B137" s="4" t="s">
        <v>6</v>
      </c>
      <c r="C137" s="10">
        <v>13.379553609438666</v>
      </c>
      <c r="D137" s="10">
        <v>17.028522775649215</v>
      </c>
      <c r="E137" s="10">
        <v>18.563798471403796</v>
      </c>
      <c r="F137" s="10">
        <v>11.668673324882386</v>
      </c>
      <c r="G137" s="10">
        <v>35.266191929467617</v>
      </c>
      <c r="H137" s="10">
        <v>43.024311966314414</v>
      </c>
      <c r="I137" s="10">
        <v>35.546099658809332</v>
      </c>
      <c r="J137" s="10">
        <v>50.441881173339922</v>
      </c>
      <c r="K137" s="10">
        <v>47.546386797608726</v>
      </c>
      <c r="L137" s="10">
        <v>7.235319730070894</v>
      </c>
      <c r="M137" s="10">
        <v>6.3309047638120308</v>
      </c>
      <c r="N137" s="10">
        <v>11.675726165302336</v>
      </c>
      <c r="O137" s="10">
        <v>1.0294261463946923</v>
      </c>
      <c r="P137" s="10">
        <v>7.9420495120603327</v>
      </c>
      <c r="Q137" s="10">
        <v>2.5840427607396048</v>
      </c>
      <c r="R137" s="10">
        <v>4.522074831294308</v>
      </c>
    </row>
    <row r="138" spans="1:18" x14ac:dyDescent="0.2">
      <c r="A138" s="6" t="s">
        <v>59</v>
      </c>
      <c r="B138" s="4" t="s">
        <v>6</v>
      </c>
      <c r="C138" s="10">
        <v>18.267954354471385</v>
      </c>
      <c r="D138" s="10">
        <v>14.614363483577108</v>
      </c>
      <c r="E138" s="10">
        <v>17.973973686102525</v>
      </c>
      <c r="F138" s="10">
        <v>15.406263159516449</v>
      </c>
      <c r="G138" s="10">
        <v>33.871808233454921</v>
      </c>
      <c r="H138" s="10">
        <v>44.241374838862235</v>
      </c>
      <c r="I138" s="10">
        <v>38.079660605441049</v>
      </c>
      <c r="J138" s="10">
        <v>50.340366649886548</v>
      </c>
      <c r="K138" s="10">
        <v>45.385548326074186</v>
      </c>
      <c r="L138" s="10">
        <v>7.2464320856757114</v>
      </c>
      <c r="M138" s="10">
        <v>4.0681723989758378</v>
      </c>
      <c r="N138" s="10">
        <v>6.9003411835362973</v>
      </c>
      <c r="O138" s="10">
        <v>1.0118666663293778</v>
      </c>
      <c r="P138" s="10">
        <v>8.8575993281346879</v>
      </c>
      <c r="Q138" s="10">
        <v>1.0170430997439595</v>
      </c>
      <c r="R138" s="10">
        <v>5.3394762736557873</v>
      </c>
    </row>
    <row r="139" spans="1:18" x14ac:dyDescent="0.2">
      <c r="A139" s="6" t="s">
        <v>60</v>
      </c>
      <c r="B139" s="4" t="s">
        <v>6</v>
      </c>
      <c r="C139" s="10">
        <v>25.606321103266634</v>
      </c>
      <c r="D139" s="10">
        <v>14.632183487580933</v>
      </c>
      <c r="E139" s="10">
        <v>20.946795140343529</v>
      </c>
      <c r="F139" s="10">
        <v>6.4835318291539483</v>
      </c>
      <c r="G139" s="10">
        <v>36.369108831422913</v>
      </c>
      <c r="H139" s="10">
        <v>53.037626622631642</v>
      </c>
      <c r="I139" s="10">
        <v>48.167491734609726</v>
      </c>
      <c r="J139" s="10">
        <v>57.603973926097339</v>
      </c>
      <c r="K139" s="10">
        <v>41.376871833258726</v>
      </c>
      <c r="L139" s="10">
        <v>8.400758826752531</v>
      </c>
      <c r="M139" s="10">
        <v>5.767685164636065</v>
      </c>
      <c r="N139" s="10">
        <v>10.087432824002038</v>
      </c>
      <c r="O139" s="10">
        <v>1.4962071149635674</v>
      </c>
      <c r="P139" s="10">
        <v>9.4602441395418637</v>
      </c>
      <c r="Q139" s="10">
        <v>2.2569202818141125</v>
      </c>
      <c r="R139" s="10">
        <v>7.8992209863493938</v>
      </c>
    </row>
    <row r="140" spans="1:18" x14ac:dyDescent="0.2">
      <c r="A140" s="6" t="s">
        <v>61</v>
      </c>
      <c r="B140" s="4" t="s">
        <v>6</v>
      </c>
      <c r="C140" s="10">
        <v>3.6628694919600018</v>
      </c>
      <c r="D140" s="10">
        <v>14.651477967840007</v>
      </c>
      <c r="E140" s="10">
        <v>13.565365683500639</v>
      </c>
      <c r="F140" s="10">
        <v>9.2050695709468613</v>
      </c>
      <c r="G140" s="10">
        <v>32.628793097197551</v>
      </c>
      <c r="H140" s="10">
        <v>57.846264898812301</v>
      </c>
      <c r="I140" s="10">
        <v>51.726882062708896</v>
      </c>
      <c r="J140" s="10">
        <v>63.893209871992411</v>
      </c>
      <c r="K140" s="10">
        <v>45.980364406748237</v>
      </c>
      <c r="L140" s="10">
        <v>10.506266060681721</v>
      </c>
      <c r="M140" s="10">
        <v>6.7981721569117006</v>
      </c>
      <c r="N140" s="10">
        <v>12.434346649689639</v>
      </c>
      <c r="O140" s="10">
        <v>1.2287155744613925</v>
      </c>
      <c r="P140" s="10">
        <v>11.338199040464412</v>
      </c>
      <c r="Q140" s="10">
        <v>1.3596344313823403</v>
      </c>
      <c r="R140" s="10">
        <v>7.2925846774143706</v>
      </c>
    </row>
    <row r="141" spans="1:18" x14ac:dyDescent="0.2">
      <c r="A141" s="6" t="s">
        <v>62</v>
      </c>
      <c r="B141" s="4" t="s">
        <v>6</v>
      </c>
      <c r="C141" s="10">
        <v>8.5617485536760469</v>
      </c>
      <c r="D141" s="10">
        <v>19.569710979830969</v>
      </c>
      <c r="E141" s="10">
        <v>17.891698722626877</v>
      </c>
      <c r="F141" s="10">
        <v>12.241688599692074</v>
      </c>
      <c r="G141" s="10">
        <v>36.130957237263836</v>
      </c>
      <c r="H141" s="10">
        <v>52.875243664717345</v>
      </c>
      <c r="I141" s="10">
        <v>49.278474867977813</v>
      </c>
      <c r="J141" s="10">
        <v>56.428215076262852</v>
      </c>
      <c r="K141" s="10">
        <v>45.565302144249515</v>
      </c>
      <c r="L141" s="10">
        <v>10.23391812865497</v>
      </c>
      <c r="M141" s="10">
        <v>7.0662768031189085</v>
      </c>
      <c r="N141" s="10">
        <v>12.013160539954791</v>
      </c>
      <c r="O141" s="10">
        <v>2.1796306252633717</v>
      </c>
      <c r="P141" s="10">
        <v>13.502565487442613</v>
      </c>
      <c r="Q141" s="10">
        <v>1.3401559454191034</v>
      </c>
      <c r="R141" s="10">
        <v>7.0662768031189085</v>
      </c>
    </row>
    <row r="142" spans="1:18" x14ac:dyDescent="0.2">
      <c r="A142" s="6" t="s">
        <v>63</v>
      </c>
      <c r="B142" s="4" t="s">
        <v>6</v>
      </c>
      <c r="C142" s="10">
        <v>7.3193046660567243</v>
      </c>
      <c r="D142" s="10">
        <v>19.518145776151268</v>
      </c>
      <c r="E142" s="10">
        <v>12.362693968378977</v>
      </c>
      <c r="F142" s="10">
        <v>11.90481641399457</v>
      </c>
      <c r="G142" s="10">
        <v>50.66540566101466</v>
      </c>
      <c r="H142" s="10">
        <v>60.435857649572753</v>
      </c>
      <c r="I142" s="10">
        <v>56.72094982247549</v>
      </c>
      <c r="J142" s="10">
        <v>64.103633413006122</v>
      </c>
      <c r="K142" s="10">
        <v>52.76146302740478</v>
      </c>
      <c r="L142" s="10">
        <v>10.552292605480956</v>
      </c>
      <c r="M142" s="10">
        <v>5.8757083825973506</v>
      </c>
      <c r="N142" s="10">
        <v>9.6546297570171049</v>
      </c>
      <c r="O142" s="10">
        <v>2.1447312294314318</v>
      </c>
      <c r="P142" s="10">
        <v>8.2800701895180691</v>
      </c>
      <c r="Q142" s="10">
        <v>1.5588614076278684</v>
      </c>
      <c r="R142" s="10">
        <v>5.3960587187118527</v>
      </c>
    </row>
    <row r="143" spans="1:18" x14ac:dyDescent="0.2">
      <c r="A143" s="6" t="s">
        <v>64</v>
      </c>
      <c r="B143" s="4" t="s">
        <v>6</v>
      </c>
      <c r="C143" s="10">
        <v>3.6177704886402005</v>
      </c>
      <c r="D143" s="10">
        <v>16.882928946987601</v>
      </c>
      <c r="E143" s="10">
        <v>11.562698733884488</v>
      </c>
      <c r="F143" s="10">
        <v>9.7838220055945673</v>
      </c>
      <c r="G143" s="10">
        <v>39.193485171798109</v>
      </c>
      <c r="H143" s="10">
        <v>56.945129132492731</v>
      </c>
      <c r="I143" s="10">
        <v>47.873651479817227</v>
      </c>
      <c r="J143" s="10">
        <v>65.888312301254444</v>
      </c>
      <c r="K143" s="10">
        <v>50.59174695655345</v>
      </c>
      <c r="L143" s="10">
        <v>11.765522548035687</v>
      </c>
      <c r="M143" s="10">
        <v>6.9416583033410557</v>
      </c>
      <c r="N143" s="10">
        <v>11.849913732628027</v>
      </c>
      <c r="O143" s="10">
        <v>2.1028184776996102</v>
      </c>
      <c r="P143" s="10">
        <v>11.953745297144943</v>
      </c>
      <c r="Q143" s="10">
        <v>2.000138833166067</v>
      </c>
      <c r="R143" s="10">
        <v>5.8827612740178434</v>
      </c>
    </row>
    <row r="144" spans="1:18" x14ac:dyDescent="0.2">
      <c r="A144" s="6" t="s">
        <v>65</v>
      </c>
      <c r="B144" s="4" t="s">
        <v>6</v>
      </c>
      <c r="C144" s="10">
        <v>9.5026548041859193</v>
      </c>
      <c r="D144" s="10">
        <v>10.690486654709158</v>
      </c>
      <c r="E144" s="10">
        <v>13.375675255863724</v>
      </c>
      <c r="F144" s="10">
        <v>9.0609413023592964</v>
      </c>
      <c r="G144" s="10">
        <v>45.283654706867324</v>
      </c>
      <c r="H144" s="10">
        <v>59.511177952261882</v>
      </c>
      <c r="I144" s="10">
        <v>60.472991831494333</v>
      </c>
      <c r="J144" s="10">
        <v>58.565153733528547</v>
      </c>
      <c r="K144" s="10">
        <v>54.897908343559415</v>
      </c>
      <c r="L144" s="10">
        <v>10.610520100015686</v>
      </c>
      <c r="M144" s="10">
        <v>9.4572026978400672</v>
      </c>
      <c r="N144" s="10">
        <v>15.583424818115848</v>
      </c>
      <c r="O144" s="10">
        <v>3.4315519765739384</v>
      </c>
      <c r="P144" s="10">
        <v>6.5241502294326166</v>
      </c>
      <c r="Q144" s="10">
        <v>1.9606395836985506</v>
      </c>
      <c r="R144" s="10">
        <v>8.8805439967522588</v>
      </c>
    </row>
    <row r="145" spans="1:18" x14ac:dyDescent="0.2">
      <c r="A145" s="6" t="s">
        <v>66</v>
      </c>
      <c r="B145" s="4" t="s">
        <v>6</v>
      </c>
      <c r="C145" s="10">
        <v>5.8532930626770616</v>
      </c>
      <c r="D145" s="10">
        <v>15.218561962960361</v>
      </c>
      <c r="E145" s="10">
        <v>12.567603232387551</v>
      </c>
      <c r="F145" s="10">
        <v>10.473002693656293</v>
      </c>
      <c r="G145" s="10">
        <v>34.650387778604404</v>
      </c>
      <c r="H145" s="10">
        <v>64.372996828866263</v>
      </c>
      <c r="I145" s="10">
        <v>61.67537736193853</v>
      </c>
      <c r="J145" s="10">
        <v>67.020072399609987</v>
      </c>
      <c r="K145" s="10">
        <v>64.825531077223843</v>
      </c>
      <c r="L145" s="10">
        <v>11.879024019386566</v>
      </c>
      <c r="M145" s="10">
        <v>8.2587500325258993</v>
      </c>
      <c r="N145" s="10">
        <v>13.477212090201382</v>
      </c>
      <c r="O145" s="10">
        <v>3.1380635906171896</v>
      </c>
      <c r="P145" s="10">
        <v>10.749319721623332</v>
      </c>
      <c r="Q145" s="10">
        <v>2.1495376796985219</v>
      </c>
      <c r="R145" s="10">
        <v>7.1274144116319409</v>
      </c>
    </row>
    <row r="146" spans="1:18" x14ac:dyDescent="0.2">
      <c r="A146" s="6" t="s">
        <v>67</v>
      </c>
      <c r="B146" s="4" t="s">
        <v>6</v>
      </c>
      <c r="C146" s="10">
        <v>2.308189456190564</v>
      </c>
      <c r="D146" s="10">
        <v>16.157326193333951</v>
      </c>
      <c r="E146" s="10">
        <v>14.65183575292121</v>
      </c>
      <c r="F146" s="10">
        <v>6.9189224388794601</v>
      </c>
      <c r="G146" s="10">
        <v>37.502343896493528</v>
      </c>
      <c r="H146" s="10">
        <v>65.734758030577765</v>
      </c>
      <c r="I146" s="10">
        <v>63.520993351618998</v>
      </c>
      <c r="J146" s="10">
        <v>67.902089142917418</v>
      </c>
      <c r="K146" s="10">
        <v>66.623065571531527</v>
      </c>
      <c r="L146" s="10">
        <v>12.32526713073333</v>
      </c>
      <c r="M146" s="10">
        <v>8.5499600816798775</v>
      </c>
      <c r="N146" s="10">
        <v>14.140715834459353</v>
      </c>
      <c r="O146" s="10">
        <v>3.0764700582551581</v>
      </c>
      <c r="P146" s="10">
        <v>11.54692304887387</v>
      </c>
      <c r="Q146" s="10">
        <v>1.665576639288288</v>
      </c>
      <c r="R146" s="10">
        <v>8.7720369669183178</v>
      </c>
    </row>
    <row r="147" spans="1:18" x14ac:dyDescent="0.2">
      <c r="A147" s="6" t="s">
        <v>68</v>
      </c>
      <c r="B147" s="4" t="s">
        <v>6</v>
      </c>
      <c r="C147" s="10">
        <v>10.247184870600826</v>
      </c>
      <c r="D147" s="10">
        <v>10.247184870600826</v>
      </c>
      <c r="E147" s="10">
        <v>11.874369174137625</v>
      </c>
      <c r="F147" s="10">
        <v>11.478556868333037</v>
      </c>
      <c r="G147" s="10">
        <v>26.786824708932446</v>
      </c>
      <c r="H147" s="10">
        <v>71.550731213570202</v>
      </c>
      <c r="I147" s="10">
        <v>63.348975600711626</v>
      </c>
      <c r="J147" s="10">
        <v>79.562556868900742</v>
      </c>
      <c r="K147" s="10">
        <v>70.350947610903631</v>
      </c>
      <c r="L147" s="10">
        <v>15.160901888241249</v>
      </c>
      <c r="M147" s="10">
        <v>7.3077728526054928</v>
      </c>
      <c r="N147" s="10">
        <v>12.581503864949696</v>
      </c>
      <c r="O147" s="10">
        <v>2.1561668528157383</v>
      </c>
      <c r="P147" s="10">
        <v>11.436757739374348</v>
      </c>
      <c r="Q147" s="10">
        <v>1.636068549090782</v>
      </c>
      <c r="R147" s="10">
        <v>8.6166276918781186</v>
      </c>
    </row>
    <row r="148" spans="1:18" x14ac:dyDescent="0.2">
      <c r="A148" s="6" t="s">
        <v>69</v>
      </c>
      <c r="B148" s="4" t="s">
        <v>6</v>
      </c>
      <c r="C148" s="10">
        <v>2.252962645879331</v>
      </c>
      <c r="D148" s="10">
        <v>12.391294552336323</v>
      </c>
      <c r="E148" s="10">
        <v>7.6976664524149507</v>
      </c>
      <c r="F148" s="10">
        <v>13.470916291726164</v>
      </c>
      <c r="G148" s="10">
        <v>38.004134108246895</v>
      </c>
      <c r="H148" s="10">
        <v>86.66903783440965</v>
      </c>
      <c r="I148" s="10">
        <v>80.033661854525263</v>
      </c>
      <c r="J148" s="10">
        <v>92.933655108175614</v>
      </c>
      <c r="K148" s="10">
        <v>74.241833398326179</v>
      </c>
      <c r="L148" s="10">
        <v>10.498845127036027</v>
      </c>
      <c r="M148" s="10">
        <v>9.2132722543377383</v>
      </c>
      <c r="N148" s="10">
        <v>15.8332176568573</v>
      </c>
      <c r="O148" s="10">
        <v>2.5403277022735931</v>
      </c>
      <c r="P148" s="10">
        <v>11.036506975370692</v>
      </c>
      <c r="Q148" s="10">
        <v>1.071310727248574</v>
      </c>
      <c r="R148" s="10">
        <v>8.4633547452637359</v>
      </c>
    </row>
    <row r="149" spans="1:18" x14ac:dyDescent="0.2">
      <c r="A149" s="6" t="s">
        <v>70</v>
      </c>
      <c r="B149" s="4" t="s">
        <v>6</v>
      </c>
      <c r="C149" s="10">
        <v>3.3578831904367483</v>
      </c>
      <c r="D149" s="10">
        <v>15.670121555371493</v>
      </c>
      <c r="E149" s="10">
        <v>10.476806968573321</v>
      </c>
      <c r="F149" s="10">
        <v>8.9801202587771325</v>
      </c>
      <c r="G149" s="10">
        <v>25.122472051249844</v>
      </c>
      <c r="H149" s="10">
        <v>76.068590090251234</v>
      </c>
      <c r="I149" s="10">
        <v>71.129511080444502</v>
      </c>
      <c r="J149" s="10">
        <v>80.891343586501762</v>
      </c>
      <c r="K149" s="10">
        <v>68.493294811554009</v>
      </c>
      <c r="L149" s="10">
        <v>14.414103516409982</v>
      </c>
      <c r="M149" s="10">
        <v>8.2065698852553179</v>
      </c>
      <c r="N149" s="10">
        <v>15.333307777820371</v>
      </c>
      <c r="O149" s="10">
        <v>1.2476813920797185</v>
      </c>
      <c r="P149" s="10">
        <v>8.8748994178065992</v>
      </c>
      <c r="Q149" s="10">
        <v>1.3677616475425531</v>
      </c>
      <c r="R149" s="10">
        <v>8.8378444918134207</v>
      </c>
    </row>
    <row r="150" spans="1:18" x14ac:dyDescent="0.2">
      <c r="A150" s="6" t="s">
        <v>71</v>
      </c>
      <c r="B150" s="4" t="s">
        <v>6</v>
      </c>
      <c r="C150" s="10">
        <v>4.4613479962970812</v>
      </c>
      <c r="D150" s="10">
        <v>8.9226959925941625</v>
      </c>
      <c r="E150" s="10">
        <v>8.736612960765326</v>
      </c>
      <c r="F150" s="10">
        <v>8.736612960765326</v>
      </c>
      <c r="G150" s="10">
        <v>26.063386155129272</v>
      </c>
      <c r="H150" s="10">
        <v>86.010922973703615</v>
      </c>
      <c r="I150" s="10">
        <v>78.87243795333346</v>
      </c>
      <c r="J150" s="10">
        <v>92.779544358431494</v>
      </c>
      <c r="K150" s="10">
        <v>72.158202206304225</v>
      </c>
      <c r="L150" s="10">
        <v>13.542585227830736</v>
      </c>
      <c r="M150" s="10">
        <v>8.5804165947324513</v>
      </c>
      <c r="N150" s="10">
        <v>16.109224727869169</v>
      </c>
      <c r="O150" s="10">
        <v>1.0218011493219328</v>
      </c>
      <c r="P150" s="10">
        <v>8.8097964937009952</v>
      </c>
      <c r="Q150" s="10">
        <v>1.1371636450850238</v>
      </c>
      <c r="R150" s="10">
        <v>8.6837951079219984</v>
      </c>
    </row>
    <row r="151" spans="1:18" x14ac:dyDescent="0.2">
      <c r="A151" s="6" t="s">
        <v>72</v>
      </c>
      <c r="B151" s="4" t="s">
        <v>6</v>
      </c>
      <c r="C151" s="10">
        <v>3.3434006842826731</v>
      </c>
      <c r="D151" s="10">
        <v>10.03020205284802</v>
      </c>
      <c r="E151" s="10">
        <v>9.9233773506000098</v>
      </c>
      <c r="F151" s="10">
        <v>6.0249076771500061</v>
      </c>
      <c r="G151" s="10">
        <v>25.248274701228748</v>
      </c>
      <c r="H151" s="10">
        <v>88.00401607241939</v>
      </c>
      <c r="I151" s="10">
        <v>82.453283326753521</v>
      </c>
      <c r="J151" s="10">
        <v>93.226979566414172</v>
      </c>
      <c r="K151" s="10">
        <v>71.236507236450322</v>
      </c>
      <c r="L151" s="10">
        <v>13.21076453743016</v>
      </c>
      <c r="M151" s="10">
        <v>9.0442926448560339</v>
      </c>
      <c r="N151" s="10">
        <v>17.477628635346758</v>
      </c>
      <c r="O151" s="10">
        <v>0.60276064374836757</v>
      </c>
      <c r="P151" s="10">
        <v>7.5847744404770241</v>
      </c>
      <c r="Q151" s="10">
        <v>1.0162126567253971</v>
      </c>
      <c r="R151" s="10">
        <v>8.8410501135109545</v>
      </c>
    </row>
    <row r="152" spans="1:18" x14ac:dyDescent="0.2">
      <c r="A152" s="6" t="s">
        <v>43</v>
      </c>
      <c r="B152" s="4" t="s">
        <v>73</v>
      </c>
      <c r="C152" s="10">
        <v>60.634382398263618</v>
      </c>
      <c r="D152" s="10">
        <v>75.310220176187286</v>
      </c>
      <c r="E152" s="10">
        <v>28.653089877579674</v>
      </c>
      <c r="F152" s="10">
        <v>14.804096436749498</v>
      </c>
      <c r="G152" s="10">
        <v>54.8191945494058</v>
      </c>
      <c r="H152" s="10">
        <v>45.055159405350508</v>
      </c>
      <c r="I152" s="10">
        <v>36.464317552113997</v>
      </c>
      <c r="J152" s="10">
        <v>53.544235398143144</v>
      </c>
      <c r="K152" s="10">
        <v>45.300825487168126</v>
      </c>
      <c r="L152" s="10">
        <v>10.072309354522195</v>
      </c>
      <c r="M152" s="10">
        <v>8.7948457290706017</v>
      </c>
      <c r="N152" s="10">
        <v>15.824137805634376</v>
      </c>
      <c r="O152" s="10">
        <v>1.5719408557253034</v>
      </c>
      <c r="P152" s="10">
        <v>3.1307287988785033</v>
      </c>
      <c r="Q152" s="10">
        <v>9.3844443254328755</v>
      </c>
      <c r="R152" s="10">
        <v>0.88439789454341233</v>
      </c>
    </row>
    <row r="153" spans="1:18" x14ac:dyDescent="0.2">
      <c r="A153" s="6" t="s">
        <v>44</v>
      </c>
      <c r="B153" s="4" t="s">
        <v>73</v>
      </c>
      <c r="C153" s="10">
        <v>42.203644092832668</v>
      </c>
      <c r="D153" s="10">
        <v>82.1052712351472</v>
      </c>
      <c r="E153" s="10">
        <v>28.875028875028875</v>
      </c>
      <c r="F153" s="10">
        <v>15.939015939015938</v>
      </c>
      <c r="G153" s="10">
        <v>32.977765375883102</v>
      </c>
      <c r="H153" s="10">
        <v>44.022942241899777</v>
      </c>
      <c r="I153" s="10">
        <v>37.088611762609645</v>
      </c>
      <c r="J153" s="10">
        <v>50.945340579752177</v>
      </c>
      <c r="K153" s="10">
        <v>44.555087697571089</v>
      </c>
      <c r="L153" s="10">
        <v>8.0305586946762233</v>
      </c>
      <c r="M153" s="10">
        <v>10.691285973032803</v>
      </c>
      <c r="N153" s="10">
        <v>19.85160681810699</v>
      </c>
      <c r="O153" s="10">
        <v>1.1600457058008085</v>
      </c>
      <c r="P153" s="10">
        <v>2.8736854325988577</v>
      </c>
      <c r="Q153" s="10">
        <v>9.1916033252318226</v>
      </c>
      <c r="R153" s="10">
        <v>1.257798349768565</v>
      </c>
    </row>
    <row r="154" spans="1:18" x14ac:dyDescent="0.2">
      <c r="A154" s="6" t="s">
        <v>45</v>
      </c>
      <c r="B154" s="4" t="s">
        <v>73</v>
      </c>
      <c r="C154" s="10">
        <v>39.647896183508763</v>
      </c>
      <c r="D154" s="10">
        <v>65.952750382182842</v>
      </c>
      <c r="E154" s="10">
        <v>28.391625588232007</v>
      </c>
      <c r="F154" s="10">
        <v>16.319595810558553</v>
      </c>
      <c r="G154" s="10">
        <v>39.427075311874326</v>
      </c>
      <c r="H154" s="10">
        <v>47.084928247906916</v>
      </c>
      <c r="I154" s="10">
        <v>41.238845465063442</v>
      </c>
      <c r="J154" s="10">
        <v>52.817906697881575</v>
      </c>
      <c r="K154" s="10">
        <v>46.65601695819926</v>
      </c>
      <c r="L154" s="10">
        <v>8.6258826041205996</v>
      </c>
      <c r="M154" s="10">
        <v>10.43684138288625</v>
      </c>
      <c r="N154" s="10">
        <v>19.092058085677518</v>
      </c>
      <c r="O154" s="10">
        <v>1.808180589657207</v>
      </c>
      <c r="P154" s="10">
        <v>2.6241957695682285</v>
      </c>
      <c r="Q154" s="10">
        <v>7.1008646851600501</v>
      </c>
      <c r="R154" s="10">
        <v>1.8586155887331677</v>
      </c>
    </row>
    <row r="155" spans="1:18" x14ac:dyDescent="0.2">
      <c r="A155" s="6" t="s">
        <v>46</v>
      </c>
      <c r="B155" s="4" t="s">
        <v>73</v>
      </c>
      <c r="C155" s="10">
        <v>45.841147165236499</v>
      </c>
      <c r="D155" s="10">
        <v>60.237540489856222</v>
      </c>
      <c r="E155" s="10">
        <v>23.375712634572679</v>
      </c>
      <c r="F155" s="10">
        <v>15.583808423048453</v>
      </c>
      <c r="G155" s="10">
        <v>45.465694338922823</v>
      </c>
      <c r="H155" s="10">
        <v>45.003316528337059</v>
      </c>
      <c r="I155" s="10">
        <v>37.477588778569597</v>
      </c>
      <c r="J155" s="10">
        <v>52.49520981210464</v>
      </c>
      <c r="K155" s="10">
        <v>48.479564360379797</v>
      </c>
      <c r="L155" s="10">
        <v>10.005956597636528</v>
      </c>
      <c r="M155" s="10">
        <v>10.005956597636528</v>
      </c>
      <c r="N155" s="10">
        <v>18.362135205580582</v>
      </c>
      <c r="O155" s="10">
        <v>1.6873460296747922</v>
      </c>
      <c r="P155" s="10">
        <v>2.948972566615589</v>
      </c>
      <c r="Q155" s="10">
        <v>7.5631878507956847</v>
      </c>
      <c r="R155" s="10">
        <v>1.926029204239895</v>
      </c>
    </row>
    <row r="156" spans="1:18" x14ac:dyDescent="0.2">
      <c r="A156" s="6" t="s">
        <v>47</v>
      </c>
      <c r="B156" s="4" t="s">
        <v>73</v>
      </c>
      <c r="C156" s="10">
        <v>33.154499969859543</v>
      </c>
      <c r="D156" s="10">
        <v>51.99228404364338</v>
      </c>
      <c r="E156" s="10">
        <v>24.319066147859921</v>
      </c>
      <c r="F156" s="10">
        <v>22.432242050181134</v>
      </c>
      <c r="G156" s="10">
        <v>46.461924452910836</v>
      </c>
      <c r="H156" s="10">
        <v>45.174338195945431</v>
      </c>
      <c r="I156" s="10">
        <v>40.524513612890509</v>
      </c>
      <c r="J156" s="10">
        <v>49.796149898421397</v>
      </c>
      <c r="K156" s="10">
        <v>50.87325470681855</v>
      </c>
      <c r="L156" s="10">
        <v>9.2201982574288621</v>
      </c>
      <c r="M156" s="10">
        <v>9.9615207303879671</v>
      </c>
      <c r="N156" s="10">
        <v>18.589226427931429</v>
      </c>
      <c r="O156" s="10">
        <v>1.3857926687872375</v>
      </c>
      <c r="P156" s="10">
        <v>3.7251137006295441</v>
      </c>
      <c r="Q156" s="10">
        <v>6.9962308385515479</v>
      </c>
      <c r="R156" s="10">
        <v>2.0849694551974811</v>
      </c>
    </row>
    <row r="157" spans="1:18" x14ac:dyDescent="0.2">
      <c r="A157" s="6" t="s">
        <v>48</v>
      </c>
      <c r="B157" s="4" t="s">
        <v>73</v>
      </c>
      <c r="C157" s="10">
        <v>30.384761104504822</v>
      </c>
      <c r="D157" s="10">
        <v>46.89006343287781</v>
      </c>
      <c r="E157" s="10">
        <v>24.790651079714134</v>
      </c>
      <c r="F157" s="10">
        <v>18.288185222739937</v>
      </c>
      <c r="G157" s="10">
        <v>36.654617635946337</v>
      </c>
      <c r="H157" s="10">
        <v>48.103501175837955</v>
      </c>
      <c r="I157" s="10">
        <v>37.73214218499399</v>
      </c>
      <c r="J157" s="10">
        <v>58.395144730680862</v>
      </c>
      <c r="K157" s="10">
        <v>52.721803094810994</v>
      </c>
      <c r="L157" s="10">
        <v>11.339988870349634</v>
      </c>
      <c r="M157" s="10">
        <v>8.0934597985963102</v>
      </c>
      <c r="N157" s="10">
        <v>14.964328895751875</v>
      </c>
      <c r="O157" s="10">
        <v>1.184300907174495</v>
      </c>
      <c r="P157" s="10">
        <v>1.7993398671862262</v>
      </c>
      <c r="Q157" s="10">
        <v>7.7733794675783781</v>
      </c>
      <c r="R157" s="10">
        <v>2.3777396018475039</v>
      </c>
    </row>
    <row r="158" spans="1:18" x14ac:dyDescent="0.2">
      <c r="A158" s="6" t="s">
        <v>49</v>
      </c>
      <c r="B158" s="4" t="s">
        <v>73</v>
      </c>
      <c r="C158" s="10">
        <v>30.665096015407343</v>
      </c>
      <c r="D158" s="10">
        <v>51.981077391970977</v>
      </c>
      <c r="E158" s="10">
        <v>21.130835418439911</v>
      </c>
      <c r="F158" s="10">
        <v>20.933350975276923</v>
      </c>
      <c r="G158" s="10">
        <v>42.794362117113906</v>
      </c>
      <c r="H158" s="10">
        <v>49.685415954027675</v>
      </c>
      <c r="I158" s="10">
        <v>39.95466368773392</v>
      </c>
      <c r="J158" s="10">
        <v>59.342325194143811</v>
      </c>
      <c r="K158" s="10">
        <v>60.335514196671213</v>
      </c>
      <c r="L158" s="10">
        <v>11.823414150731383</v>
      </c>
      <c r="M158" s="10">
        <v>7.6265534025710062</v>
      </c>
      <c r="N158" s="10">
        <v>14.22422267341094</v>
      </c>
      <c r="O158" s="10">
        <v>1.0789513671662512</v>
      </c>
      <c r="P158" s="10">
        <v>4.0311247621916326</v>
      </c>
      <c r="Q158" s="10">
        <v>6.9045128437477157</v>
      </c>
      <c r="R158" s="10">
        <v>3.0686723749989846</v>
      </c>
    </row>
    <row r="159" spans="1:18" x14ac:dyDescent="0.2">
      <c r="A159" s="6" t="s">
        <v>50</v>
      </c>
      <c r="B159" s="4" t="s">
        <v>73</v>
      </c>
      <c r="C159" s="10">
        <v>12.693577050012696</v>
      </c>
      <c r="D159" s="10">
        <v>42.187476666218657</v>
      </c>
      <c r="E159" s="10">
        <v>17.318583032022062</v>
      </c>
      <c r="F159" s="10">
        <v>18.858012634868466</v>
      </c>
      <c r="G159" s="10">
        <v>40.625634775543368</v>
      </c>
      <c r="H159" s="10">
        <v>51.663635881820326</v>
      </c>
      <c r="I159" s="10">
        <v>42.076149791093258</v>
      </c>
      <c r="J159" s="10">
        <v>61.195814170783393</v>
      </c>
      <c r="K159" s="10">
        <v>61.150148332533881</v>
      </c>
      <c r="L159" s="10">
        <v>10.377264793503564</v>
      </c>
      <c r="M159" s="10">
        <v>6.8142554223435425</v>
      </c>
      <c r="N159" s="10">
        <v>12.060042933752843</v>
      </c>
      <c r="O159" s="10">
        <v>1.5987295429232236</v>
      </c>
      <c r="P159" s="10">
        <v>6.1279493541698473</v>
      </c>
      <c r="Q159" s="10">
        <v>6.0571159309720377</v>
      </c>
      <c r="R159" s="10">
        <v>2.1378056226960136</v>
      </c>
    </row>
    <row r="160" spans="1:18" x14ac:dyDescent="0.2">
      <c r="A160" s="6" t="s">
        <v>51</v>
      </c>
      <c r="B160" s="4" t="s">
        <v>73</v>
      </c>
      <c r="C160" s="10">
        <v>18.672741531911715</v>
      </c>
      <c r="D160" s="10">
        <v>25.021473652761696</v>
      </c>
      <c r="E160" s="10">
        <v>18.94564662805006</v>
      </c>
      <c r="F160" s="10">
        <v>24.010324439508988</v>
      </c>
      <c r="G160" s="10">
        <v>51.526806951434679</v>
      </c>
      <c r="H160" s="10">
        <v>58.056352486505197</v>
      </c>
      <c r="I160" s="10">
        <v>48.657253721133998</v>
      </c>
      <c r="J160" s="10">
        <v>67.416499661600767</v>
      </c>
      <c r="K160" s="10">
        <v>59.903600065621269</v>
      </c>
      <c r="L160" s="10">
        <v>11.259413815564644</v>
      </c>
      <c r="M160" s="10">
        <v>6.1135098451698662</v>
      </c>
      <c r="N160" s="10">
        <v>10.313222256109922</v>
      </c>
      <c r="O160" s="10">
        <v>1.9312018132229389</v>
      </c>
      <c r="P160" s="10">
        <v>5.6586565239871565</v>
      </c>
      <c r="Q160" s="10">
        <v>5.6736889929993719</v>
      </c>
      <c r="R160" s="10">
        <v>2.682907198240013</v>
      </c>
    </row>
    <row r="161" spans="1:18" x14ac:dyDescent="0.2">
      <c r="A161" s="6" t="s">
        <v>52</v>
      </c>
      <c r="B161" s="4" t="s">
        <v>73</v>
      </c>
      <c r="C161" s="10">
        <v>12.717126228698815</v>
      </c>
      <c r="D161" s="10">
        <v>24.312153084277142</v>
      </c>
      <c r="E161" s="10">
        <v>15.184500832403359</v>
      </c>
      <c r="F161" s="10">
        <v>23.051169938347268</v>
      </c>
      <c r="G161" s="10">
        <v>47.099100559111903</v>
      </c>
      <c r="H161" s="10">
        <v>57.541150179794364</v>
      </c>
      <c r="I161" s="10">
        <v>48.829187494505625</v>
      </c>
      <c r="J161" s="10">
        <v>66.229246939609865</v>
      </c>
      <c r="K161" s="10">
        <v>56.715408598664382</v>
      </c>
      <c r="L161" s="10">
        <v>10.12619938964659</v>
      </c>
      <c r="M161" s="10">
        <v>6.6928528154745708</v>
      </c>
      <c r="N161" s="10">
        <v>11.576260136843581</v>
      </c>
      <c r="O161" s="10">
        <v>1.8228233102644915</v>
      </c>
      <c r="P161" s="10">
        <v>5.3092822845841665</v>
      </c>
      <c r="Q161" s="10">
        <v>5.2586700693014485</v>
      </c>
      <c r="R161" s="10">
        <v>2.0860839944336327</v>
      </c>
    </row>
    <row r="162" spans="1:18" x14ac:dyDescent="0.2">
      <c r="A162" s="6" t="s">
        <v>53</v>
      </c>
      <c r="B162" s="4" t="s">
        <v>73</v>
      </c>
      <c r="C162" s="10">
        <v>11.955689226803161</v>
      </c>
      <c r="D162" s="10">
        <v>21.296071435243132</v>
      </c>
      <c r="E162" s="10">
        <v>18.326195606339084</v>
      </c>
      <c r="F162" s="10">
        <v>20.283362127404423</v>
      </c>
      <c r="G162" s="10">
        <v>49.464946004848542</v>
      </c>
      <c r="H162" s="10">
        <v>60.085987630766255</v>
      </c>
      <c r="I162" s="10">
        <v>49.82979821933516</v>
      </c>
      <c r="J162" s="10">
        <v>70.315427136280192</v>
      </c>
      <c r="K162" s="10">
        <v>59.700546512678656</v>
      </c>
      <c r="L162" s="10">
        <v>9.7645083248857496</v>
      </c>
      <c r="M162" s="10">
        <v>5.1820416987332267</v>
      </c>
      <c r="N162" s="10">
        <v>9.0053852203617755</v>
      </c>
      <c r="O162" s="10">
        <v>1.368670114574797</v>
      </c>
      <c r="P162" s="10">
        <v>5.7235629179164027</v>
      </c>
      <c r="Q162" s="10">
        <v>4.411159462558035</v>
      </c>
      <c r="R162" s="10">
        <v>2.6980878266131674</v>
      </c>
    </row>
    <row r="163" spans="1:18" x14ac:dyDescent="0.2">
      <c r="A163" s="6" t="s">
        <v>54</v>
      </c>
      <c r="B163" s="4" t="s">
        <v>73</v>
      </c>
      <c r="C163" s="10">
        <v>17.486355062299793</v>
      </c>
      <c r="D163" s="10">
        <v>23.811206893344394</v>
      </c>
      <c r="E163" s="10">
        <v>19.324204946996467</v>
      </c>
      <c r="F163" s="10">
        <v>20.704505300353357</v>
      </c>
      <c r="G163" s="10">
        <v>42.85155937295454</v>
      </c>
      <c r="H163" s="10">
        <v>62.114073737017335</v>
      </c>
      <c r="I163" s="10">
        <v>55.856696821981423</v>
      </c>
      <c r="J163" s="10">
        <v>68.350691106097244</v>
      </c>
      <c r="K163" s="10">
        <v>62.828995371092695</v>
      </c>
      <c r="L163" s="10">
        <v>12.994752054663749</v>
      </c>
      <c r="M163" s="10">
        <v>6.4342947066781679</v>
      </c>
      <c r="N163" s="10">
        <v>10.278306202536552</v>
      </c>
      <c r="O163" s="10">
        <v>2.6030361477752018</v>
      </c>
      <c r="P163" s="10">
        <v>7.7466263987570487</v>
      </c>
      <c r="Q163" s="10">
        <v>4.0792587356064196</v>
      </c>
      <c r="R163" s="10">
        <v>2.4391443986100243</v>
      </c>
    </row>
    <row r="164" spans="1:18" x14ac:dyDescent="0.2">
      <c r="A164" s="6" t="s">
        <v>55</v>
      </c>
      <c r="B164" s="4" t="s">
        <v>73</v>
      </c>
      <c r="C164" s="10">
        <v>16.288996412718745</v>
      </c>
      <c r="D164" s="10">
        <v>16.288996412718745</v>
      </c>
      <c r="E164" s="10">
        <v>20.590943333054323</v>
      </c>
      <c r="F164" s="10">
        <v>19.753913116263497</v>
      </c>
      <c r="G164" s="10">
        <v>45.270992159064157</v>
      </c>
      <c r="H164" s="10">
        <v>68.068405238584091</v>
      </c>
      <c r="I164" s="10">
        <v>59.470833650400827</v>
      </c>
      <c r="J164" s="10">
        <v>76.633593365673264</v>
      </c>
      <c r="K164" s="10">
        <v>61.298715451362874</v>
      </c>
      <c r="L164" s="10">
        <v>11.764399935110045</v>
      </c>
      <c r="M164" s="10">
        <v>5.6964462843690757</v>
      </c>
      <c r="N164" s="10">
        <v>10.008304411263561</v>
      </c>
      <c r="O164" s="10">
        <v>1.4008291260391887</v>
      </c>
      <c r="P164" s="10">
        <v>7.021000352130172</v>
      </c>
      <c r="Q164" s="10">
        <v>4.9121529553617389</v>
      </c>
      <c r="R164" s="10">
        <v>3.2197305085564341</v>
      </c>
    </row>
    <row r="165" spans="1:18" x14ac:dyDescent="0.2">
      <c r="A165" s="6" t="s">
        <v>56</v>
      </c>
      <c r="B165" s="4" t="s">
        <v>73</v>
      </c>
      <c r="C165" s="10">
        <v>8.0968381846888793</v>
      </c>
      <c r="D165" s="10">
        <v>18.033866865897959</v>
      </c>
      <c r="E165" s="10">
        <v>17.88074195325974</v>
      </c>
      <c r="F165" s="10">
        <v>21.131785944761511</v>
      </c>
      <c r="G165" s="10">
        <v>44.82529016759436</v>
      </c>
      <c r="H165" s="10">
        <v>77.281757047553199</v>
      </c>
      <c r="I165" s="10">
        <v>67.741872599793354</v>
      </c>
      <c r="J165" s="10">
        <v>86.78070281855311</v>
      </c>
      <c r="K165" s="10">
        <v>63.462627968782542</v>
      </c>
      <c r="L165" s="10">
        <v>12.643895227496907</v>
      </c>
      <c r="M165" s="10">
        <v>4.9035619311766849</v>
      </c>
      <c r="N165" s="10">
        <v>7.7164003560915706</v>
      </c>
      <c r="O165" s="10">
        <v>2.0219175866391685</v>
      </c>
      <c r="P165" s="10">
        <v>7.3799238263514617</v>
      </c>
      <c r="Q165" s="10">
        <v>4.5388341842296578</v>
      </c>
      <c r="R165" s="10">
        <v>2.9988725860088818</v>
      </c>
    </row>
    <row r="166" spans="1:18" x14ac:dyDescent="0.2">
      <c r="A166" s="6" t="s">
        <v>57</v>
      </c>
      <c r="B166" s="4" t="s">
        <v>73</v>
      </c>
      <c r="C166" s="10">
        <v>10.235152631713621</v>
      </c>
      <c r="D166" s="10">
        <v>17.911517105498834</v>
      </c>
      <c r="E166" s="10">
        <v>15.163050173901233</v>
      </c>
      <c r="F166" s="10">
        <v>18.479967399442128</v>
      </c>
      <c r="G166" s="10">
        <v>42.237853480650045</v>
      </c>
      <c r="H166" s="10">
        <v>76.339523813314443</v>
      </c>
      <c r="I166" s="10">
        <v>67.58465836234474</v>
      </c>
      <c r="J166" s="10">
        <v>85.052854273727249</v>
      </c>
      <c r="K166" s="10">
        <v>62.20994563097522</v>
      </c>
      <c r="L166" s="10">
        <v>14.328586325752449</v>
      </c>
      <c r="M166" s="10">
        <v>4.8159970706001287</v>
      </c>
      <c r="N166" s="10">
        <v>7.5005405974739139</v>
      </c>
      <c r="O166" s="10">
        <v>2.1441896035393424</v>
      </c>
      <c r="P166" s="10">
        <v>5.0882655056940873</v>
      </c>
      <c r="Q166" s="10">
        <v>3.661749838803404</v>
      </c>
      <c r="R166" s="10">
        <v>3.263733551976947</v>
      </c>
    </row>
    <row r="167" spans="1:18" x14ac:dyDescent="0.2">
      <c r="A167" s="6" t="s">
        <v>58</v>
      </c>
      <c r="B167" s="4" t="s">
        <v>73</v>
      </c>
      <c r="C167" s="10">
        <v>10.15699817174033</v>
      </c>
      <c r="D167" s="10">
        <v>20.31399634348066</v>
      </c>
      <c r="E167" s="10">
        <v>14.586973678957598</v>
      </c>
      <c r="F167" s="10">
        <v>17.350821323391671</v>
      </c>
      <c r="G167" s="10">
        <v>47.811326061190464</v>
      </c>
      <c r="H167" s="10">
        <v>85.150236606626237</v>
      </c>
      <c r="I167" s="10">
        <v>73.692718610625704</v>
      </c>
      <c r="J167" s="10">
        <v>96.547905464159129</v>
      </c>
      <c r="K167" s="10">
        <v>71.075817332803723</v>
      </c>
      <c r="L167" s="10">
        <v>12.080543210030996</v>
      </c>
      <c r="M167" s="10">
        <v>5.8643413640927164</v>
      </c>
      <c r="N167" s="10">
        <v>9.7995636450300143</v>
      </c>
      <c r="O167" s="10">
        <v>1.9496749891793037</v>
      </c>
      <c r="P167" s="10">
        <v>6.8320944468736329</v>
      </c>
      <c r="Q167" s="10">
        <v>3.4404136002677266</v>
      </c>
      <c r="R167" s="10">
        <v>2.8148838547645036</v>
      </c>
    </row>
    <row r="168" spans="1:18" x14ac:dyDescent="0.2">
      <c r="A168" s="6" t="s">
        <v>59</v>
      </c>
      <c r="B168" s="4" t="s">
        <v>73</v>
      </c>
      <c r="C168" s="10">
        <v>6.4939047488482338</v>
      </c>
      <c r="D168" s="10">
        <v>18.038624302356205</v>
      </c>
      <c r="E168" s="10">
        <v>13.741577682482923</v>
      </c>
      <c r="F168" s="10">
        <v>18.37189190158043</v>
      </c>
      <c r="G168" s="10">
        <v>48.255840886980963</v>
      </c>
      <c r="H168" s="10">
        <v>81.186264651853861</v>
      </c>
      <c r="I168" s="10">
        <v>73.776728645800006</v>
      </c>
      <c r="J168" s="10">
        <v>88.548448870164677</v>
      </c>
      <c r="K168" s="10">
        <v>62.897262297721134</v>
      </c>
      <c r="L168" s="10">
        <v>14.0241299564253</v>
      </c>
      <c r="M168" s="10">
        <v>4.2264501238541996</v>
      </c>
      <c r="N168" s="10">
        <v>7.2466170247703241</v>
      </c>
      <c r="O168" s="10">
        <v>1.2255840674071237</v>
      </c>
      <c r="P168" s="10">
        <v>6.4575261425655128</v>
      </c>
      <c r="Q168" s="10">
        <v>3.1506264559640398</v>
      </c>
      <c r="R168" s="10">
        <v>3.0353596344043798</v>
      </c>
    </row>
    <row r="169" spans="1:18" x14ac:dyDescent="0.2">
      <c r="A169" s="6" t="s">
        <v>60</v>
      </c>
      <c r="B169" s="4" t="s">
        <v>73</v>
      </c>
      <c r="C169" s="10">
        <v>6.4731669249939765</v>
      </c>
      <c r="D169" s="10">
        <v>10.428991156934739</v>
      </c>
      <c r="E169" s="10">
        <v>13.228993884134365</v>
      </c>
      <c r="F169" s="10">
        <v>23.259769466609871</v>
      </c>
      <c r="G169" s="10">
        <v>40.068413105339118</v>
      </c>
      <c r="H169" s="10">
        <v>78.419995739029133</v>
      </c>
      <c r="I169" s="10">
        <v>69.250869428357959</v>
      </c>
      <c r="J169" s="10">
        <v>87.516715090575659</v>
      </c>
      <c r="K169" s="10">
        <v>64.783377982868487</v>
      </c>
      <c r="L169" s="10">
        <v>16.583033781037471</v>
      </c>
      <c r="M169" s="10">
        <v>4.2685257796292353</v>
      </c>
      <c r="N169" s="10">
        <v>7.5091304199424291</v>
      </c>
      <c r="O169" s="10">
        <v>1.0535116175993631</v>
      </c>
      <c r="P169" s="10">
        <v>5.6710736064109941</v>
      </c>
      <c r="Q169" s="10">
        <v>2.5686703806618407</v>
      </c>
      <c r="R169" s="10">
        <v>3.4752599267777846</v>
      </c>
    </row>
    <row r="170" spans="1:18" x14ac:dyDescent="0.2">
      <c r="A170" s="6" t="s">
        <v>61</v>
      </c>
      <c r="B170" s="4" t="s">
        <v>73</v>
      </c>
      <c r="C170" s="10">
        <v>8.2453234676245586</v>
      </c>
      <c r="D170" s="10">
        <v>13.622708337814489</v>
      </c>
      <c r="E170" s="10">
        <v>13.303254768650739</v>
      </c>
      <c r="F170" s="10">
        <v>19.247262218473409</v>
      </c>
      <c r="G170" s="10">
        <v>41.036547506048436</v>
      </c>
      <c r="H170" s="10">
        <v>84.45422339794051</v>
      </c>
      <c r="I170" s="10">
        <v>80.622125366286227</v>
      </c>
      <c r="J170" s="10">
        <v>88.25198973497794</v>
      </c>
      <c r="K170" s="10">
        <v>69.568006438567252</v>
      </c>
      <c r="L170" s="10">
        <v>16.482494588433227</v>
      </c>
      <c r="M170" s="10">
        <v>7.3503016407877899</v>
      </c>
      <c r="N170" s="10">
        <v>12.827942241444248</v>
      </c>
      <c r="O170" s="10">
        <v>1.9217351198571411</v>
      </c>
      <c r="P170" s="10">
        <v>6.5243741443130405</v>
      </c>
      <c r="Q170" s="10">
        <v>2.7842051669650716</v>
      </c>
      <c r="R170" s="10">
        <v>2.7470824314055373</v>
      </c>
    </row>
    <row r="171" spans="1:18" x14ac:dyDescent="0.2">
      <c r="A171" s="6" t="s">
        <v>62</v>
      </c>
      <c r="B171" s="4" t="s">
        <v>73</v>
      </c>
      <c r="C171" s="10">
        <v>2.1451785324833659</v>
      </c>
      <c r="D171" s="10">
        <v>10.01083315158904</v>
      </c>
      <c r="E171" s="10">
        <v>12.956028067718679</v>
      </c>
      <c r="F171" s="10">
        <v>20.950173045672756</v>
      </c>
      <c r="G171" s="10">
        <v>35.04107019550856</v>
      </c>
      <c r="H171" s="10">
        <v>84.819591465069649</v>
      </c>
      <c r="I171" s="10">
        <v>75.591664241036966</v>
      </c>
      <c r="J171" s="10">
        <v>93.958415776881438</v>
      </c>
      <c r="K171" s="10">
        <v>74.458832765680498</v>
      </c>
      <c r="L171" s="10">
        <v>17.985401545066381</v>
      </c>
      <c r="M171" s="10">
        <v>11.126871138428491</v>
      </c>
      <c r="N171" s="10">
        <v>20.529258959738456</v>
      </c>
      <c r="O171" s="10">
        <v>1.8152707839428406</v>
      </c>
      <c r="P171" s="10">
        <v>6.2453915054616953</v>
      </c>
      <c r="Q171" s="10">
        <v>2.991486666725037</v>
      </c>
      <c r="R171" s="10">
        <v>3.1009313008735142</v>
      </c>
    </row>
    <row r="172" spans="1:18" x14ac:dyDescent="0.2">
      <c r="A172" s="6" t="s">
        <v>63</v>
      </c>
      <c r="B172" s="4" t="s">
        <v>73</v>
      </c>
      <c r="C172" s="10">
        <v>5.3474220078500156</v>
      </c>
      <c r="D172" s="10">
        <v>8.1993804120366907</v>
      </c>
      <c r="E172" s="10">
        <v>13.579631091170416</v>
      </c>
      <c r="F172" s="10">
        <v>21.108931498155993</v>
      </c>
      <c r="G172" s="10">
        <v>38.445477022198951</v>
      </c>
      <c r="H172" s="10">
        <v>79.249882632646646</v>
      </c>
      <c r="I172" s="10">
        <v>75.159877032093704</v>
      </c>
      <c r="J172" s="10">
        <v>83.30082743583479</v>
      </c>
      <c r="K172" s="10">
        <v>80.829137540181264</v>
      </c>
      <c r="L172" s="10">
        <v>16.043794174272215</v>
      </c>
      <c r="M172" s="10">
        <v>17.371803982880877</v>
      </c>
      <c r="N172" s="10">
        <v>30.15050729310477</v>
      </c>
      <c r="O172" s="10">
        <v>4.7151411756132893</v>
      </c>
      <c r="P172" s="10">
        <v>6.9723337795626961</v>
      </c>
      <c r="Q172" s="10">
        <v>2.261205890333668</v>
      </c>
      <c r="R172" s="10">
        <v>2.656019617217324</v>
      </c>
    </row>
    <row r="173" spans="1:18" x14ac:dyDescent="0.2">
      <c r="A173" s="6" t="s">
        <v>64</v>
      </c>
      <c r="B173" s="4" t="s">
        <v>73</v>
      </c>
      <c r="C173" s="10">
        <v>2.8361150895503338</v>
      </c>
      <c r="D173" s="10">
        <v>8.1538308824572105</v>
      </c>
      <c r="E173" s="10">
        <v>11.827476542171526</v>
      </c>
      <c r="F173" s="10">
        <v>23.260703866270664</v>
      </c>
      <c r="G173" s="10">
        <v>41.929526388395445</v>
      </c>
      <c r="H173" s="10">
        <v>79.56725588363112</v>
      </c>
      <c r="I173" s="10">
        <v>74.157127954753506</v>
      </c>
      <c r="J173" s="10">
        <v>84.931815303207287</v>
      </c>
      <c r="K173" s="10">
        <v>74.868123986418439</v>
      </c>
      <c r="L173" s="10">
        <v>18.690532132522584</v>
      </c>
      <c r="M173" s="10">
        <v>26.392868625698249</v>
      </c>
      <c r="N173" s="10">
        <v>48.752102301354697</v>
      </c>
      <c r="O173" s="10">
        <v>4.2219626497037588</v>
      </c>
      <c r="P173" s="10">
        <v>7.583225904299689</v>
      </c>
      <c r="Q173" s="10">
        <v>2.5792227706505648</v>
      </c>
      <c r="R173" s="10">
        <v>2.7205500457547056</v>
      </c>
    </row>
    <row r="174" spans="1:18" x14ac:dyDescent="0.2">
      <c r="A174" s="6" t="s">
        <v>65</v>
      </c>
      <c r="B174" s="4" t="s">
        <v>73</v>
      </c>
      <c r="C174" s="10">
        <v>3.16691767421566</v>
      </c>
      <c r="D174" s="10">
        <v>5.2781961236927666</v>
      </c>
      <c r="E174" s="10">
        <v>13.244641385260902</v>
      </c>
      <c r="F174" s="10">
        <v>24.046096495570762</v>
      </c>
      <c r="G174" s="10">
        <v>38.634502155805215</v>
      </c>
      <c r="H174" s="10">
        <v>76.94584814187256</v>
      </c>
      <c r="I174" s="10">
        <v>72.056472165394737</v>
      </c>
      <c r="J174" s="10">
        <v>81.800214760224847</v>
      </c>
      <c r="K174" s="10">
        <v>74.093425199904402</v>
      </c>
      <c r="L174" s="10">
        <v>17.114537651808906</v>
      </c>
      <c r="M174" s="10">
        <v>40.768776682764305</v>
      </c>
      <c r="N174" s="10">
        <v>71.777183513590884</v>
      </c>
      <c r="O174" s="10">
        <v>9.6357880098908932</v>
      </c>
      <c r="P174" s="10">
        <v>5.7460517806917073</v>
      </c>
      <c r="Q174" s="10">
        <v>2.4002095487292978</v>
      </c>
      <c r="R174" s="10">
        <v>3.0263511701369405</v>
      </c>
    </row>
    <row r="175" spans="1:18" x14ac:dyDescent="0.2">
      <c r="A175" s="6" t="s">
        <v>66</v>
      </c>
      <c r="B175" s="4" t="s">
        <v>73</v>
      </c>
      <c r="C175" s="10">
        <v>3.8434123911615492</v>
      </c>
      <c r="D175" s="10">
        <v>10.831434920546183</v>
      </c>
      <c r="E175" s="10">
        <v>10.323334386649158</v>
      </c>
      <c r="F175" s="10">
        <v>24.423498426950452</v>
      </c>
      <c r="G175" s="10">
        <v>38.521376377736438</v>
      </c>
      <c r="H175" s="10">
        <v>80.468223619411347</v>
      </c>
      <c r="I175" s="10">
        <v>75.349246507534929</v>
      </c>
      <c r="J175" s="10">
        <v>85.556410512231423</v>
      </c>
      <c r="K175" s="10">
        <v>76.01299829124973</v>
      </c>
      <c r="L175" s="10">
        <v>18.951843126718259</v>
      </c>
      <c r="M175" s="10">
        <v>27.211145465848645</v>
      </c>
      <c r="N175" s="10">
        <v>47.368276317236827</v>
      </c>
      <c r="O175" s="10">
        <v>7.1752580701152553</v>
      </c>
      <c r="P175" s="10">
        <v>6.5558787432380443</v>
      </c>
      <c r="Q175" s="10">
        <v>2.9130319453364413</v>
      </c>
      <c r="R175" s="10">
        <v>3.7012641187804198</v>
      </c>
    </row>
    <row r="176" spans="1:18" x14ac:dyDescent="0.2">
      <c r="A176" s="6" t="s">
        <v>67</v>
      </c>
      <c r="B176" s="4" t="s">
        <v>73</v>
      </c>
      <c r="C176" s="10">
        <v>3.122798860525394</v>
      </c>
      <c r="D176" s="10">
        <v>9.3683965815761798</v>
      </c>
      <c r="E176" s="10">
        <v>10.853022936877338</v>
      </c>
      <c r="F176" s="10">
        <v>21.582716067653799</v>
      </c>
      <c r="G176" s="10">
        <v>44.456633131738862</v>
      </c>
      <c r="H176" s="10">
        <v>86.482250024914322</v>
      </c>
      <c r="I176" s="10">
        <v>81.409674205527594</v>
      </c>
      <c r="J176" s="10">
        <v>91.53028115568101</v>
      </c>
      <c r="K176" s="10">
        <v>79.894734886297812</v>
      </c>
      <c r="L176" s="10">
        <v>20.505752252001169</v>
      </c>
      <c r="M176" s="10">
        <v>15.911382719427595</v>
      </c>
      <c r="N176" s="10">
        <v>27.497776811517642</v>
      </c>
      <c r="O176" s="10">
        <v>4.3136509528450544</v>
      </c>
      <c r="P176" s="10">
        <v>6.4958202262647031</v>
      </c>
      <c r="Q176" s="10">
        <v>2.2634026373708043</v>
      </c>
      <c r="R176" s="10">
        <v>2.3647490241187508</v>
      </c>
    </row>
    <row r="177" spans="1:18" x14ac:dyDescent="0.2">
      <c r="A177" s="6" t="s">
        <v>68</v>
      </c>
      <c r="B177" s="4" t="s">
        <v>73</v>
      </c>
      <c r="C177" s="10">
        <v>0</v>
      </c>
      <c r="D177" s="10">
        <v>4.4818467966861917</v>
      </c>
      <c r="E177" s="10">
        <v>11.730290391199139</v>
      </c>
      <c r="F177" s="10">
        <v>26.000128186678502</v>
      </c>
      <c r="G177" s="10">
        <v>40.230655759688879</v>
      </c>
      <c r="H177" s="10">
        <v>89.783360150585423</v>
      </c>
      <c r="I177" s="10">
        <v>86.474979349507834</v>
      </c>
      <c r="J177" s="10">
        <v>93.079700574778784</v>
      </c>
      <c r="K177" s="10">
        <v>73.053127487039063</v>
      </c>
      <c r="L177" s="10">
        <v>22.19588636239417</v>
      </c>
      <c r="M177" s="10">
        <v>10.33141857709038</v>
      </c>
      <c r="N177" s="10">
        <v>16.627235411604207</v>
      </c>
      <c r="O177" s="10">
        <v>4.0585144639467519</v>
      </c>
      <c r="P177" s="10">
        <v>7.3912771558365504</v>
      </c>
      <c r="Q177" s="10">
        <v>1.8329936185160349</v>
      </c>
      <c r="R177" s="10">
        <v>2.2329194989195336</v>
      </c>
    </row>
    <row r="178" spans="1:18" x14ac:dyDescent="0.2">
      <c r="A178" s="6" t="s">
        <v>69</v>
      </c>
      <c r="B178" s="4" t="s">
        <v>73</v>
      </c>
      <c r="C178" s="10">
        <v>1.365285566542312</v>
      </c>
      <c r="D178" s="10">
        <v>2.7305711330846241</v>
      </c>
      <c r="E178" s="10">
        <v>15.515830292349037</v>
      </c>
      <c r="F178" s="10">
        <v>26.294002480164014</v>
      </c>
      <c r="G178" s="10">
        <v>45.963958848738024</v>
      </c>
      <c r="H178" s="10">
        <v>90.435226097923731</v>
      </c>
      <c r="I178" s="10">
        <v>84.062821324703677</v>
      </c>
      <c r="J178" s="10">
        <v>96.787317252421317</v>
      </c>
      <c r="K178" s="10">
        <v>81.825477101682452</v>
      </c>
      <c r="L178" s="10">
        <v>22.773114711432104</v>
      </c>
      <c r="M178" s="10">
        <v>8.5111640840705842</v>
      </c>
      <c r="N178" s="10">
        <v>14.350583436793579</v>
      </c>
      <c r="O178" s="10">
        <v>2.6903593270164574</v>
      </c>
      <c r="P178" s="10">
        <v>7.4309858942956364</v>
      </c>
      <c r="Q178" s="10">
        <v>2.1360064303652044</v>
      </c>
      <c r="R178" s="10">
        <v>2.3003146173163742</v>
      </c>
    </row>
    <row r="179" spans="1:18" x14ac:dyDescent="0.2">
      <c r="A179" s="6" t="s">
        <v>70</v>
      </c>
      <c r="B179" s="4" t="s">
        <v>73</v>
      </c>
      <c r="C179" s="10">
        <v>2.0230288113019874</v>
      </c>
      <c r="D179" s="10">
        <v>5.3947434968053001</v>
      </c>
      <c r="E179" s="10">
        <v>11.933022147920815</v>
      </c>
      <c r="F179" s="10">
        <v>25.256299303366387</v>
      </c>
      <c r="G179" s="10">
        <v>35.321728619234385</v>
      </c>
      <c r="H179" s="10">
        <v>88.8643626702316</v>
      </c>
      <c r="I179" s="10">
        <v>84.546375925760103</v>
      </c>
      <c r="J179" s="10">
        <v>93.166938861540089</v>
      </c>
      <c r="K179" s="10">
        <v>81.059584461949598</v>
      </c>
      <c r="L179" s="10">
        <v>25.584127736692043</v>
      </c>
      <c r="M179" s="10">
        <v>8.3877077010167582</v>
      </c>
      <c r="N179" s="10">
        <v>14.274906142492112</v>
      </c>
      <c r="O179" s="10">
        <v>2.5215202051353667</v>
      </c>
      <c r="P179" s="10">
        <v>9.3429042044003214</v>
      </c>
      <c r="Q179" s="10">
        <v>1.7164035063856689</v>
      </c>
      <c r="R179" s="10">
        <v>2.9146474636737771</v>
      </c>
    </row>
    <row r="180" spans="1:18" x14ac:dyDescent="0.2">
      <c r="A180" s="6" t="s">
        <v>71</v>
      </c>
      <c r="B180" s="4" t="s">
        <v>73</v>
      </c>
      <c r="C180" s="10">
        <v>2.6707796673543927</v>
      </c>
      <c r="D180" s="10">
        <v>5.6754067931280838</v>
      </c>
      <c r="E180" s="10">
        <v>13.151644125580063</v>
      </c>
      <c r="F180" s="10">
        <v>25.056149584079254</v>
      </c>
      <c r="G180" s="10">
        <v>36.246026877823006</v>
      </c>
      <c r="H180" s="10">
        <v>90.676391603238429</v>
      </c>
      <c r="I180" s="10">
        <v>85.803407182276246</v>
      </c>
      <c r="J180" s="10">
        <v>95.593642895289278</v>
      </c>
      <c r="K180" s="10">
        <v>81.928035511940067</v>
      </c>
      <c r="L180" s="10">
        <v>26.596279649823099</v>
      </c>
      <c r="M180" s="10">
        <v>4.885030956089957</v>
      </c>
      <c r="N180" s="10">
        <v>8.0620651043749501</v>
      </c>
      <c r="O180" s="10">
        <v>1.7844146673787331</v>
      </c>
      <c r="P180" s="10">
        <v>9.8435890840168909</v>
      </c>
      <c r="Q180" s="10">
        <v>1.6602719589325345</v>
      </c>
      <c r="R180" s="10">
        <v>2.8735476212293869</v>
      </c>
    </row>
    <row r="181" spans="1:18" x14ac:dyDescent="0.2">
      <c r="A181" s="6" t="s">
        <v>72</v>
      </c>
      <c r="B181" s="4" t="s">
        <v>73</v>
      </c>
      <c r="C181" s="10">
        <v>2.3196781612242598</v>
      </c>
      <c r="D181" s="10">
        <v>3.6452085390666937</v>
      </c>
      <c r="E181" s="10">
        <v>11.322199836827119</v>
      </c>
      <c r="F181" s="10">
        <v>24.309429061422932</v>
      </c>
      <c r="G181" s="10">
        <v>34.173409154048322</v>
      </c>
      <c r="H181" s="10">
        <v>90.21794956171081</v>
      </c>
      <c r="I181" s="10">
        <v>84.895858975669924</v>
      </c>
      <c r="J181" s="10">
        <v>95.579285247924872</v>
      </c>
      <c r="K181" s="10">
        <v>85.714924505052991</v>
      </c>
      <c r="L181" s="10">
        <v>28.183268711249976</v>
      </c>
      <c r="M181" s="10">
        <v>4.0306797709944098</v>
      </c>
      <c r="N181" s="10">
        <v>7.0693949481598741</v>
      </c>
      <c r="O181" s="10">
        <v>1.0682760349866685</v>
      </c>
      <c r="P181" s="10">
        <v>10.806287596875597</v>
      </c>
      <c r="Q181" s="10">
        <v>1.6059739712555849</v>
      </c>
      <c r="R181" s="10">
        <v>3.2119479425111699</v>
      </c>
    </row>
    <row r="182" spans="1:18" x14ac:dyDescent="0.2">
      <c r="A182" s="6" t="s">
        <v>43</v>
      </c>
      <c r="B182" s="4" t="s">
        <v>7</v>
      </c>
      <c r="C182" s="10">
        <v>104.13412475268144</v>
      </c>
      <c r="D182" s="10">
        <v>46.860356138706656</v>
      </c>
      <c r="E182" s="10">
        <v>42.538900705250192</v>
      </c>
      <c r="F182" s="10">
        <v>7.8361132878092468</v>
      </c>
      <c r="G182" s="10">
        <v>54.346185199722228</v>
      </c>
      <c r="H182" s="10">
        <v>30.72175800742292</v>
      </c>
      <c r="I182" s="10">
        <v>28.472645922310353</v>
      </c>
      <c r="J182" s="10">
        <v>32.969315954439111</v>
      </c>
      <c r="K182" s="10">
        <v>37.046825832480579</v>
      </c>
      <c r="L182" s="10">
        <v>9.4876017375864894</v>
      </c>
      <c r="M182" s="10">
        <v>18.0716223573076</v>
      </c>
      <c r="N182" s="10">
        <v>35.251847332384244</v>
      </c>
      <c r="O182" s="10">
        <v>0.90326893025860577</v>
      </c>
      <c r="P182" s="10">
        <v>3.7505759813114152</v>
      </c>
      <c r="Q182" s="10">
        <v>10.617078134918215</v>
      </c>
      <c r="R182" s="10">
        <v>1.80716223573076</v>
      </c>
    </row>
    <row r="183" spans="1:18" x14ac:dyDescent="0.2">
      <c r="A183" s="6" t="s">
        <v>44</v>
      </c>
      <c r="B183" s="4" t="s">
        <v>7</v>
      </c>
      <c r="C183" s="10">
        <v>91.292739643441564</v>
      </c>
      <c r="D183" s="10">
        <v>31.005081388338645</v>
      </c>
      <c r="E183" s="10">
        <v>33.373525105503404</v>
      </c>
      <c r="F183" s="10">
        <v>17.225045215743691</v>
      </c>
      <c r="G183" s="10">
        <v>52.409375454942499</v>
      </c>
      <c r="H183" s="10">
        <v>37.132487832479434</v>
      </c>
      <c r="I183" s="10">
        <v>32.300313268791697</v>
      </c>
      <c r="J183" s="10">
        <v>41.955571258225497</v>
      </c>
      <c r="K183" s="10">
        <v>42.658155664693631</v>
      </c>
      <c r="L183" s="10">
        <v>7.7359349650998821</v>
      </c>
      <c r="M183" s="10">
        <v>22.323698042145374</v>
      </c>
      <c r="N183" s="10">
        <v>40.264774074795135</v>
      </c>
      <c r="O183" s="10">
        <v>4.4163759219184735</v>
      </c>
      <c r="P183" s="10">
        <v>6.8442305768633416</v>
      </c>
      <c r="Q183" s="10">
        <v>8.1779883916770189</v>
      </c>
      <c r="R183" s="10">
        <v>1.5471869930199764</v>
      </c>
    </row>
    <row r="184" spans="1:18" x14ac:dyDescent="0.2">
      <c r="A184" s="6" t="s">
        <v>45</v>
      </c>
      <c r="B184" s="4" t="s">
        <v>7</v>
      </c>
      <c r="C184" s="10">
        <v>70.107041482849425</v>
      </c>
      <c r="D184" s="10">
        <v>37.618412502992378</v>
      </c>
      <c r="E184" s="10">
        <v>33.142762449250149</v>
      </c>
      <c r="F184" s="10">
        <v>17.60709255116414</v>
      </c>
      <c r="G184" s="10">
        <v>58.952332828027622</v>
      </c>
      <c r="H184" s="10">
        <v>32.888046493312039</v>
      </c>
      <c r="I184" s="10">
        <v>30.338753857355847</v>
      </c>
      <c r="J184" s="10">
        <v>35.42943062312591</v>
      </c>
      <c r="K184" s="10">
        <v>39.811845755061945</v>
      </c>
      <c r="L184" s="10">
        <v>9.7365927118358027</v>
      </c>
      <c r="M184" s="10">
        <v>27.046090866210562</v>
      </c>
      <c r="N184" s="10">
        <v>50.275649249332545</v>
      </c>
      <c r="O184" s="10">
        <v>3.8885960440016247</v>
      </c>
      <c r="P184" s="10">
        <v>5.697622019755209</v>
      </c>
      <c r="Q184" s="10">
        <v>6.9237992617499033</v>
      </c>
      <c r="R184" s="10">
        <v>3.0291621770155825</v>
      </c>
    </row>
    <row r="185" spans="1:18" x14ac:dyDescent="0.2">
      <c r="A185" s="6" t="s">
        <v>46</v>
      </c>
      <c r="B185" s="4" t="s">
        <v>7</v>
      </c>
      <c r="C185" s="10">
        <v>64.516129032258064</v>
      </c>
      <c r="D185" s="10">
        <v>44.142614601018678</v>
      </c>
      <c r="E185" s="10">
        <v>43.860960754408524</v>
      </c>
      <c r="F185" s="10">
        <v>15.949440274330373</v>
      </c>
      <c r="G185" s="10">
        <v>62.224386548710868</v>
      </c>
      <c r="H185" s="10">
        <v>34.969629406703149</v>
      </c>
      <c r="I185" s="10">
        <v>31.010386355430004</v>
      </c>
      <c r="J185" s="10">
        <v>38.911657848100731</v>
      </c>
      <c r="K185" s="10">
        <v>46.414235394351451</v>
      </c>
      <c r="L185" s="10">
        <v>8.6894230646959336</v>
      </c>
      <c r="M185" s="10">
        <v>14.623663206439499</v>
      </c>
      <c r="N185" s="10">
        <v>26.762388224549181</v>
      </c>
      <c r="O185" s="10">
        <v>2.5377168161804824</v>
      </c>
      <c r="P185" s="10">
        <v>2.0414204203284645</v>
      </c>
      <c r="Q185" s="10">
        <v>6.1461772896629778</v>
      </c>
      <c r="R185" s="10">
        <v>3.1790572187911952</v>
      </c>
    </row>
    <row r="186" spans="1:18" x14ac:dyDescent="0.2">
      <c r="A186" s="6" t="s">
        <v>47</v>
      </c>
      <c r="B186" s="4" t="s">
        <v>7</v>
      </c>
      <c r="C186" s="10">
        <v>38.796956969114248</v>
      </c>
      <c r="D186" s="10">
        <v>48.917902265404919</v>
      </c>
      <c r="E186" s="10">
        <v>24.958242939697044</v>
      </c>
      <c r="F186" s="10">
        <v>15.358918732121259</v>
      </c>
      <c r="G186" s="10">
        <v>59.959852968012726</v>
      </c>
      <c r="H186" s="10">
        <v>35.104774249297904</v>
      </c>
      <c r="I186" s="10">
        <v>31.663368399125094</v>
      </c>
      <c r="J186" s="10">
        <v>38.526705635255666</v>
      </c>
      <c r="K186" s="10">
        <v>46.737125479834489</v>
      </c>
      <c r="L186" s="10">
        <v>9.9705867690313568</v>
      </c>
      <c r="M186" s="10">
        <v>15.994482941987801</v>
      </c>
      <c r="N186" s="10">
        <v>29.163628788667847</v>
      </c>
      <c r="O186" s="10">
        <v>2.8998595639439748</v>
      </c>
      <c r="P186" s="10">
        <v>6.0411705774855644</v>
      </c>
      <c r="Q186" s="10">
        <v>6.0238961729564453</v>
      </c>
      <c r="R186" s="10">
        <v>3.5312494806986057</v>
      </c>
    </row>
    <row r="187" spans="1:18" x14ac:dyDescent="0.2">
      <c r="A187" s="6" t="s">
        <v>48</v>
      </c>
      <c r="B187" s="4" t="s">
        <v>7</v>
      </c>
      <c r="C187" s="10">
        <v>45.302773536468735</v>
      </c>
      <c r="D187" s="10">
        <v>40.26913203241665</v>
      </c>
      <c r="E187" s="10">
        <v>33.297261300258057</v>
      </c>
      <c r="F187" s="10">
        <v>15.723706725121858</v>
      </c>
      <c r="G187" s="10">
        <v>42.722155207076796</v>
      </c>
      <c r="H187" s="10">
        <v>41.352112217002848</v>
      </c>
      <c r="I187" s="10">
        <v>36.79867851856698</v>
      </c>
      <c r="J187" s="10">
        <v>45.873049380510857</v>
      </c>
      <c r="K187" s="10">
        <v>47.259556819431829</v>
      </c>
      <c r="L187" s="10">
        <v>9.7778393419514131</v>
      </c>
      <c r="M187" s="10">
        <v>14.259349040345811</v>
      </c>
      <c r="N187" s="10">
        <v>24.53245234571132</v>
      </c>
      <c r="O187" s="10">
        <v>4.0595618920806062</v>
      </c>
      <c r="P187" s="10">
        <v>5.4679034070009047</v>
      </c>
      <c r="Q187" s="10">
        <v>4.2778047121037428</v>
      </c>
      <c r="R187" s="10">
        <v>5.5000346298476694</v>
      </c>
    </row>
    <row r="188" spans="1:18" x14ac:dyDescent="0.2">
      <c r="A188" s="6" t="s">
        <v>49</v>
      </c>
      <c r="B188" s="4" t="s">
        <v>7</v>
      </c>
      <c r="C188" s="10">
        <v>30.082727500626724</v>
      </c>
      <c r="D188" s="10">
        <v>35.096515417397846</v>
      </c>
      <c r="E188" s="10">
        <v>26.684218952911252</v>
      </c>
      <c r="F188" s="10">
        <v>12.452635511358583</v>
      </c>
      <c r="G188" s="10">
        <v>55.53007074048142</v>
      </c>
      <c r="H188" s="10">
        <v>41.293298117663959</v>
      </c>
      <c r="I188" s="10">
        <v>37.253496020285134</v>
      </c>
      <c r="J188" s="10">
        <v>45.300833296907228</v>
      </c>
      <c r="K188" s="10">
        <v>44.884019693112997</v>
      </c>
      <c r="L188" s="10">
        <v>10.971649258316511</v>
      </c>
      <c r="M188" s="10">
        <v>9.9742265984695546</v>
      </c>
      <c r="N188" s="10">
        <v>18.025885171105706</v>
      </c>
      <c r="O188" s="10">
        <v>1.986878653373124</v>
      </c>
      <c r="P188" s="10">
        <v>4.9041484191477567</v>
      </c>
      <c r="Q188" s="10">
        <v>7.3809276828674699</v>
      </c>
      <c r="R188" s="10">
        <v>3.5907215754490398</v>
      </c>
    </row>
    <row r="189" spans="1:18" x14ac:dyDescent="0.2">
      <c r="A189" s="6" t="s">
        <v>50</v>
      </c>
      <c r="B189" s="4" t="s">
        <v>7</v>
      </c>
      <c r="C189" s="10">
        <v>36.675835625573058</v>
      </c>
      <c r="D189" s="10">
        <v>21.672084687838627</v>
      </c>
      <c r="E189" s="10">
        <v>28.174305033809166</v>
      </c>
      <c r="F189" s="10">
        <v>20.490403660952122</v>
      </c>
      <c r="G189" s="10">
        <v>73.978176437950808</v>
      </c>
      <c r="H189" s="10">
        <v>41.747055759630598</v>
      </c>
      <c r="I189" s="10">
        <v>36.82967060953105</v>
      </c>
      <c r="J189" s="10">
        <v>46.623306991164881</v>
      </c>
      <c r="K189" s="10">
        <v>52.476439249255286</v>
      </c>
      <c r="L189" s="10">
        <v>9.5589052907565382</v>
      </c>
      <c r="M189" s="10">
        <v>11.119542889247402</v>
      </c>
      <c r="N189" s="10">
        <v>20.765665343671763</v>
      </c>
      <c r="O189" s="10">
        <v>1.5541102330388297</v>
      </c>
      <c r="P189" s="10">
        <v>6.2841397979407354</v>
      </c>
      <c r="Q189" s="10">
        <v>6.4376300937748114</v>
      </c>
      <c r="R189" s="10">
        <v>6.2425503939634543</v>
      </c>
    </row>
    <row r="190" spans="1:18" x14ac:dyDescent="0.2">
      <c r="A190" s="6" t="s">
        <v>51</v>
      </c>
      <c r="B190" s="4" t="s">
        <v>7</v>
      </c>
      <c r="C190" s="10">
        <v>11.663556384964011</v>
      </c>
      <c r="D190" s="10">
        <v>21.660890429218878</v>
      </c>
      <c r="E190" s="10">
        <v>29.514002754640256</v>
      </c>
      <c r="F190" s="10">
        <v>24.595002295533547</v>
      </c>
      <c r="G190" s="10">
        <v>55.314629613240108</v>
      </c>
      <c r="H190" s="10">
        <v>45.616780867673164</v>
      </c>
      <c r="I190" s="10">
        <v>41.414854127680464</v>
      </c>
      <c r="J190" s="10">
        <v>49.780736754903977</v>
      </c>
      <c r="K190" s="10">
        <v>50.388410665546921</v>
      </c>
      <c r="L190" s="10">
        <v>9.5432595957475232</v>
      </c>
      <c r="M190" s="10">
        <v>11.833641898726929</v>
      </c>
      <c r="N190" s="10">
        <v>18.023130962972054</v>
      </c>
      <c r="O190" s="10">
        <v>5.3200787371653098</v>
      </c>
      <c r="P190" s="10">
        <v>4.768626254148705</v>
      </c>
      <c r="Q190" s="10">
        <v>4.9624949897887127</v>
      </c>
      <c r="R190" s="10">
        <v>5.3442253736186132</v>
      </c>
    </row>
    <row r="191" spans="1:18" x14ac:dyDescent="0.2">
      <c r="A191" s="6" t="s">
        <v>52</v>
      </c>
      <c r="B191" s="4" t="s">
        <v>7</v>
      </c>
      <c r="C191" s="10">
        <v>30.015007503751875</v>
      </c>
      <c r="D191" s="10">
        <v>13.340003335000835</v>
      </c>
      <c r="E191" s="10">
        <v>22.843279349675466</v>
      </c>
      <c r="F191" s="10">
        <v>11.815489318797656</v>
      </c>
      <c r="G191" s="10">
        <v>46.552964577426046</v>
      </c>
      <c r="H191" s="10">
        <v>45.026109538622499</v>
      </c>
      <c r="I191" s="10">
        <v>39.054725434014415</v>
      </c>
      <c r="J191" s="10">
        <v>50.938457419911359</v>
      </c>
      <c r="K191" s="10">
        <v>52.499322740053621</v>
      </c>
      <c r="L191" s="10">
        <v>8.7810255116815661</v>
      </c>
      <c r="M191" s="10">
        <v>9.7151771618604563</v>
      </c>
      <c r="N191" s="10">
        <v>16.147626862140573</v>
      </c>
      <c r="O191" s="10">
        <v>3.3463220202861481</v>
      </c>
      <c r="P191" s="10">
        <v>5.1797856510519678</v>
      </c>
      <c r="Q191" s="10">
        <v>6.165400891180675</v>
      </c>
      <c r="R191" s="10">
        <v>6.165400891180675</v>
      </c>
    </row>
    <row r="192" spans="1:18" x14ac:dyDescent="0.2">
      <c r="A192" s="6" t="s">
        <v>53</v>
      </c>
      <c r="B192" s="4" t="s">
        <v>7</v>
      </c>
      <c r="C192" s="10">
        <v>8.3690412426352427</v>
      </c>
      <c r="D192" s="10">
        <v>5.0214247455811458</v>
      </c>
      <c r="E192" s="10">
        <v>22.076231511156109</v>
      </c>
      <c r="F192" s="10">
        <v>12.941239161712204</v>
      </c>
      <c r="G192" s="10">
        <v>62.994046046615594</v>
      </c>
      <c r="H192" s="10">
        <v>42.265426880811496</v>
      </c>
      <c r="I192" s="10">
        <v>43.241884754833293</v>
      </c>
      <c r="J192" s="10">
        <v>41.299811044227347</v>
      </c>
      <c r="K192" s="10">
        <v>59.171597633136095</v>
      </c>
      <c r="L192" s="10">
        <v>11.393288985262229</v>
      </c>
      <c r="M192" s="10">
        <v>9.739424455143519</v>
      </c>
      <c r="N192" s="10">
        <v>16.631494136474345</v>
      </c>
      <c r="O192" s="10">
        <v>2.9238804279099004</v>
      </c>
      <c r="P192" s="10">
        <v>6.5444108394141809</v>
      </c>
      <c r="Q192" s="10">
        <v>2.2051527068249479</v>
      </c>
      <c r="R192" s="10">
        <v>3.8590172369436582</v>
      </c>
    </row>
    <row r="193" spans="1:18" x14ac:dyDescent="0.2">
      <c r="A193" s="6" t="s">
        <v>54</v>
      </c>
      <c r="B193" s="4" t="s">
        <v>7</v>
      </c>
      <c r="C193" s="10">
        <v>16.845226062933765</v>
      </c>
      <c r="D193" s="10">
        <v>11.791658244053636</v>
      </c>
      <c r="E193" s="10">
        <v>26.631158455392807</v>
      </c>
      <c r="F193" s="10">
        <v>16.274596833851163</v>
      </c>
      <c r="G193" s="10">
        <v>43.110205361341905</v>
      </c>
      <c r="H193" s="10">
        <v>50.806830615470311</v>
      </c>
      <c r="I193" s="10">
        <v>40.897405935966347</v>
      </c>
      <c r="J193" s="10">
        <v>60.234228190340161</v>
      </c>
      <c r="K193" s="10">
        <v>58.609308174274688</v>
      </c>
      <c r="L193" s="10">
        <v>13.427519519802869</v>
      </c>
      <c r="M193" s="10">
        <v>10.524272056061708</v>
      </c>
      <c r="N193" s="10">
        <v>18.62292591727039</v>
      </c>
      <c r="O193" s="10">
        <v>2.52478800797833</v>
      </c>
      <c r="P193" s="10">
        <v>6.9826875899021026</v>
      </c>
      <c r="Q193" s="10">
        <v>3.2661533967088059</v>
      </c>
      <c r="R193" s="10">
        <v>4.8992300950632091</v>
      </c>
    </row>
    <row r="194" spans="1:18" x14ac:dyDescent="0.2">
      <c r="A194" s="6" t="s">
        <v>55</v>
      </c>
      <c r="B194" s="4" t="s">
        <v>7</v>
      </c>
      <c r="C194" s="10">
        <v>13.550594532335104</v>
      </c>
      <c r="D194" s="10">
        <v>13.550594532335104</v>
      </c>
      <c r="E194" s="10">
        <v>25.173698519786527</v>
      </c>
      <c r="F194" s="10">
        <v>25.892947048923283</v>
      </c>
      <c r="G194" s="10">
        <v>71.798359974303736</v>
      </c>
      <c r="H194" s="10">
        <v>53.36446857584918</v>
      </c>
      <c r="I194" s="10">
        <v>48.67162516359074</v>
      </c>
      <c r="J194" s="10">
        <v>57.995765953283161</v>
      </c>
      <c r="K194" s="10">
        <v>64.288067848086754</v>
      </c>
      <c r="L194" s="10">
        <v>9.6700714868988431</v>
      </c>
      <c r="M194" s="10">
        <v>8.0583929057490362</v>
      </c>
      <c r="N194" s="10">
        <v>15.142283384228229</v>
      </c>
      <c r="O194" s="10">
        <v>1.0674067353365</v>
      </c>
      <c r="P194" s="10">
        <v>5.5553240837187339</v>
      </c>
      <c r="Q194" s="10">
        <v>3.581507958110683</v>
      </c>
      <c r="R194" s="10">
        <v>5.7304127329770926</v>
      </c>
    </row>
    <row r="195" spans="1:18" x14ac:dyDescent="0.2">
      <c r="A195" s="6" t="s">
        <v>56</v>
      </c>
      <c r="B195" s="4" t="s">
        <v>7</v>
      </c>
      <c r="C195" s="10">
        <v>13.611924045463827</v>
      </c>
      <c r="D195" s="10">
        <v>6.8059620227319133</v>
      </c>
      <c r="E195" s="10">
        <v>17.496710618403743</v>
      </c>
      <c r="F195" s="10">
        <v>16.79684219366759</v>
      </c>
      <c r="G195" s="10">
        <v>81.977665640427745</v>
      </c>
      <c r="H195" s="10">
        <v>49.136401235833517</v>
      </c>
      <c r="I195" s="10">
        <v>50.199015956878689</v>
      </c>
      <c r="J195" s="10">
        <v>47.737723331812276</v>
      </c>
      <c r="K195" s="10">
        <v>57.973883472494215</v>
      </c>
      <c r="L195" s="10">
        <v>10.781728328726059</v>
      </c>
      <c r="M195" s="10">
        <v>8.483982947194276</v>
      </c>
      <c r="N195" s="10">
        <v>14.596876980368979</v>
      </c>
      <c r="O195" s="10">
        <v>2.4570887009021027</v>
      </c>
      <c r="P195" s="10">
        <v>6.4467407120885589</v>
      </c>
      <c r="Q195" s="10">
        <v>2.6512446709982109</v>
      </c>
      <c r="R195" s="10">
        <v>5.1257396972632083</v>
      </c>
    </row>
    <row r="196" spans="1:18" x14ac:dyDescent="0.2">
      <c r="A196" s="6" t="s">
        <v>57</v>
      </c>
      <c r="B196" s="4" t="s">
        <v>7</v>
      </c>
      <c r="C196" s="10">
        <v>11.952735468888738</v>
      </c>
      <c r="D196" s="10">
        <v>10.245201830476061</v>
      </c>
      <c r="E196" s="10">
        <v>24.533856722276742</v>
      </c>
      <c r="F196" s="10">
        <v>17.037400501581072</v>
      </c>
      <c r="G196" s="10">
        <v>43.898927110221429</v>
      </c>
      <c r="H196" s="10">
        <v>57.588306432613827</v>
      </c>
      <c r="I196" s="10">
        <v>48.17887373970045</v>
      </c>
      <c r="J196" s="10">
        <v>66.510551621887515</v>
      </c>
      <c r="K196" s="10">
        <v>59.682426666527064</v>
      </c>
      <c r="L196" s="10">
        <v>10.470601169566152</v>
      </c>
      <c r="M196" s="10">
        <v>8.5509909551456893</v>
      </c>
      <c r="N196" s="10">
        <v>15.473506894502332</v>
      </c>
      <c r="O196" s="10">
        <v>1.7320456151533206</v>
      </c>
      <c r="P196" s="10">
        <v>5.9596668087817983</v>
      </c>
      <c r="Q196" s="10">
        <v>3.6647104093481526</v>
      </c>
      <c r="R196" s="10">
        <v>5.060790565290306</v>
      </c>
    </row>
    <row r="197" spans="1:18" x14ac:dyDescent="0.2">
      <c r="A197" s="6" t="s">
        <v>58</v>
      </c>
      <c r="B197" s="4" t="s">
        <v>7</v>
      </c>
      <c r="C197" s="10">
        <v>11.983838937204684</v>
      </c>
      <c r="D197" s="10">
        <v>13.695815928233925</v>
      </c>
      <c r="E197" s="10">
        <v>12.614777880318954</v>
      </c>
      <c r="F197" s="10">
        <v>17.262327625699623</v>
      </c>
      <c r="G197" s="10">
        <v>40.61051135402213</v>
      </c>
      <c r="H197" s="10">
        <v>64.787150089082331</v>
      </c>
      <c r="I197" s="10">
        <v>58.015723303213797</v>
      </c>
      <c r="J197" s="10">
        <v>71.450792967053999</v>
      </c>
      <c r="K197" s="10">
        <v>57.033368828420883</v>
      </c>
      <c r="L197" s="10">
        <v>10.682987514689108</v>
      </c>
      <c r="M197" s="10">
        <v>8.2707000113722113</v>
      </c>
      <c r="N197" s="10">
        <v>13.548582088774479</v>
      </c>
      <c r="O197" s="10">
        <v>3.0768284052798371</v>
      </c>
      <c r="P197" s="10">
        <v>3.1962302746931619</v>
      </c>
      <c r="Q197" s="10">
        <v>1.895368752606132</v>
      </c>
      <c r="R197" s="10">
        <v>5.5138000075814748</v>
      </c>
    </row>
    <row r="198" spans="1:18" x14ac:dyDescent="0.2">
      <c r="A198" s="6" t="s">
        <v>59</v>
      </c>
      <c r="B198" s="4" t="s">
        <v>7</v>
      </c>
      <c r="C198" s="10">
        <v>10.209290454313425</v>
      </c>
      <c r="D198" s="10">
        <v>8.5077420452611872</v>
      </c>
      <c r="E198" s="10">
        <v>23.811056052513031</v>
      </c>
      <c r="F198" s="10">
        <v>20.593345775146407</v>
      </c>
      <c r="G198" s="10">
        <v>61.617291757876473</v>
      </c>
      <c r="H198" s="10">
        <v>66.232326782190256</v>
      </c>
      <c r="I198" s="10">
        <v>67.116151825593406</v>
      </c>
      <c r="J198" s="10">
        <v>65.362763336517673</v>
      </c>
      <c r="K198" s="10">
        <v>60.487686193939069</v>
      </c>
      <c r="L198" s="10">
        <v>9.7996810034873345</v>
      </c>
      <c r="M198" s="10">
        <v>7.2652807439647491</v>
      </c>
      <c r="N198" s="10">
        <v>13.286953914711384</v>
      </c>
      <c r="O198" s="10">
        <v>1.3407746325439522</v>
      </c>
      <c r="P198" s="10">
        <v>6.7712142141328782</v>
      </c>
      <c r="Q198" s="10">
        <v>2.5344002595225867</v>
      </c>
      <c r="R198" s="10">
        <v>5.2377605363466788</v>
      </c>
    </row>
    <row r="199" spans="1:18" x14ac:dyDescent="0.2">
      <c r="A199" s="6" t="s">
        <v>60</v>
      </c>
      <c r="B199" s="4" t="s">
        <v>7</v>
      </c>
      <c r="C199" s="10">
        <v>15.092061575611227</v>
      </c>
      <c r="D199" s="10">
        <v>6.7075829224938799</v>
      </c>
      <c r="E199" s="10">
        <v>15.51917860091501</v>
      </c>
      <c r="F199" s="10">
        <v>22.968384329354215</v>
      </c>
      <c r="G199" s="10">
        <v>51.009367174699349</v>
      </c>
      <c r="H199" s="10">
        <v>61.215724542404232</v>
      </c>
      <c r="I199" s="10">
        <v>51.074894367832101</v>
      </c>
      <c r="J199" s="10">
        <v>71.20250580561715</v>
      </c>
      <c r="K199" s="10">
        <v>52.658687778412244</v>
      </c>
      <c r="L199" s="10">
        <v>9.7089455591447571</v>
      </c>
      <c r="M199" s="10">
        <v>6.746894371609069</v>
      </c>
      <c r="N199" s="10">
        <v>11.607930538143659</v>
      </c>
      <c r="O199" s="10">
        <v>1.9597019946500136</v>
      </c>
      <c r="P199" s="10">
        <v>3.9861282736078452</v>
      </c>
      <c r="Q199" s="10">
        <v>1.3164671944603061</v>
      </c>
      <c r="R199" s="10">
        <v>8.0633615660693749</v>
      </c>
    </row>
    <row r="200" spans="1:18" x14ac:dyDescent="0.2">
      <c r="A200" s="6" t="s">
        <v>61</v>
      </c>
      <c r="B200" s="4" t="s">
        <v>7</v>
      </c>
      <c r="C200" s="10">
        <v>1.6531111551940751</v>
      </c>
      <c r="D200" s="10">
        <v>16.531111551940754</v>
      </c>
      <c r="E200" s="10">
        <v>18.569323477614979</v>
      </c>
      <c r="F200" s="10">
        <v>16.173281738567884</v>
      </c>
      <c r="G200" s="10">
        <v>66.376576443690539</v>
      </c>
      <c r="H200" s="10">
        <v>70.500957370955206</v>
      </c>
      <c r="I200" s="10">
        <v>66.158269945104777</v>
      </c>
      <c r="J200" s="10">
        <v>74.783128926114273</v>
      </c>
      <c r="K200" s="10">
        <v>59.925813765311922</v>
      </c>
      <c r="L200" s="10">
        <v>13.619503128479984</v>
      </c>
      <c r="M200" s="10">
        <v>9.4535374656508111</v>
      </c>
      <c r="N200" s="10">
        <v>16.781609937294871</v>
      </c>
      <c r="O200" s="10">
        <v>2.2275825637565951</v>
      </c>
      <c r="P200" s="10">
        <v>4.7741190665295195</v>
      </c>
      <c r="Q200" s="10">
        <v>2.4034417285552911</v>
      </c>
      <c r="R200" s="10">
        <v>6.7296368399548161</v>
      </c>
    </row>
    <row r="201" spans="1:18" x14ac:dyDescent="0.2">
      <c r="A201" s="6" t="s">
        <v>62</v>
      </c>
      <c r="B201" s="4" t="s">
        <v>7</v>
      </c>
      <c r="C201" s="10">
        <v>6.5226253567060741</v>
      </c>
      <c r="D201" s="10">
        <v>14.675907052588666</v>
      </c>
      <c r="E201" s="10">
        <v>13.880936269151354</v>
      </c>
      <c r="F201" s="10">
        <v>18.507915025535141</v>
      </c>
      <c r="G201" s="10">
        <v>43.682890398218866</v>
      </c>
      <c r="H201" s="10">
        <v>68.810238214491335</v>
      </c>
      <c r="I201" s="10">
        <v>71.906527793914009</v>
      </c>
      <c r="J201" s="10">
        <v>65.751929136788817</v>
      </c>
      <c r="K201" s="10">
        <v>54.455267884030562</v>
      </c>
      <c r="L201" s="10">
        <v>16.38339005106937</v>
      </c>
      <c r="M201" s="10">
        <v>9.5179694582402998</v>
      </c>
      <c r="N201" s="10">
        <v>16.014117543622771</v>
      </c>
      <c r="O201" s="10">
        <v>3.1015060913579635</v>
      </c>
      <c r="P201" s="10">
        <v>3.8254896626768224</v>
      </c>
      <c r="Q201" s="10">
        <v>2.3404842930099097</v>
      </c>
      <c r="R201" s="10">
        <v>7.1774851652303893</v>
      </c>
    </row>
    <row r="202" spans="1:18" x14ac:dyDescent="0.2">
      <c r="A202" s="6" t="s">
        <v>63</v>
      </c>
      <c r="B202" s="4" t="s">
        <v>7</v>
      </c>
      <c r="C202" s="10">
        <v>0</v>
      </c>
      <c r="D202" s="10">
        <v>14.529017676971506</v>
      </c>
      <c r="E202" s="10">
        <v>17.386037329504667</v>
      </c>
      <c r="F202" s="10">
        <v>21.311916726489592</v>
      </c>
      <c r="G202" s="10">
        <v>46.089196150196557</v>
      </c>
      <c r="H202" s="10">
        <v>63.338374966232251</v>
      </c>
      <c r="I202" s="10">
        <v>63.855980204646137</v>
      </c>
      <c r="J202" s="10">
        <v>62.826653069400692</v>
      </c>
      <c r="K202" s="10">
        <v>57.691339125869384</v>
      </c>
      <c r="L202" s="10">
        <v>12.362429812686296</v>
      </c>
      <c r="M202" s="10">
        <v>20.14618191697026</v>
      </c>
      <c r="N202" s="10">
        <v>38.681988008583716</v>
      </c>
      <c r="O202" s="10">
        <v>1.8210624078087154</v>
      </c>
      <c r="P202" s="10">
        <v>4.5984699636302828</v>
      </c>
      <c r="Q202" s="10">
        <v>3.3576969861617094</v>
      </c>
      <c r="R202" s="10">
        <v>4.8839228889624868</v>
      </c>
    </row>
    <row r="203" spans="1:18" x14ac:dyDescent="0.2">
      <c r="A203" s="6" t="s">
        <v>64</v>
      </c>
      <c r="B203" s="4" t="s">
        <v>7</v>
      </c>
      <c r="C203" s="10">
        <v>0</v>
      </c>
      <c r="D203" s="10">
        <v>4.7910311896130446</v>
      </c>
      <c r="E203" s="10">
        <v>20.175692108032653</v>
      </c>
      <c r="F203" s="10">
        <v>22.356848011603748</v>
      </c>
      <c r="G203" s="10">
        <v>57.764766118338997</v>
      </c>
      <c r="H203" s="10">
        <v>73.040552473949361</v>
      </c>
      <c r="I203" s="10">
        <v>75.875503954860093</v>
      </c>
      <c r="J203" s="10">
        <v>70.238304280667492</v>
      </c>
      <c r="K203" s="10">
        <v>62.563424045309091</v>
      </c>
      <c r="L203" s="10">
        <v>17.511771802155891</v>
      </c>
      <c r="M203" s="10">
        <v>25.444454755269248</v>
      </c>
      <c r="N203" s="10">
        <v>44.862897179659342</v>
      </c>
      <c r="O203" s="10">
        <v>5.9523986678531777</v>
      </c>
      <c r="P203" s="10">
        <v>8.6549755806046118</v>
      </c>
      <c r="Q203" s="10">
        <v>3.4424850551246631</v>
      </c>
      <c r="R203" s="10">
        <v>6.8849701102493261</v>
      </c>
    </row>
    <row r="204" spans="1:18" x14ac:dyDescent="0.2">
      <c r="A204" s="6" t="s">
        <v>65</v>
      </c>
      <c r="B204" s="4" t="s">
        <v>7</v>
      </c>
      <c r="C204" s="10">
        <v>1.5742825207411721</v>
      </c>
      <c r="D204" s="10">
        <v>14.168542686670548</v>
      </c>
      <c r="E204" s="10">
        <v>24.374864216109668</v>
      </c>
      <c r="F204" s="10">
        <v>23.315087511061417</v>
      </c>
      <c r="G204" s="10">
        <v>57.25919328158799</v>
      </c>
      <c r="H204" s="10">
        <v>76.258969594668912</v>
      </c>
      <c r="I204" s="10">
        <v>73.479722252551866</v>
      </c>
      <c r="J204" s="10">
        <v>79.004600341673026</v>
      </c>
      <c r="K204" s="10">
        <v>60.27391635270947</v>
      </c>
      <c r="L204" s="10">
        <v>18.184831211036432</v>
      </c>
      <c r="M204" s="10">
        <v>37.836181068124191</v>
      </c>
      <c r="N204" s="10">
        <v>69.053232960229465</v>
      </c>
      <c r="O204" s="10">
        <v>6.9967173734322978</v>
      </c>
      <c r="P204" s="10">
        <v>5.6846558955972339</v>
      </c>
      <c r="Q204" s="10">
        <v>2.493081698287253</v>
      </c>
      <c r="R204" s="10">
        <v>8.7991118763079506</v>
      </c>
    </row>
    <row r="205" spans="1:18" x14ac:dyDescent="0.2">
      <c r="A205" s="6" t="s">
        <v>66</v>
      </c>
      <c r="B205" s="4" t="s">
        <v>7</v>
      </c>
      <c r="C205" s="10">
        <v>6.2111801242236027</v>
      </c>
      <c r="D205" s="10">
        <v>1.5527950310559007</v>
      </c>
      <c r="E205" s="10">
        <v>8.7597258721080031</v>
      </c>
      <c r="F205" s="10">
        <v>21.641675684031537</v>
      </c>
      <c r="G205" s="10">
        <v>69.096562446018311</v>
      </c>
      <c r="H205" s="10">
        <v>81.534868738927372</v>
      </c>
      <c r="I205" s="10">
        <v>85.680377456797984</v>
      </c>
      <c r="J205" s="10">
        <v>77.442289777046227</v>
      </c>
      <c r="K205" s="10">
        <v>73.194441248878363</v>
      </c>
      <c r="L205" s="10">
        <v>13.948645974737133</v>
      </c>
      <c r="M205" s="10">
        <v>30.485700480868786</v>
      </c>
      <c r="N205" s="10">
        <v>56.734303991663531</v>
      </c>
      <c r="O205" s="10">
        <v>4.5722385108219177</v>
      </c>
      <c r="P205" s="10">
        <v>7.2084194338987935</v>
      </c>
      <c r="Q205" s="10">
        <v>3.1636104272599681</v>
      </c>
      <c r="R205" s="10">
        <v>7.6214251202171965</v>
      </c>
    </row>
    <row r="206" spans="1:18" x14ac:dyDescent="0.2">
      <c r="A206" s="6" t="s">
        <v>67</v>
      </c>
      <c r="B206" s="4" t="s">
        <v>7</v>
      </c>
      <c r="C206" s="10">
        <v>4.5962219055936018</v>
      </c>
      <c r="D206" s="10">
        <v>7.660369842656003</v>
      </c>
      <c r="E206" s="10">
        <v>13.539399652990202</v>
      </c>
      <c r="F206" s="10">
        <v>24.571503073945181</v>
      </c>
      <c r="G206" s="10">
        <v>69.438624636345125</v>
      </c>
      <c r="H206" s="10">
        <v>81.553409017154436</v>
      </c>
      <c r="I206" s="10">
        <v>84.096404026399455</v>
      </c>
      <c r="J206" s="10">
        <v>79.044514394790909</v>
      </c>
      <c r="K206" s="10">
        <v>68.431493725466964</v>
      </c>
      <c r="L206" s="10">
        <v>16.508216012122958</v>
      </c>
      <c r="M206" s="10">
        <v>18.906845689098088</v>
      </c>
      <c r="N206" s="10">
        <v>33.240808348272758</v>
      </c>
      <c r="O206" s="10">
        <v>4.7650948394022885</v>
      </c>
      <c r="P206" s="10">
        <v>5.1391524351676159</v>
      </c>
      <c r="Q206" s="10">
        <v>1.6931503602177393</v>
      </c>
      <c r="R206" s="10">
        <v>6.7726014408709574</v>
      </c>
    </row>
    <row r="207" spans="1:18" x14ac:dyDescent="0.2">
      <c r="A207" s="6" t="s">
        <v>68</v>
      </c>
      <c r="B207" s="4" t="s">
        <v>7</v>
      </c>
      <c r="C207" s="10">
        <v>6.0504303368577084</v>
      </c>
      <c r="D207" s="10">
        <v>6.0504303368577084</v>
      </c>
      <c r="E207" s="10">
        <v>18.074878849460685</v>
      </c>
      <c r="F207" s="10">
        <v>22.471471002032203</v>
      </c>
      <c r="G207" s="10">
        <v>60.472851178639125</v>
      </c>
      <c r="H207" s="10">
        <v>93.113998137720046</v>
      </c>
      <c r="I207" s="10">
        <v>99.637453635092484</v>
      </c>
      <c r="J207" s="10">
        <v>86.682058464984578</v>
      </c>
      <c r="K207" s="10">
        <v>83.830310823393788</v>
      </c>
      <c r="L207" s="10">
        <v>15.934687181306257</v>
      </c>
      <c r="M207" s="10">
        <v>30.760874384782515</v>
      </c>
      <c r="N207" s="10">
        <v>54.982012230009012</v>
      </c>
      <c r="O207" s="10">
        <v>6.8795284496019509</v>
      </c>
      <c r="P207" s="10">
        <v>7.0323488045007032</v>
      </c>
      <c r="Q207" s="10">
        <v>0.83137498337250026</v>
      </c>
      <c r="R207" s="10">
        <v>8.0366248392675033</v>
      </c>
    </row>
    <row r="208" spans="1:18" x14ac:dyDescent="0.2">
      <c r="A208" s="6" t="s">
        <v>69</v>
      </c>
      <c r="B208" s="4" t="s">
        <v>7</v>
      </c>
      <c r="C208" s="10">
        <v>5.9859629169597293</v>
      </c>
      <c r="D208" s="10">
        <v>10.475435104679526</v>
      </c>
      <c r="E208" s="10">
        <v>15.230842455973345</v>
      </c>
      <c r="F208" s="10">
        <v>23.798191337458352</v>
      </c>
      <c r="G208" s="10">
        <v>64.191357816142443</v>
      </c>
      <c r="H208" s="10">
        <v>79.764463434254893</v>
      </c>
      <c r="I208" s="10">
        <v>91.002784904501894</v>
      </c>
      <c r="J208" s="10">
        <v>68.67853309142626</v>
      </c>
      <c r="K208" s="10">
        <v>74.728140657689309</v>
      </c>
      <c r="L208" s="10">
        <v>10.480996048528374</v>
      </c>
      <c r="M208" s="10">
        <v>80.717281256848366</v>
      </c>
      <c r="N208" s="10">
        <v>144.17911102339758</v>
      </c>
      <c r="O208" s="10">
        <v>16.764051384521373</v>
      </c>
      <c r="P208" s="10">
        <v>8.5134706323960767</v>
      </c>
      <c r="Q208" s="10">
        <v>2.4501029723832564</v>
      </c>
      <c r="R208" s="10">
        <v>5.9891405991590698</v>
      </c>
    </row>
    <row r="209" spans="1:18" x14ac:dyDescent="0.2">
      <c r="A209" s="6" t="s">
        <v>70</v>
      </c>
      <c r="B209" s="4" t="s">
        <v>7</v>
      </c>
      <c r="C209" s="10">
        <v>2.971326697370376</v>
      </c>
      <c r="D209" s="10">
        <v>7.4283167434259401</v>
      </c>
      <c r="E209" s="10">
        <v>12.058474324725438</v>
      </c>
      <c r="F209" s="10">
        <v>24.580736123478776</v>
      </c>
      <c r="G209" s="10">
        <v>41.312879833878732</v>
      </c>
      <c r="H209" s="10">
        <v>76.511196450522533</v>
      </c>
      <c r="I209" s="10">
        <v>79.944227461515069</v>
      </c>
      <c r="J209" s="10">
        <v>73.120017867873457</v>
      </c>
      <c r="K209" s="10">
        <v>88.148388917647466</v>
      </c>
      <c r="L209" s="10">
        <v>17.12138661829875</v>
      </c>
      <c r="M209" s="10">
        <v>97.779168890440502</v>
      </c>
      <c r="N209" s="10">
        <v>178.19218376943763</v>
      </c>
      <c r="O209" s="10">
        <v>18.346477210484615</v>
      </c>
      <c r="P209" s="10">
        <v>7.2995505013638633</v>
      </c>
      <c r="Q209" s="10">
        <v>1.7388908284209668</v>
      </c>
      <c r="R209" s="10">
        <v>7.3568458125502447</v>
      </c>
    </row>
    <row r="210" spans="1:18" x14ac:dyDescent="0.2">
      <c r="A210" s="6" t="s">
        <v>71</v>
      </c>
      <c r="B210" s="4" t="s">
        <v>7</v>
      </c>
      <c r="C210" s="10">
        <v>0</v>
      </c>
      <c r="D210" s="10">
        <v>8.8729832448499728</v>
      </c>
      <c r="E210" s="10">
        <v>9.4981795155928452</v>
      </c>
      <c r="F210" s="10">
        <v>25.780772970894862</v>
      </c>
      <c r="G210" s="10">
        <v>39.909678096938507</v>
      </c>
      <c r="H210" s="10">
        <v>75.756280471845884</v>
      </c>
      <c r="I210" s="10">
        <v>83.314598569104831</v>
      </c>
      <c r="J210" s="10">
        <v>68.280278771896775</v>
      </c>
      <c r="K210" s="10">
        <v>90.881232302162346</v>
      </c>
      <c r="L210" s="10">
        <v>14.204302588471105</v>
      </c>
      <c r="M210" s="10">
        <v>126.3919887733401</v>
      </c>
      <c r="N210" s="10">
        <v>229.31351415686947</v>
      </c>
      <c r="O210" s="10">
        <v>24.068144241434879</v>
      </c>
      <c r="P210" s="10">
        <v>9.1607948516332929</v>
      </c>
      <c r="Q210" s="10">
        <v>2.1043411242179415</v>
      </c>
      <c r="R210" s="10">
        <v>6.9706299739719304</v>
      </c>
    </row>
    <row r="211" spans="1:18" x14ac:dyDescent="0.2">
      <c r="A211" s="6" t="s">
        <v>72</v>
      </c>
      <c r="B211" s="4" t="s">
        <v>7</v>
      </c>
      <c r="C211" s="10">
        <v>0</v>
      </c>
      <c r="D211" s="10">
        <v>8.8558271342543389</v>
      </c>
      <c r="E211" s="10">
        <v>6.6213472234483977</v>
      </c>
      <c r="F211" s="10">
        <v>26.485388893793591</v>
      </c>
      <c r="G211" s="10">
        <v>31.480390763044053</v>
      </c>
      <c r="H211" s="10">
        <v>68.06048325530962</v>
      </c>
      <c r="I211" s="10">
        <v>74.117417593134391</v>
      </c>
      <c r="J211" s="10">
        <v>62.062696199239284</v>
      </c>
      <c r="K211" s="10">
        <v>92.903853569034808</v>
      </c>
      <c r="L211" s="10">
        <v>14.880143677491647</v>
      </c>
      <c r="M211" s="10">
        <v>157.34134532025951</v>
      </c>
      <c r="N211" s="10">
        <v>286.06722579806257</v>
      </c>
      <c r="O211" s="10">
        <v>29.357457953167131</v>
      </c>
      <c r="P211" s="10">
        <v>9.4871259700586315</v>
      </c>
      <c r="Q211" s="10">
        <v>2.5878510743463736</v>
      </c>
      <c r="R211" s="10">
        <v>6.7284127933005715</v>
      </c>
    </row>
    <row r="212" spans="1:18" x14ac:dyDescent="0.2">
      <c r="A212" s="6" t="s">
        <v>43</v>
      </c>
      <c r="B212" s="4" t="s">
        <v>8</v>
      </c>
      <c r="C212" s="10">
        <v>354.43204226187112</v>
      </c>
      <c r="D212" s="10">
        <v>162.16679648523078</v>
      </c>
      <c r="E212" s="10">
        <v>25.671402577894497</v>
      </c>
      <c r="F212" s="10">
        <v>4.5098409934138974</v>
      </c>
      <c r="G212" s="10">
        <v>31.279171492945078</v>
      </c>
      <c r="H212" s="10">
        <v>11.735975284994089</v>
      </c>
      <c r="I212" s="10">
        <v>9.3388898736692081</v>
      </c>
      <c r="J212" s="10">
        <v>14.165031660352678</v>
      </c>
      <c r="K212" s="10">
        <v>17.065066103180182</v>
      </c>
      <c r="L212" s="10">
        <v>4.5207455817196616</v>
      </c>
      <c r="M212" s="10">
        <v>8.2331459269728935</v>
      </c>
      <c r="N212" s="10">
        <v>14.692393622906332</v>
      </c>
      <c r="O212" s="10">
        <v>1.6877484531484042</v>
      </c>
      <c r="P212" s="10">
        <v>1.1519990784007372</v>
      </c>
      <c r="Q212" s="10">
        <v>16.496230566407508</v>
      </c>
      <c r="R212" s="10">
        <v>0.20957098723203726</v>
      </c>
    </row>
    <row r="213" spans="1:18" x14ac:dyDescent="0.2">
      <c r="A213" s="6" t="s">
        <v>44</v>
      </c>
      <c r="B213" s="4" t="s">
        <v>8</v>
      </c>
      <c r="C213" s="10">
        <v>412.47532627692215</v>
      </c>
      <c r="D213" s="10">
        <v>151.78216340663391</v>
      </c>
      <c r="E213" s="10">
        <v>24.238914904576106</v>
      </c>
      <c r="F213" s="10">
        <v>6.9013577158862516</v>
      </c>
      <c r="G213" s="10">
        <v>24.673784104389085</v>
      </c>
      <c r="H213" s="10">
        <v>12.090557392346236</v>
      </c>
      <c r="I213" s="10">
        <v>8.7201306263862968</v>
      </c>
      <c r="J213" s="10">
        <v>15.4377854289782</v>
      </c>
      <c r="K213" s="10">
        <v>16.532586993913831</v>
      </c>
      <c r="L213" s="10">
        <v>4.2066902849282526</v>
      </c>
      <c r="M213" s="10">
        <v>13.973271925460978</v>
      </c>
      <c r="N213" s="10">
        <v>24.053514680837367</v>
      </c>
      <c r="O213" s="10">
        <v>3.7855106032743482</v>
      </c>
      <c r="P213" s="10">
        <v>0.91835083969055809</v>
      </c>
      <c r="Q213" s="10">
        <v>13.796767437981471</v>
      </c>
      <c r="R213" s="10">
        <v>0.20592190205942495</v>
      </c>
    </row>
    <row r="214" spans="1:18" x14ac:dyDescent="0.2">
      <c r="A214" s="6" t="s">
        <v>45</v>
      </c>
      <c r="B214" s="4" t="s">
        <v>8</v>
      </c>
      <c r="C214" s="10">
        <v>286.86602517194626</v>
      </c>
      <c r="D214" s="10">
        <v>157.66682299526818</v>
      </c>
      <c r="E214" s="10">
        <v>24.022551783306778</v>
      </c>
      <c r="F214" s="10">
        <v>5.2293990276586184</v>
      </c>
      <c r="G214" s="10">
        <v>29.011669138031074</v>
      </c>
      <c r="H214" s="10">
        <v>13.275699251904223</v>
      </c>
      <c r="I214" s="10">
        <v>10.716322803297862</v>
      </c>
      <c r="J214" s="10">
        <v>15.855730278346472</v>
      </c>
      <c r="K214" s="10">
        <v>18.828932925903377</v>
      </c>
      <c r="L214" s="10">
        <v>3.6443095985619438</v>
      </c>
      <c r="M214" s="10">
        <v>12.668314318810568</v>
      </c>
      <c r="N214" s="10">
        <v>22.296865187506842</v>
      </c>
      <c r="O214" s="10">
        <v>2.9620595025482421</v>
      </c>
      <c r="P214" s="10">
        <v>1.5268606010972574</v>
      </c>
      <c r="Q214" s="10">
        <v>13.536007080372935</v>
      </c>
      <c r="R214" s="10">
        <v>0.37600019667702594</v>
      </c>
    </row>
    <row r="215" spans="1:18" x14ac:dyDescent="0.2">
      <c r="A215" s="6" t="s">
        <v>46</v>
      </c>
      <c r="B215" s="4" t="s">
        <v>8</v>
      </c>
      <c r="C215" s="10">
        <v>228.01915433920999</v>
      </c>
      <c r="D215" s="10">
        <v>167.22621727359194</v>
      </c>
      <c r="E215" s="10">
        <v>30.317989679184873</v>
      </c>
      <c r="F215" s="10">
        <v>7.3017147918455718</v>
      </c>
      <c r="G215" s="10">
        <v>36.63330950679056</v>
      </c>
      <c r="H215" s="10">
        <v>15.309808778211808</v>
      </c>
      <c r="I215" s="10">
        <v>12.372823830285721</v>
      </c>
      <c r="J215" s="10">
        <v>18.263161889803506</v>
      </c>
      <c r="K215" s="10">
        <v>19.891368654219431</v>
      </c>
      <c r="L215" s="10">
        <v>4.8092150251260142</v>
      </c>
      <c r="M215" s="10">
        <v>14.285360607179049</v>
      </c>
      <c r="N215" s="10">
        <v>25.710500895043268</v>
      </c>
      <c r="O215" s="10">
        <v>2.7394742834705257</v>
      </c>
      <c r="P215" s="10">
        <v>2.0487800880429097</v>
      </c>
      <c r="Q215" s="10">
        <v>13.033257287027897</v>
      </c>
      <c r="R215" s="10">
        <v>0.68296544735517362</v>
      </c>
    </row>
    <row r="216" spans="1:18" x14ac:dyDescent="0.2">
      <c r="A216" s="6" t="s">
        <v>47</v>
      </c>
      <c r="B216" s="4" t="s">
        <v>8</v>
      </c>
      <c r="C216" s="10">
        <v>181.11637869588898</v>
      </c>
      <c r="D216" s="10">
        <v>161.37816588140257</v>
      </c>
      <c r="E216" s="10">
        <v>22.830240195723032</v>
      </c>
      <c r="F216" s="10">
        <v>6.4788519474349151</v>
      </c>
      <c r="G216" s="10">
        <v>35.530135621127435</v>
      </c>
      <c r="H216" s="10">
        <v>16.082156846978279</v>
      </c>
      <c r="I216" s="10">
        <v>13.371714069113301</v>
      </c>
      <c r="J216" s="10">
        <v>18.801022326634932</v>
      </c>
      <c r="K216" s="10">
        <v>20.004634126729076</v>
      </c>
      <c r="L216" s="10">
        <v>4.5949019562795081</v>
      </c>
      <c r="M216" s="10">
        <v>17.791236233155413</v>
      </c>
      <c r="N216" s="10">
        <v>31.666904448193002</v>
      </c>
      <c r="O216" s="10">
        <v>3.8724493747397322</v>
      </c>
      <c r="P216" s="10">
        <v>2.1529944789147835</v>
      </c>
      <c r="Q216" s="10">
        <v>12.07562648266139</v>
      </c>
      <c r="R216" s="10">
        <v>0.95260162508233692</v>
      </c>
    </row>
    <row r="217" spans="1:18" x14ac:dyDescent="0.2">
      <c r="A217" s="6" t="s">
        <v>48</v>
      </c>
      <c r="B217" s="4" t="s">
        <v>8</v>
      </c>
      <c r="C217" s="10">
        <v>147.27594456269668</v>
      </c>
      <c r="D217" s="10">
        <v>139.58242507061553</v>
      </c>
      <c r="E217" s="10">
        <v>25.953257133770286</v>
      </c>
      <c r="F217" s="10">
        <v>6.4508095766018636</v>
      </c>
      <c r="G217" s="10">
        <v>41.61149990542841</v>
      </c>
      <c r="H217" s="10">
        <v>17.142393387287246</v>
      </c>
      <c r="I217" s="10">
        <v>13.687591756537481</v>
      </c>
      <c r="J217" s="10">
        <v>20.599335740454997</v>
      </c>
      <c r="K217" s="10">
        <v>21.697135591638929</v>
      </c>
      <c r="L217" s="10">
        <v>4.6375556989762599</v>
      </c>
      <c r="M217" s="10">
        <v>19.405962240358992</v>
      </c>
      <c r="N217" s="10">
        <v>34.93647412051704</v>
      </c>
      <c r="O217" s="10">
        <v>3.865827082659115</v>
      </c>
      <c r="P217" s="10">
        <v>2.5877513104638044</v>
      </c>
      <c r="Q217" s="10">
        <v>10.627731810153927</v>
      </c>
      <c r="R217" s="10">
        <v>1.3802249104096012</v>
      </c>
    </row>
    <row r="218" spans="1:18" x14ac:dyDescent="0.2">
      <c r="A218" s="6" t="s">
        <v>49</v>
      </c>
      <c r="B218" s="4" t="s">
        <v>8</v>
      </c>
      <c r="C218" s="10">
        <v>127.68182276809054</v>
      </c>
      <c r="D218" s="10">
        <v>126.39766650461837</v>
      </c>
      <c r="E218" s="10">
        <v>23.935695665608179</v>
      </c>
      <c r="F218" s="10">
        <v>11.460120955048763</v>
      </c>
      <c r="G218" s="10">
        <v>35.318045085311347</v>
      </c>
      <c r="H218" s="10">
        <v>16.955930316281002</v>
      </c>
      <c r="I218" s="10">
        <v>13.573574747504361</v>
      </c>
      <c r="J218" s="10">
        <v>20.333887861048513</v>
      </c>
      <c r="K218" s="10">
        <v>23.575525511757107</v>
      </c>
      <c r="L218" s="10">
        <v>4.9646963966070778</v>
      </c>
      <c r="M218" s="10">
        <v>17.254354689847546</v>
      </c>
      <c r="N218" s="10">
        <v>31.002044723299964</v>
      </c>
      <c r="O218" s="10">
        <v>3.4703168616189464</v>
      </c>
      <c r="P218" s="10">
        <v>1.7624285482092747</v>
      </c>
      <c r="Q218" s="10">
        <v>10.770406936901693</v>
      </c>
      <c r="R218" s="10">
        <v>1.7362872643871745</v>
      </c>
    </row>
    <row r="219" spans="1:18" x14ac:dyDescent="0.2">
      <c r="A219" s="6" t="s">
        <v>50</v>
      </c>
      <c r="B219" s="4" t="s">
        <v>8</v>
      </c>
      <c r="C219" s="10">
        <v>134.58060607173348</v>
      </c>
      <c r="D219" s="10">
        <v>122.46284345135911</v>
      </c>
      <c r="E219" s="10">
        <v>28.179663490176875</v>
      </c>
      <c r="F219" s="10">
        <v>8.6492036454998331</v>
      </c>
      <c r="G219" s="10">
        <v>37.069843487218705</v>
      </c>
      <c r="H219" s="10">
        <v>20.292164618124335</v>
      </c>
      <c r="I219" s="10">
        <v>15.819169317842267</v>
      </c>
      <c r="J219" s="10">
        <v>24.752961723741013</v>
      </c>
      <c r="K219" s="10">
        <v>24.653783225427599</v>
      </c>
      <c r="L219" s="10">
        <v>5.8243565548744813</v>
      </c>
      <c r="M219" s="10">
        <v>15.93054601082107</v>
      </c>
      <c r="N219" s="10">
        <v>28.229494068876772</v>
      </c>
      <c r="O219" s="10">
        <v>3.6651381093092912</v>
      </c>
      <c r="P219" s="10">
        <v>2.7541081045075142</v>
      </c>
      <c r="Q219" s="10">
        <v>9.946618043484273</v>
      </c>
      <c r="R219" s="10">
        <v>1.9148569495477747</v>
      </c>
    </row>
    <row r="220" spans="1:18" x14ac:dyDescent="0.2">
      <c r="A220" s="6" t="s">
        <v>51</v>
      </c>
      <c r="B220" s="4" t="s">
        <v>8</v>
      </c>
      <c r="C220" s="10">
        <v>110.83841342728208</v>
      </c>
      <c r="D220" s="10">
        <v>123.17425013762744</v>
      </c>
      <c r="E220" s="10">
        <v>26.710692330407237</v>
      </c>
      <c r="F220" s="10">
        <v>7.11390298247027</v>
      </c>
      <c r="G220" s="10">
        <v>25.862844463102341</v>
      </c>
      <c r="H220" s="10">
        <v>22.513568142283663</v>
      </c>
      <c r="I220" s="10">
        <v>16.62803350496462</v>
      </c>
      <c r="J220" s="10">
        <v>28.373431847277008</v>
      </c>
      <c r="K220" s="10">
        <v>23.974471752906936</v>
      </c>
      <c r="L220" s="10">
        <v>5.4523009753618608</v>
      </c>
      <c r="M220" s="10">
        <v>21.391802869840792</v>
      </c>
      <c r="N220" s="10">
        <v>37.491509506476824</v>
      </c>
      <c r="O220" s="10">
        <v>5.3623183124211593</v>
      </c>
      <c r="P220" s="10">
        <v>2.641791889698899</v>
      </c>
      <c r="Q220" s="10">
        <v>9.5480485980021097</v>
      </c>
      <c r="R220" s="10">
        <v>2.6087564475415599</v>
      </c>
    </row>
    <row r="221" spans="1:18" x14ac:dyDescent="0.2">
      <c r="A221" s="6" t="s">
        <v>52</v>
      </c>
      <c r="B221" s="4" t="s">
        <v>8</v>
      </c>
      <c r="C221" s="10">
        <v>74.129532577249066</v>
      </c>
      <c r="D221" s="10">
        <v>72.2809158047491</v>
      </c>
      <c r="E221" s="10">
        <v>23.518982532632588</v>
      </c>
      <c r="F221" s="10">
        <v>9.6918884063046384</v>
      </c>
      <c r="G221" s="10">
        <v>34.541320054114735</v>
      </c>
      <c r="H221" s="10">
        <v>24.094244599342925</v>
      </c>
      <c r="I221" s="10">
        <v>18.441682929422807</v>
      </c>
      <c r="J221" s="10">
        <v>29.71176524642387</v>
      </c>
      <c r="K221" s="10">
        <v>25.60493581226666</v>
      </c>
      <c r="L221" s="10">
        <v>5.4282463922005313</v>
      </c>
      <c r="M221" s="10">
        <v>15.10691212923733</v>
      </c>
      <c r="N221" s="10">
        <v>26.403969430984187</v>
      </c>
      <c r="O221" s="10">
        <v>3.8798868706670344</v>
      </c>
      <c r="P221" s="10">
        <v>3.4628394046389683</v>
      </c>
      <c r="Q221" s="10">
        <v>8.8849127268565304</v>
      </c>
      <c r="R221" s="10">
        <v>2.9445676184106659</v>
      </c>
    </row>
    <row r="222" spans="1:18" x14ac:dyDescent="0.2">
      <c r="A222" s="6" t="s">
        <v>53</v>
      </c>
      <c r="B222" s="4" t="s">
        <v>8</v>
      </c>
      <c r="C222" s="10">
        <v>83.282284377538943</v>
      </c>
      <c r="D222" s="10">
        <v>95.497019419577995</v>
      </c>
      <c r="E222" s="10">
        <v>26.147046006349996</v>
      </c>
      <c r="F222" s="10">
        <v>6.5990163730311897</v>
      </c>
      <c r="G222" s="10">
        <v>34.173282706247839</v>
      </c>
      <c r="H222" s="10">
        <v>27.168463069237106</v>
      </c>
      <c r="I222" s="10">
        <v>21.207076498469306</v>
      </c>
      <c r="J222" s="10">
        <v>33.076345309038651</v>
      </c>
      <c r="K222" s="10">
        <v>23.373423362063374</v>
      </c>
      <c r="L222" s="10">
        <v>5.7051259174068667</v>
      </c>
      <c r="M222" s="10">
        <v>10.404943303112082</v>
      </c>
      <c r="N222" s="10">
        <v>18.278480220109259</v>
      </c>
      <c r="O222" s="10">
        <v>2.6020725507867013</v>
      </c>
      <c r="P222" s="10">
        <v>2.1315611736741236</v>
      </c>
      <c r="Q222" s="10">
        <v>7.5900794143474615</v>
      </c>
      <c r="R222" s="10">
        <v>3.5939780008334008</v>
      </c>
    </row>
    <row r="223" spans="1:18" x14ac:dyDescent="0.2">
      <c r="A223" s="6" t="s">
        <v>54</v>
      </c>
      <c r="B223" s="4" t="s">
        <v>8</v>
      </c>
      <c r="C223" s="10">
        <v>89.19239334768784</v>
      </c>
      <c r="D223" s="10">
        <v>64.63216909252742</v>
      </c>
      <c r="E223" s="10">
        <v>28.810902045333954</v>
      </c>
      <c r="F223" s="10">
        <v>6.4824529602001402</v>
      </c>
      <c r="G223" s="10">
        <v>41.047777626975012</v>
      </c>
      <c r="H223" s="10">
        <v>27.559570455253041</v>
      </c>
      <c r="I223" s="10">
        <v>20.884376452543105</v>
      </c>
      <c r="J223" s="10">
        <v>33.957171823289428</v>
      </c>
      <c r="K223" s="10">
        <v>25.68611128298182</v>
      </c>
      <c r="L223" s="10">
        <v>5.4724728453185829</v>
      </c>
      <c r="M223" s="10">
        <v>4.4864417020179372</v>
      </c>
      <c r="N223" s="10">
        <v>8.0858749685618214</v>
      </c>
      <c r="O223" s="10">
        <v>0.93100471088383707</v>
      </c>
      <c r="P223" s="10">
        <v>1.4392277104105935</v>
      </c>
      <c r="Q223" s="10">
        <v>8.085455375065294</v>
      </c>
      <c r="R223" s="10">
        <v>4.042727687532647</v>
      </c>
    </row>
    <row r="224" spans="1:18" x14ac:dyDescent="0.2">
      <c r="A224" s="6" t="s">
        <v>55</v>
      </c>
      <c r="B224" s="4" t="s">
        <v>8</v>
      </c>
      <c r="C224" s="10">
        <v>72.169997164750114</v>
      </c>
      <c r="D224" s="10">
        <v>76.404461284110454</v>
      </c>
      <c r="E224" s="10">
        <v>22.933574869434988</v>
      </c>
      <c r="F224" s="10">
        <v>6.9495681422530273</v>
      </c>
      <c r="G224" s="10">
        <v>38.409528102442337</v>
      </c>
      <c r="H224" s="10">
        <v>33.375763975104242</v>
      </c>
      <c r="I224" s="10">
        <v>29.127651200760631</v>
      </c>
      <c r="J224" s="10">
        <v>37.559343042479476</v>
      </c>
      <c r="K224" s="10">
        <v>27.140465564114457</v>
      </c>
      <c r="L224" s="10">
        <v>5.0027394227708744</v>
      </c>
      <c r="M224" s="10">
        <v>11.455548243446351</v>
      </c>
      <c r="N224" s="10">
        <v>19.239836495485701</v>
      </c>
      <c r="O224" s="10">
        <v>3.7895122609909042</v>
      </c>
      <c r="P224" s="10">
        <v>1.6513104622902615</v>
      </c>
      <c r="Q224" s="10">
        <v>5.8244454149168154</v>
      </c>
      <c r="R224" s="10">
        <v>3.6976769646567336</v>
      </c>
    </row>
    <row r="225" spans="1:18" x14ac:dyDescent="0.2">
      <c r="A225" s="6" t="s">
        <v>56</v>
      </c>
      <c r="B225" s="4" t="s">
        <v>8</v>
      </c>
      <c r="C225" s="10">
        <v>78.670414972685407</v>
      </c>
      <c r="D225" s="10">
        <v>73.902511034946912</v>
      </c>
      <c r="E225" s="10">
        <v>24.609492104827488</v>
      </c>
      <c r="F225" s="10">
        <v>8.837044892188052</v>
      </c>
      <c r="G225" s="10">
        <v>39.266896180152862</v>
      </c>
      <c r="H225" s="10">
        <v>33.249762594799151</v>
      </c>
      <c r="I225" s="10">
        <v>29.468425013143587</v>
      </c>
      <c r="J225" s="10">
        <v>36.821237588096217</v>
      </c>
      <c r="K225" s="10">
        <v>28.415157057137687</v>
      </c>
      <c r="L225" s="10">
        <v>5.3322855194795498</v>
      </c>
      <c r="M225" s="10">
        <v>10.38018247792019</v>
      </c>
      <c r="N225" s="10">
        <v>17.70019034880378</v>
      </c>
      <c r="O225" s="10">
        <v>3.0997470418550388</v>
      </c>
      <c r="P225" s="10">
        <v>1.276310117832431</v>
      </c>
      <c r="Q225" s="10">
        <v>5.6403731272717019</v>
      </c>
      <c r="R225" s="10">
        <v>4.4791198363628224</v>
      </c>
    </row>
    <row r="226" spans="1:18" x14ac:dyDescent="0.2">
      <c r="A226" s="6" t="s">
        <v>57</v>
      </c>
      <c r="B226" s="4" t="s">
        <v>8</v>
      </c>
      <c r="C226" s="10">
        <v>64.417116339501916</v>
      </c>
      <c r="D226" s="10">
        <v>89.964981176698146</v>
      </c>
      <c r="E226" s="10">
        <v>22.706630336058129</v>
      </c>
      <c r="F226" s="10">
        <v>7.6770035898101288</v>
      </c>
      <c r="G226" s="10">
        <v>45.809589668624518</v>
      </c>
      <c r="H226" s="10">
        <v>33.363185828527641</v>
      </c>
      <c r="I226" s="10">
        <v>26.838344332667624</v>
      </c>
      <c r="J226" s="10">
        <v>39.519781744069157</v>
      </c>
      <c r="K226" s="10">
        <v>26.039559671045964</v>
      </c>
      <c r="L226" s="10">
        <v>5.8589009259853411</v>
      </c>
      <c r="M226" s="10">
        <v>5.4171583958515264</v>
      </c>
      <c r="N226" s="10">
        <v>9.5414779326296451</v>
      </c>
      <c r="O226" s="10">
        <v>1.2421817311872727</v>
      </c>
      <c r="P226" s="10">
        <v>2.5136278619652686</v>
      </c>
      <c r="Q226" s="10">
        <v>6.0216481739293792</v>
      </c>
      <c r="R226" s="10">
        <v>4.719670190377081</v>
      </c>
    </row>
    <row r="227" spans="1:18" x14ac:dyDescent="0.2">
      <c r="A227" s="6" t="s">
        <v>58</v>
      </c>
      <c r="B227" s="4" t="s">
        <v>8</v>
      </c>
      <c r="C227" s="10">
        <v>71.847031139156442</v>
      </c>
      <c r="D227" s="10">
        <v>66.041210441042793</v>
      </c>
      <c r="E227" s="10">
        <v>22.275697841139763</v>
      </c>
      <c r="F227" s="10">
        <v>7.9481363189043286</v>
      </c>
      <c r="G227" s="10">
        <v>45.023126786243616</v>
      </c>
      <c r="H227" s="10">
        <v>37.114393541228687</v>
      </c>
      <c r="I227" s="10">
        <v>31.130187460076918</v>
      </c>
      <c r="J227" s="10">
        <v>42.95418415671201</v>
      </c>
      <c r="K227" s="10">
        <v>25.982356633964027</v>
      </c>
      <c r="L227" s="10">
        <v>7.231261679514132</v>
      </c>
      <c r="M227" s="10">
        <v>6.8434653118430271</v>
      </c>
      <c r="N227" s="10">
        <v>12.378175429229399</v>
      </c>
      <c r="O227" s="10">
        <v>1.3972504814880087</v>
      </c>
      <c r="P227" s="10">
        <v>4.4465507711669892</v>
      </c>
      <c r="Q227" s="10">
        <v>5.7713224129876197</v>
      </c>
      <c r="R227" s="10">
        <v>5.1325989838822705</v>
      </c>
    </row>
    <row r="228" spans="1:18" x14ac:dyDescent="0.2">
      <c r="A228" s="6" t="s">
        <v>59</v>
      </c>
      <c r="B228" s="4" t="s">
        <v>8</v>
      </c>
      <c r="C228" s="10">
        <v>66.371920181020869</v>
      </c>
      <c r="D228" s="10">
        <v>60.616089704617977</v>
      </c>
      <c r="E228" s="10">
        <v>23.842285303251643</v>
      </c>
      <c r="F228" s="10">
        <v>8.6882904071171243</v>
      </c>
      <c r="G228" s="10">
        <v>37.53482024842689</v>
      </c>
      <c r="H228" s="10">
        <v>39.688386909674371</v>
      </c>
      <c r="I228" s="10">
        <v>33.548268931990854</v>
      </c>
      <c r="J228" s="10">
        <v>45.663833008906877</v>
      </c>
      <c r="K228" s="10">
        <v>28.419120992786549</v>
      </c>
      <c r="L228" s="10">
        <v>7.4234053262038833</v>
      </c>
      <c r="M228" s="10">
        <v>11.940055554797812</v>
      </c>
      <c r="N228" s="10">
        <v>20.446309849091726</v>
      </c>
      <c r="O228" s="10">
        <v>3.5736912789579289</v>
      </c>
      <c r="P228" s="10">
        <v>3.7707976124196763</v>
      </c>
      <c r="Q228" s="10">
        <v>5.4781153762649133</v>
      </c>
      <c r="R228" s="10">
        <v>5.7240715768319097</v>
      </c>
    </row>
    <row r="229" spans="1:18" x14ac:dyDescent="0.2">
      <c r="A229" s="6" t="s">
        <v>60</v>
      </c>
      <c r="B229" s="4" t="s">
        <v>8</v>
      </c>
      <c r="C229" s="10">
        <v>61.531785791136933</v>
      </c>
      <c r="D229" s="10">
        <v>54.773959605983173</v>
      </c>
      <c r="E229" s="10">
        <v>21.150942678995943</v>
      </c>
      <c r="F229" s="10">
        <v>7.7975825544685504</v>
      </c>
      <c r="G229" s="10">
        <v>49.37243012643971</v>
      </c>
      <c r="H229" s="10">
        <v>39.079142159191562</v>
      </c>
      <c r="I229" s="10">
        <v>33.018142647264028</v>
      </c>
      <c r="J229" s="10">
        <v>44.964649672733302</v>
      </c>
      <c r="K229" s="10">
        <v>29.905942963280491</v>
      </c>
      <c r="L229" s="10">
        <v>8.472620737034811</v>
      </c>
      <c r="M229" s="10">
        <v>2.473917682906805</v>
      </c>
      <c r="N229" s="10">
        <v>4.3550174689527248</v>
      </c>
      <c r="O229" s="10">
        <v>0.64728382446353117</v>
      </c>
      <c r="P229" s="10">
        <v>0.54614487257347832</v>
      </c>
      <c r="Q229" s="10">
        <v>4.3786153679766464</v>
      </c>
      <c r="R229" s="10">
        <v>5.320017672091625</v>
      </c>
    </row>
    <row r="230" spans="1:18" x14ac:dyDescent="0.2">
      <c r="A230" s="6" t="s">
        <v>61</v>
      </c>
      <c r="B230" s="4" t="s">
        <v>8</v>
      </c>
      <c r="C230" s="10">
        <v>44.14195772220463</v>
      </c>
      <c r="D230" s="10">
        <v>54.166227005733177</v>
      </c>
      <c r="E230" s="10">
        <v>19.191943899313792</v>
      </c>
      <c r="F230" s="10">
        <v>10.442675356979564</v>
      </c>
      <c r="G230" s="10">
        <v>44.679664087917729</v>
      </c>
      <c r="H230" s="10">
        <v>42.962864870968907</v>
      </c>
      <c r="I230" s="10">
        <v>37.700315576891015</v>
      </c>
      <c r="J230" s="10">
        <v>48.063979528711371</v>
      </c>
      <c r="K230" s="10">
        <v>28.906186888247912</v>
      </c>
      <c r="L230" s="10">
        <v>8.9568466414289301</v>
      </c>
      <c r="M230" s="10">
        <v>5.4855328713057565</v>
      </c>
      <c r="N230" s="10">
        <v>9.7080489303079638</v>
      </c>
      <c r="O230" s="10">
        <v>1.3925472558801364</v>
      </c>
      <c r="P230" s="10">
        <v>2.202763877681059</v>
      </c>
      <c r="Q230" s="10">
        <v>4.4141397323788505</v>
      </c>
      <c r="R230" s="10">
        <v>5.5926721851984462</v>
      </c>
    </row>
    <row r="231" spans="1:18" x14ac:dyDescent="0.2">
      <c r="A231" s="6" t="s">
        <v>62</v>
      </c>
      <c r="B231" s="4" t="s">
        <v>8</v>
      </c>
      <c r="C231" s="10">
        <v>50.462690670666561</v>
      </c>
      <c r="D231" s="10">
        <v>53.072829843287245</v>
      </c>
      <c r="E231" s="10">
        <v>21.80559404343856</v>
      </c>
      <c r="F231" s="10">
        <v>10.175943886937995</v>
      </c>
      <c r="G231" s="10">
        <v>41.983818440146969</v>
      </c>
      <c r="H231" s="10">
        <v>44.126822669525957</v>
      </c>
      <c r="I231" s="10">
        <v>38.077126434821167</v>
      </c>
      <c r="J231" s="10">
        <v>49.982768120817148</v>
      </c>
      <c r="K231" s="10">
        <v>32.843443108592041</v>
      </c>
      <c r="L231" s="10">
        <v>10.402520933500417</v>
      </c>
      <c r="M231" s="10">
        <v>10.360575284575011</v>
      </c>
      <c r="N231" s="10">
        <v>18.335010489331584</v>
      </c>
      <c r="O231" s="10">
        <v>2.6415335753363309</v>
      </c>
      <c r="P231" s="10">
        <v>4.5430677540446505</v>
      </c>
      <c r="Q231" s="10">
        <v>3.9638638234507639</v>
      </c>
      <c r="R231" s="10">
        <v>5.5787713070788527</v>
      </c>
    </row>
    <row r="232" spans="1:18" x14ac:dyDescent="0.2">
      <c r="A232" s="6" t="s">
        <v>63</v>
      </c>
      <c r="B232" s="4" t="s">
        <v>8</v>
      </c>
      <c r="C232" s="10">
        <v>37.069412906707491</v>
      </c>
      <c r="D232" s="10">
        <v>47.06953359781928</v>
      </c>
      <c r="E232" s="10">
        <v>17.975167834318295</v>
      </c>
      <c r="F232" s="10">
        <v>11.190423112541293</v>
      </c>
      <c r="G232" s="10">
        <v>43.255465865944672</v>
      </c>
      <c r="H232" s="10">
        <v>47.633692376921246</v>
      </c>
      <c r="I232" s="10">
        <v>42.410330201890758</v>
      </c>
      <c r="J232" s="10">
        <v>52.68620686443365</v>
      </c>
      <c r="K232" s="10">
        <v>38.69980193112012</v>
      </c>
      <c r="L232" s="10">
        <v>10.827710540302755</v>
      </c>
      <c r="M232" s="10">
        <v>4.3228502157102255</v>
      </c>
      <c r="N232" s="10">
        <v>7.8289553284832891</v>
      </c>
      <c r="O232" s="10">
        <v>0.89092740278058435</v>
      </c>
      <c r="P232" s="10">
        <v>2.0321348253718807</v>
      </c>
      <c r="Q232" s="10">
        <v>4.2610952126286508</v>
      </c>
      <c r="R232" s="10">
        <v>4.6522102321452907</v>
      </c>
    </row>
    <row r="233" spans="1:18" x14ac:dyDescent="0.2">
      <c r="A233" s="6" t="s">
        <v>64</v>
      </c>
      <c r="B233" s="4" t="s">
        <v>8</v>
      </c>
      <c r="C233" s="10">
        <v>38.305957342485904</v>
      </c>
      <c r="D233" s="10">
        <v>45.115905314483399</v>
      </c>
      <c r="E233" s="10">
        <v>18.326860411840521</v>
      </c>
      <c r="F233" s="10">
        <v>11.903895314232862</v>
      </c>
      <c r="G233" s="10">
        <v>44.792932473545562</v>
      </c>
      <c r="H233" s="10">
        <v>45.541530660552397</v>
      </c>
      <c r="I233" s="10">
        <v>40.031300939110459</v>
      </c>
      <c r="J233" s="10">
        <v>50.868240121956504</v>
      </c>
      <c r="K233" s="10">
        <v>39.616278225587102</v>
      </c>
      <c r="L233" s="10">
        <v>9.7068981869738682</v>
      </c>
      <c r="M233" s="10">
        <v>4.0849863203515033</v>
      </c>
      <c r="N233" s="10">
        <v>7.1175899922570496</v>
      </c>
      <c r="O233" s="10">
        <v>1.0738408782586597</v>
      </c>
      <c r="P233" s="10">
        <v>6.5918220208054388</v>
      </c>
      <c r="Q233" s="10">
        <v>3.4176370699970495</v>
      </c>
      <c r="R233" s="10">
        <v>4.8736717980431292</v>
      </c>
    </row>
    <row r="234" spans="1:18" x14ac:dyDescent="0.2">
      <c r="A234" s="6" t="s">
        <v>65</v>
      </c>
      <c r="B234" s="4" t="s">
        <v>8</v>
      </c>
      <c r="C234" s="10">
        <v>43.700073503188769</v>
      </c>
      <c r="D234" s="10">
        <v>54.24836710740675</v>
      </c>
      <c r="E234" s="10">
        <v>16.131687790308014</v>
      </c>
      <c r="F234" s="10">
        <v>12.389801447195332</v>
      </c>
      <c r="G234" s="10">
        <v>54.406847090954052</v>
      </c>
      <c r="H234" s="10">
        <v>49.734201849413736</v>
      </c>
      <c r="I234" s="10">
        <v>43.512865990877245</v>
      </c>
      <c r="J234" s="10">
        <v>55.740707801670737</v>
      </c>
      <c r="K234" s="10">
        <v>39.037180781243734</v>
      </c>
      <c r="L234" s="10">
        <v>10.081793511373574</v>
      </c>
      <c r="M234" s="10">
        <v>7.9185740374764872</v>
      </c>
      <c r="N234" s="10">
        <v>13.777054134530308</v>
      </c>
      <c r="O234" s="10">
        <v>2.2233872251191267</v>
      </c>
      <c r="P234" s="10">
        <v>5.4450820222729295</v>
      </c>
      <c r="Q234" s="10">
        <v>3.5325969390245984</v>
      </c>
      <c r="R234" s="10">
        <v>4.9416665045905903</v>
      </c>
    </row>
    <row r="235" spans="1:18" x14ac:dyDescent="0.2">
      <c r="A235" s="6" t="s">
        <v>66</v>
      </c>
      <c r="B235" s="4" t="s">
        <v>8</v>
      </c>
      <c r="C235" s="10">
        <v>39.05052841790986</v>
      </c>
      <c r="D235" s="10">
        <v>49.266278468164764</v>
      </c>
      <c r="E235" s="10">
        <v>17.371463291270153</v>
      </c>
      <c r="F235" s="10">
        <v>11.958030544688292</v>
      </c>
      <c r="G235" s="10">
        <v>54.042211348864384</v>
      </c>
      <c r="H235" s="10">
        <v>50.404502958194662</v>
      </c>
      <c r="I235" s="10">
        <v>45.108399136269455</v>
      </c>
      <c r="J235" s="10">
        <v>55.510551598780452</v>
      </c>
      <c r="K235" s="10">
        <v>41.516469953965448</v>
      </c>
      <c r="L235" s="10">
        <v>11.811728071409888</v>
      </c>
      <c r="M235" s="10">
        <v>9.3168416140823869</v>
      </c>
      <c r="N235" s="10">
        <v>15.724406741164353</v>
      </c>
      <c r="O235" s="10">
        <v>3.1009342617249769</v>
      </c>
      <c r="P235" s="10">
        <v>7.298623429285902</v>
      </c>
      <c r="Q235" s="10">
        <v>2.8847124662849231</v>
      </c>
      <c r="R235" s="10">
        <v>4.77536860972842</v>
      </c>
    </row>
    <row r="236" spans="1:18" x14ac:dyDescent="0.2">
      <c r="A236" s="6" t="s">
        <v>67</v>
      </c>
      <c r="B236" s="4" t="s">
        <v>8</v>
      </c>
      <c r="C236" s="10">
        <v>43.958254257137945</v>
      </c>
      <c r="D236" s="10">
        <v>69.262636781542071</v>
      </c>
      <c r="E236" s="10">
        <v>18.384880400067569</v>
      </c>
      <c r="F236" s="10">
        <v>12.335154798335932</v>
      </c>
      <c r="G236" s="10">
        <v>53.482327534687542</v>
      </c>
      <c r="H236" s="10">
        <v>55.893723008484429</v>
      </c>
      <c r="I236" s="10">
        <v>48.851940351429377</v>
      </c>
      <c r="J236" s="10">
        <v>62.673343301415166</v>
      </c>
      <c r="K236" s="10">
        <v>45.722521186172834</v>
      </c>
      <c r="L236" s="10">
        <v>13.427518789906642</v>
      </c>
      <c r="M236" s="10">
        <v>8.849520229581838</v>
      </c>
      <c r="N236" s="10">
        <v>15.463923564481243</v>
      </c>
      <c r="O236" s="10">
        <v>2.4813681211118181</v>
      </c>
      <c r="P236" s="10">
        <v>8.2717354798652991</v>
      </c>
      <c r="Q236" s="10">
        <v>3.1413881334446354</v>
      </c>
      <c r="R236" s="10">
        <v>4.4439149204826549</v>
      </c>
    </row>
    <row r="237" spans="1:18" x14ac:dyDescent="0.2">
      <c r="A237" s="6" t="s">
        <v>68</v>
      </c>
      <c r="B237" s="4" t="s">
        <v>8</v>
      </c>
      <c r="C237" s="10">
        <v>44.746375943069822</v>
      </c>
      <c r="D237" s="10">
        <v>70.315733624824006</v>
      </c>
      <c r="E237" s="10">
        <v>17.820076878717934</v>
      </c>
      <c r="F237" s="10">
        <v>10.860304363853848</v>
      </c>
      <c r="G237" s="10">
        <v>51.392723105459446</v>
      </c>
      <c r="H237" s="10">
        <v>64.489765005174434</v>
      </c>
      <c r="I237" s="10">
        <v>57.30780170193794</v>
      </c>
      <c r="J237" s="10">
        <v>71.394811459680227</v>
      </c>
      <c r="K237" s="10">
        <v>50.52922867188952</v>
      </c>
      <c r="L237" s="10">
        <v>14.714141533462238</v>
      </c>
      <c r="M237" s="10">
        <v>10.249030722411597</v>
      </c>
      <c r="N237" s="10">
        <v>18.449191694788873</v>
      </c>
      <c r="O237" s="10">
        <v>2.3650455141923055</v>
      </c>
      <c r="P237" s="10">
        <v>7.7528720193416873</v>
      </c>
      <c r="Q237" s="10">
        <v>2.7506589806472301</v>
      </c>
      <c r="R237" s="10">
        <v>4.3332299010196094</v>
      </c>
    </row>
    <row r="238" spans="1:18" x14ac:dyDescent="0.2">
      <c r="A238" s="6" t="s">
        <v>69</v>
      </c>
      <c r="B238" s="4" t="s">
        <v>8</v>
      </c>
      <c r="C238" s="10">
        <v>45.140648758236189</v>
      </c>
      <c r="D238" s="10">
        <v>75.867967562088182</v>
      </c>
      <c r="E238" s="10">
        <v>18.98448632446944</v>
      </c>
      <c r="F238" s="10">
        <v>13.177466978161142</v>
      </c>
      <c r="G238" s="10">
        <v>45.891031745121211</v>
      </c>
      <c r="H238" s="10">
        <v>65.833089850395183</v>
      </c>
      <c r="I238" s="10">
        <v>60.6203941082426</v>
      </c>
      <c r="J238" s="10">
        <v>70.840037815277242</v>
      </c>
      <c r="K238" s="10">
        <v>53.096583872580062</v>
      </c>
      <c r="L238" s="10">
        <v>12.143248057451098</v>
      </c>
      <c r="M238" s="10">
        <v>10.215159816268022</v>
      </c>
      <c r="N238" s="10">
        <v>17.671488170130644</v>
      </c>
      <c r="O238" s="10">
        <v>3.0531365707969669</v>
      </c>
      <c r="P238" s="10">
        <v>7.3395500953652215</v>
      </c>
      <c r="Q238" s="10">
        <v>3.8561764823661502</v>
      </c>
      <c r="R238" s="10">
        <v>5.2466247332193285</v>
      </c>
    </row>
    <row r="239" spans="1:18" x14ac:dyDescent="0.2">
      <c r="A239" s="6" t="s">
        <v>70</v>
      </c>
      <c r="B239" s="4" t="s">
        <v>8</v>
      </c>
      <c r="C239" s="10">
        <v>28.28755963697105</v>
      </c>
      <c r="D239" s="10">
        <v>57.681336689913032</v>
      </c>
      <c r="E239" s="10">
        <v>16.884278200730154</v>
      </c>
      <c r="F239" s="10">
        <v>11.376959989333194</v>
      </c>
      <c r="G239" s="10">
        <v>49.514590113772293</v>
      </c>
      <c r="H239" s="10">
        <v>69.698022685894244</v>
      </c>
      <c r="I239" s="10">
        <v>63.383824269185624</v>
      </c>
      <c r="J239" s="10">
        <v>75.759147434168582</v>
      </c>
      <c r="K239" s="10">
        <v>56.448280745606418</v>
      </c>
      <c r="L239" s="10">
        <v>12.629230609750934</v>
      </c>
      <c r="M239" s="10">
        <v>10.366189286616374</v>
      </c>
      <c r="N239" s="10">
        <v>18.817655059340822</v>
      </c>
      <c r="O239" s="10">
        <v>2.2534590596565729</v>
      </c>
      <c r="P239" s="10">
        <v>6.7861678510145316</v>
      </c>
      <c r="Q239" s="10">
        <v>3.0478056529312227</v>
      </c>
      <c r="R239" s="10">
        <v>4.4165806467626103</v>
      </c>
    </row>
    <row r="240" spans="1:18" x14ac:dyDescent="0.2">
      <c r="A240" s="6" t="s">
        <v>71</v>
      </c>
      <c r="B240" s="4" t="s">
        <v>8</v>
      </c>
      <c r="C240" s="10">
        <v>27.003681028098043</v>
      </c>
      <c r="D240" s="10">
        <v>47.690711523307648</v>
      </c>
      <c r="E240" s="10">
        <v>16.94039521942047</v>
      </c>
      <c r="F240" s="10">
        <v>12.281786534079838</v>
      </c>
      <c r="G240" s="10">
        <v>45.886995625439745</v>
      </c>
      <c r="H240" s="10">
        <v>74.336760984128134</v>
      </c>
      <c r="I240" s="10">
        <v>68.903035771578175</v>
      </c>
      <c r="J240" s="10">
        <v>79.549228083729886</v>
      </c>
      <c r="K240" s="10">
        <v>59.886384816033598</v>
      </c>
      <c r="L240" s="10">
        <v>12.024007035392099</v>
      </c>
      <c r="M240" s="10">
        <v>11.017513172937752</v>
      </c>
      <c r="N240" s="10">
        <v>19.859638973054764</v>
      </c>
      <c r="O240" s="10">
        <v>2.5354335644216692</v>
      </c>
      <c r="P240" s="10">
        <v>6.3419126920410429</v>
      </c>
      <c r="Q240" s="10">
        <v>3.3969167857834179</v>
      </c>
      <c r="R240" s="10">
        <v>4.8167920560315132</v>
      </c>
    </row>
    <row r="241" spans="1:18" x14ac:dyDescent="0.2">
      <c r="A241" s="6" t="s">
        <v>72</v>
      </c>
      <c r="B241" s="4" t="s">
        <v>8</v>
      </c>
      <c r="C241" s="10">
        <v>23.22957456693436</v>
      </c>
      <c r="D241" s="10">
        <v>48.197416618469248</v>
      </c>
      <c r="E241" s="10">
        <v>15.687537283702918</v>
      </c>
      <c r="F241" s="10">
        <v>11.421628022345109</v>
      </c>
      <c r="G241" s="10">
        <v>45.080542154675186</v>
      </c>
      <c r="H241" s="10">
        <v>76.741486369621271</v>
      </c>
      <c r="I241" s="10">
        <v>71.704582906886429</v>
      </c>
      <c r="J241" s="10">
        <v>81.570000551429843</v>
      </c>
      <c r="K241" s="10">
        <v>62.646834050696839</v>
      </c>
      <c r="L241" s="10">
        <v>11.066781029306252</v>
      </c>
      <c r="M241" s="10">
        <v>11.066781029306252</v>
      </c>
      <c r="N241" s="10">
        <v>20.042552437141818</v>
      </c>
      <c r="O241" s="10">
        <v>2.4970408332070364</v>
      </c>
      <c r="P241" s="10">
        <v>5.9077664259728282</v>
      </c>
      <c r="Q241" s="10">
        <v>3.5413699293780008</v>
      </c>
      <c r="R241" s="10">
        <v>4.8516768032478614</v>
      </c>
    </row>
    <row r="242" spans="1:18" x14ac:dyDescent="0.2">
      <c r="A242" s="13" t="s">
        <v>43</v>
      </c>
      <c r="B242" s="14" t="s">
        <v>9</v>
      </c>
      <c r="C242" s="15">
        <v>83.222573132217207</v>
      </c>
      <c r="D242" s="15">
        <v>73.772390835152237</v>
      </c>
      <c r="E242" s="15">
        <v>29.105878816817491</v>
      </c>
      <c r="F242" s="15">
        <v>17.691808692575339</v>
      </c>
      <c r="G242" s="15">
        <v>40.199140356844673</v>
      </c>
      <c r="H242" s="15">
        <v>44.320352728330867</v>
      </c>
      <c r="I242" s="15">
        <v>36.08845382691598</v>
      </c>
      <c r="J242" s="15">
        <v>51.940689433474347</v>
      </c>
      <c r="K242" s="15">
        <v>55.825457673865465</v>
      </c>
      <c r="L242" s="15">
        <v>9.1329183588264318</v>
      </c>
      <c r="M242" s="15">
        <v>12.098151592211638</v>
      </c>
      <c r="N242" s="15">
        <v>21.874183172988463</v>
      </c>
      <c r="O242" s="15">
        <v>2.1378027663167796</v>
      </c>
      <c r="P242" s="15">
        <v>3.7513563497802176</v>
      </c>
      <c r="Q242" s="15">
        <v>9.3701370174972478</v>
      </c>
      <c r="R242" s="15">
        <v>0.71165597601244923</v>
      </c>
    </row>
    <row r="243" spans="1:18" x14ac:dyDescent="0.2">
      <c r="A243" s="13" t="s">
        <v>44</v>
      </c>
      <c r="B243" s="14" t="s">
        <v>9</v>
      </c>
      <c r="C243" s="15">
        <v>40.799673602611179</v>
      </c>
      <c r="D243" s="15">
        <v>75.899392804857555</v>
      </c>
      <c r="E243" s="15">
        <v>23.826455429865913</v>
      </c>
      <c r="F243" s="15">
        <v>21.077249034112153</v>
      </c>
      <c r="G243" s="15">
        <v>46.532107153936217</v>
      </c>
      <c r="H243" s="15">
        <v>38.437043100918117</v>
      </c>
      <c r="I243" s="15">
        <v>34.776721853460167</v>
      </c>
      <c r="J243" s="15">
        <v>41.251379560676675</v>
      </c>
      <c r="K243" s="15">
        <v>53.247292102579728</v>
      </c>
      <c r="L243" s="15">
        <v>11.910069693242235</v>
      </c>
      <c r="M243" s="15">
        <v>17.787766424972169</v>
      </c>
      <c r="N243" s="15">
        <v>32.458273729896156</v>
      </c>
      <c r="O243" s="15">
        <v>2.6314200845459794</v>
      </c>
      <c r="P243" s="15">
        <v>6.5624560962444267</v>
      </c>
      <c r="Q243" s="15">
        <v>7.1924446848800496</v>
      </c>
      <c r="R243" s="15">
        <v>1.0827336084765669</v>
      </c>
    </row>
    <row r="244" spans="1:18" x14ac:dyDescent="0.2">
      <c r="A244" s="13" t="s">
        <v>45</v>
      </c>
      <c r="B244" s="14" t="s">
        <v>9</v>
      </c>
      <c r="C244" s="15">
        <v>31.601362107308773</v>
      </c>
      <c r="D244" s="15">
        <v>80.92311418133275</v>
      </c>
      <c r="E244" s="15">
        <v>24.200243768878842</v>
      </c>
      <c r="F244" s="15">
        <v>18.370987970535761</v>
      </c>
      <c r="G244" s="15">
        <v>37.873821905635914</v>
      </c>
      <c r="H244" s="15">
        <v>35.382771579801016</v>
      </c>
      <c r="I244" s="15">
        <v>28.907639335578342</v>
      </c>
      <c r="J244" s="15">
        <v>41.7083308416832</v>
      </c>
      <c r="K244" s="15">
        <v>52.033487617354432</v>
      </c>
      <c r="L244" s="15">
        <v>10.822965424409722</v>
      </c>
      <c r="M244" s="15">
        <v>18.202260031961806</v>
      </c>
      <c r="N244" s="15">
        <v>33.296757349880814</v>
      </c>
      <c r="O244" s="15">
        <v>2.9521323100283934</v>
      </c>
      <c r="P244" s="15">
        <v>5.0163441613402213</v>
      </c>
      <c r="Q244" s="15">
        <v>7.0765543159602027</v>
      </c>
      <c r="R244" s="15">
        <v>1.9299693588982372</v>
      </c>
    </row>
    <row r="245" spans="1:18" x14ac:dyDescent="0.2">
      <c r="A245" s="13" t="s">
        <v>46</v>
      </c>
      <c r="B245" s="14" t="s">
        <v>9</v>
      </c>
      <c r="C245" s="15">
        <v>31.119125174499768</v>
      </c>
      <c r="D245" s="15">
        <v>75.907398790134948</v>
      </c>
      <c r="E245" s="15">
        <v>27.591751088341294</v>
      </c>
      <c r="F245" s="15">
        <v>17.202264567422656</v>
      </c>
      <c r="G245" s="15">
        <v>47.57284297193673</v>
      </c>
      <c r="H245" s="15">
        <v>37.095355817096547</v>
      </c>
      <c r="I245" s="15">
        <v>30.846804093133617</v>
      </c>
      <c r="J245" s="15">
        <v>43.26403432675162</v>
      </c>
      <c r="K245" s="15">
        <v>51.36280036213369</v>
      </c>
      <c r="L245" s="15">
        <v>11.969830098823362</v>
      </c>
      <c r="M245" s="15">
        <v>17.232108346603294</v>
      </c>
      <c r="N245" s="15">
        <v>32.107370606554944</v>
      </c>
      <c r="O245" s="15">
        <v>2.3706320179041982</v>
      </c>
      <c r="P245" s="15">
        <v>3.6955248095903372</v>
      </c>
      <c r="Q245" s="15">
        <v>6.7075518510434318</v>
      </c>
      <c r="R245" s="15">
        <v>1.8529148759788485</v>
      </c>
    </row>
    <row r="246" spans="1:18" x14ac:dyDescent="0.2">
      <c r="A246" s="13" t="s">
        <v>47</v>
      </c>
      <c r="B246" s="14" t="s">
        <v>9</v>
      </c>
      <c r="C246" s="15">
        <v>42.422557334946156</v>
      </c>
      <c r="D246" s="15">
        <v>81.97872566077433</v>
      </c>
      <c r="E246" s="15">
        <v>23.330014556614717</v>
      </c>
      <c r="F246" s="15">
        <v>18.072546487518441</v>
      </c>
      <c r="G246" s="15">
        <v>45.681499449537931</v>
      </c>
      <c r="H246" s="15">
        <v>34.389556323883525</v>
      </c>
      <c r="I246" s="15">
        <v>27.993017014664705</v>
      </c>
      <c r="J246" s="15">
        <v>40.699361578641906</v>
      </c>
      <c r="K246" s="15">
        <v>56.97699458518823</v>
      </c>
      <c r="L246" s="15">
        <v>9.5143228689096997</v>
      </c>
      <c r="M246" s="15">
        <v>20.335957277058899</v>
      </c>
      <c r="N246" s="15">
        <v>37.95416852377916</v>
      </c>
      <c r="O246" s="15">
        <v>2.7568195008705745</v>
      </c>
      <c r="P246" s="15">
        <v>5.7072382941421447</v>
      </c>
      <c r="Q246" s="15">
        <v>7.2628418846638914</v>
      </c>
      <c r="R246" s="15">
        <v>2.4330520313624038</v>
      </c>
    </row>
    <row r="247" spans="1:18" x14ac:dyDescent="0.2">
      <c r="A247" s="13" t="s">
        <v>48</v>
      </c>
      <c r="B247" s="14" t="s">
        <v>9</v>
      </c>
      <c r="C247" s="15">
        <v>37.34119384322922</v>
      </c>
      <c r="D247" s="15">
        <v>76.945490343623845</v>
      </c>
      <c r="E247" s="15">
        <v>21.569327148011578</v>
      </c>
      <c r="F247" s="15">
        <v>18.873161254510133</v>
      </c>
      <c r="G247" s="15">
        <v>38.107223091204766</v>
      </c>
      <c r="H247" s="15">
        <v>39.846964864876412</v>
      </c>
      <c r="I247" s="15">
        <v>32.962681535547254</v>
      </c>
      <c r="J247" s="15">
        <v>46.706415698474189</v>
      </c>
      <c r="K247" s="15">
        <v>56.262917324847841</v>
      </c>
      <c r="L247" s="15">
        <v>10.255519107314036</v>
      </c>
      <c r="M247" s="15">
        <v>26.101720505768021</v>
      </c>
      <c r="N247" s="15">
        <v>47.089545050781794</v>
      </c>
      <c r="O247" s="15">
        <v>5.1896017442749098</v>
      </c>
      <c r="P247" s="15">
        <v>8.2132041829054074</v>
      </c>
      <c r="Q247" s="15">
        <v>7.0862788276232402</v>
      </c>
      <c r="R247" s="15">
        <v>3.0624119556562746</v>
      </c>
    </row>
    <row r="248" spans="1:18" x14ac:dyDescent="0.2">
      <c r="A248" s="13" t="s">
        <v>49</v>
      </c>
      <c r="B248" s="14" t="s">
        <v>9</v>
      </c>
      <c r="C248" s="15">
        <v>32.043173960704955</v>
      </c>
      <c r="D248" s="15">
        <v>58.745818927959071</v>
      </c>
      <c r="E248" s="15">
        <v>20.243566916490686</v>
      </c>
      <c r="F248" s="15">
        <v>19.016684073067008</v>
      </c>
      <c r="G248" s="15">
        <v>48.575199136823009</v>
      </c>
      <c r="H248" s="15">
        <v>40.614561525123932</v>
      </c>
      <c r="I248" s="15">
        <v>35.533793827052548</v>
      </c>
      <c r="J248" s="15">
        <v>45.680252182888388</v>
      </c>
      <c r="K248" s="15">
        <v>58.285213401059195</v>
      </c>
      <c r="L248" s="15">
        <v>11.698949364502594</v>
      </c>
      <c r="M248" s="15">
        <v>22.664531753916968</v>
      </c>
      <c r="N248" s="15">
        <v>40.290285914138323</v>
      </c>
      <c r="O248" s="15">
        <v>5.0910815409936676</v>
      </c>
      <c r="P248" s="15">
        <v>7.9447811518361178</v>
      </c>
      <c r="Q248" s="15">
        <v>6.5653805388850381</v>
      </c>
      <c r="R248" s="15">
        <v>2.6890122419901483</v>
      </c>
    </row>
    <row r="249" spans="1:18" x14ac:dyDescent="0.2">
      <c r="A249" s="13" t="s">
        <v>50</v>
      </c>
      <c r="B249" s="14" t="s">
        <v>9</v>
      </c>
      <c r="C249" s="15">
        <v>33.180366221262432</v>
      </c>
      <c r="D249" s="15">
        <v>73.671660592972515</v>
      </c>
      <c r="E249" s="15">
        <v>22.87374435768595</v>
      </c>
      <c r="F249" s="15">
        <v>15.447203981813889</v>
      </c>
      <c r="G249" s="15">
        <v>53.769491440647229</v>
      </c>
      <c r="H249" s="15">
        <v>44.764397816100178</v>
      </c>
      <c r="I249" s="15">
        <v>40.559390732179217</v>
      </c>
      <c r="J249" s="15">
        <v>48.967806577848876</v>
      </c>
      <c r="K249" s="15">
        <v>64.423743146200806</v>
      </c>
      <c r="L249" s="15">
        <v>12.74089976097113</v>
      </c>
      <c r="M249" s="15">
        <v>21.851328084676293</v>
      </c>
      <c r="N249" s="15">
        <v>38.641041170522094</v>
      </c>
      <c r="O249" s="15">
        <v>5.0679967647004434</v>
      </c>
      <c r="P249" s="15">
        <v>8.8730762438459188</v>
      </c>
      <c r="Q249" s="15">
        <v>5.2402087726574811</v>
      </c>
      <c r="R249" s="15">
        <v>3.9044692815879274</v>
      </c>
    </row>
    <row r="250" spans="1:18" x14ac:dyDescent="0.2">
      <c r="A250" s="13" t="s">
        <v>51</v>
      </c>
      <c r="B250" s="14" t="s">
        <v>9</v>
      </c>
      <c r="C250" s="15">
        <v>25.084696080586699</v>
      </c>
      <c r="D250" s="15">
        <v>53.83344889204561</v>
      </c>
      <c r="E250" s="15">
        <v>19.139499610014706</v>
      </c>
      <c r="F250" s="15">
        <v>20.290747706857697</v>
      </c>
      <c r="G250" s="15">
        <v>42.811849996970864</v>
      </c>
      <c r="H250" s="15">
        <v>42.650903197574173</v>
      </c>
      <c r="I250" s="15">
        <v>35.054118993288682</v>
      </c>
      <c r="J250" s="15">
        <v>50.262684767513221</v>
      </c>
      <c r="K250" s="15">
        <v>66.07697059608418</v>
      </c>
      <c r="L250" s="15">
        <v>12.502865239950824</v>
      </c>
      <c r="M250" s="15">
        <v>20.703669322069103</v>
      </c>
      <c r="N250" s="15">
        <v>36.33003520185666</v>
      </c>
      <c r="O250" s="15">
        <v>4.9791682366746688</v>
      </c>
      <c r="P250" s="15">
        <v>9.3585321737828373</v>
      </c>
      <c r="Q250" s="15">
        <v>5.4447961528818096</v>
      </c>
      <c r="R250" s="15">
        <v>3.1257163099877059</v>
      </c>
    </row>
    <row r="251" spans="1:18" x14ac:dyDescent="0.2">
      <c r="A251" s="13" t="s">
        <v>52</v>
      </c>
      <c r="B251" s="14" t="s">
        <v>9</v>
      </c>
      <c r="C251" s="15">
        <v>29.13456207641741</v>
      </c>
      <c r="D251" s="15">
        <v>46.389011461480152</v>
      </c>
      <c r="E251" s="15">
        <v>19.38927954179924</v>
      </c>
      <c r="F251" s="15">
        <v>20.226226860150287</v>
      </c>
      <c r="G251" s="15">
        <v>47.710110241639974</v>
      </c>
      <c r="H251" s="15">
        <v>47.126364329698426</v>
      </c>
      <c r="I251" s="15">
        <v>39.060081387245468</v>
      </c>
      <c r="J251" s="15">
        <v>55.225707798465187</v>
      </c>
      <c r="K251" s="15">
        <v>66.465334565835164</v>
      </c>
      <c r="L251" s="15">
        <v>12.804642408909656</v>
      </c>
      <c r="M251" s="15">
        <v>17.820894074255705</v>
      </c>
      <c r="N251" s="15">
        <v>32.604958324935083</v>
      </c>
      <c r="O251" s="15">
        <v>2.9762357496178842</v>
      </c>
      <c r="P251" s="15">
        <v>9.1685781890459896</v>
      </c>
      <c r="Q251" s="15">
        <v>4.6862351084153895</v>
      </c>
      <c r="R251" s="15">
        <v>3.6961854376234053</v>
      </c>
    </row>
    <row r="252" spans="1:18" x14ac:dyDescent="0.2">
      <c r="A252" s="13" t="s">
        <v>53</v>
      </c>
      <c r="B252" s="14" t="s">
        <v>9</v>
      </c>
      <c r="C252" s="15">
        <v>22.402831264143558</v>
      </c>
      <c r="D252" s="15">
        <v>25.238632689984513</v>
      </c>
      <c r="E252" s="15">
        <v>20.059500816611436</v>
      </c>
      <c r="F252" s="15">
        <v>20.601649487330665</v>
      </c>
      <c r="G252" s="15">
        <v>55.20078339741918</v>
      </c>
      <c r="H252" s="15">
        <v>42.946046835880153</v>
      </c>
      <c r="I252" s="15">
        <v>38.640076761494775</v>
      </c>
      <c r="J252" s="15">
        <v>47.270518237239401</v>
      </c>
      <c r="K252" s="15">
        <v>67.570179590492231</v>
      </c>
      <c r="L252" s="15">
        <v>11.759810101806821</v>
      </c>
      <c r="M252" s="15">
        <v>19.101569999619919</v>
      </c>
      <c r="N252" s="15">
        <v>34.296309743004592</v>
      </c>
      <c r="O252" s="15">
        <v>3.8415434931089871</v>
      </c>
      <c r="P252" s="15">
        <v>9.1024788805788166</v>
      </c>
      <c r="Q252" s="15">
        <v>4.1581648978764445</v>
      </c>
      <c r="R252" s="15">
        <v>4.0931935713471246</v>
      </c>
    </row>
    <row r="253" spans="1:18" x14ac:dyDescent="0.2">
      <c r="A253" s="13" t="s">
        <v>54</v>
      </c>
      <c r="B253" s="14" t="s">
        <v>9</v>
      </c>
      <c r="C253" s="15">
        <v>18.452331948935299</v>
      </c>
      <c r="D253" s="15">
        <v>44.853360737411961</v>
      </c>
      <c r="E253" s="15">
        <v>18.608997252203384</v>
      </c>
      <c r="F253" s="15">
        <v>18.477018548287049</v>
      </c>
      <c r="G253" s="15">
        <v>51.112052221913927</v>
      </c>
      <c r="H253" s="15">
        <v>48.141245067764487</v>
      </c>
      <c r="I253" s="15">
        <v>40.360958735876864</v>
      </c>
      <c r="J253" s="15">
        <v>55.688467931975374</v>
      </c>
      <c r="K253" s="15">
        <v>69.985775431181253</v>
      </c>
      <c r="L253" s="15">
        <v>10.730084562675385</v>
      </c>
      <c r="M253" s="15">
        <v>20.082874688947658</v>
      </c>
      <c r="N253" s="15">
        <v>35.371806942852466</v>
      </c>
      <c r="O253" s="15">
        <v>4.747634362864261</v>
      </c>
      <c r="P253" s="15">
        <v>8.7229153478449426</v>
      </c>
      <c r="Q253" s="15">
        <v>3.9076725870041704</v>
      </c>
      <c r="R253" s="15">
        <v>4.4521843409309811</v>
      </c>
    </row>
    <row r="254" spans="1:18" x14ac:dyDescent="0.2">
      <c r="A254" s="13" t="s">
        <v>55</v>
      </c>
      <c r="B254" s="14" t="s">
        <v>9</v>
      </c>
      <c r="C254" s="15">
        <v>12.209700180873929</v>
      </c>
      <c r="D254" s="15">
        <v>27.826758551759188</v>
      </c>
      <c r="E254" s="15">
        <v>16.201411837317252</v>
      </c>
      <c r="F254" s="15">
        <v>20.05889084620231</v>
      </c>
      <c r="G254" s="15">
        <v>49.698460757601922</v>
      </c>
      <c r="H254" s="15">
        <v>49.086548265492887</v>
      </c>
      <c r="I254" s="15">
        <v>42.571441185188924</v>
      </c>
      <c r="J254" s="15">
        <v>55.551904058891338</v>
      </c>
      <c r="K254" s="15">
        <v>72.856433052577216</v>
      </c>
      <c r="L254" s="15">
        <v>11.616623640965518</v>
      </c>
      <c r="M254" s="15">
        <v>19.729320042400676</v>
      </c>
      <c r="N254" s="15">
        <v>34.624772163953658</v>
      </c>
      <c r="O254" s="15">
        <v>4.8031225352397522</v>
      </c>
      <c r="P254" s="15">
        <v>7.6759273015401375</v>
      </c>
      <c r="Q254" s="15">
        <v>3.377659591258996</v>
      </c>
      <c r="R254" s="15">
        <v>5.1138397549902557</v>
      </c>
    </row>
    <row r="255" spans="1:18" x14ac:dyDescent="0.2">
      <c r="A255" s="13" t="s">
        <v>56</v>
      </c>
      <c r="B255" s="14" t="s">
        <v>9</v>
      </c>
      <c r="C255" s="15">
        <v>14.470548178413347</v>
      </c>
      <c r="D255" s="15">
        <v>23.550107819770741</v>
      </c>
      <c r="E255" s="15">
        <v>17.676704360253741</v>
      </c>
      <c r="F255" s="15">
        <v>21.563071985557755</v>
      </c>
      <c r="G255" s="15">
        <v>55.803951191958788</v>
      </c>
      <c r="H255" s="15">
        <v>57.408192786979512</v>
      </c>
      <c r="I255" s="15">
        <v>51.749628827031223</v>
      </c>
      <c r="J255" s="15">
        <v>62.761271812343793</v>
      </c>
      <c r="K255" s="15">
        <v>75.984177119676943</v>
      </c>
      <c r="L255" s="15">
        <v>9.2724343905256887</v>
      </c>
      <c r="M255" s="15">
        <v>16.553473475703576</v>
      </c>
      <c r="N255" s="15">
        <v>28.798170849657996</v>
      </c>
      <c r="O255" s="15">
        <v>4.1093689877129869</v>
      </c>
      <c r="P255" s="15">
        <v>8.1196525116791758</v>
      </c>
      <c r="Q255" s="15">
        <v>4.4806394370325471</v>
      </c>
      <c r="R255" s="15">
        <v>5.6941459512288617</v>
      </c>
    </row>
    <row r="256" spans="1:18" x14ac:dyDescent="0.2">
      <c r="A256" s="13" t="s">
        <v>57</v>
      </c>
      <c r="B256" s="14" t="s">
        <v>9</v>
      </c>
      <c r="C256" s="15">
        <v>14.16221972967155</v>
      </c>
      <c r="D256" s="15">
        <v>36.821771297146029</v>
      </c>
      <c r="E256" s="15">
        <v>14.188213997406981</v>
      </c>
      <c r="F256" s="15">
        <v>20.915384427212015</v>
      </c>
      <c r="G256" s="15">
        <v>45.641559430892443</v>
      </c>
      <c r="H256" s="15">
        <v>56.792712123541179</v>
      </c>
      <c r="I256" s="15">
        <v>51.97399950050962</v>
      </c>
      <c r="J256" s="15">
        <v>61.611723410000245</v>
      </c>
      <c r="K256" s="15">
        <v>71.796297336081224</v>
      </c>
      <c r="L256" s="15">
        <v>10.401258460227153</v>
      </c>
      <c r="M256" s="15">
        <v>13.899026791984955</v>
      </c>
      <c r="N256" s="15">
        <v>24.851794330231872</v>
      </c>
      <c r="O256" s="15">
        <v>2.9455804020717249</v>
      </c>
      <c r="P256" s="15">
        <v>7.9128638693741173</v>
      </c>
      <c r="Q256" s="15">
        <v>2.6079851596439765</v>
      </c>
      <c r="R256" s="15">
        <v>5.2773346759854576</v>
      </c>
    </row>
    <row r="257" spans="1:18" x14ac:dyDescent="0.2">
      <c r="A257" s="13" t="s">
        <v>58</v>
      </c>
      <c r="B257" s="14" t="s">
        <v>9</v>
      </c>
      <c r="C257" s="15">
        <v>15.536810942434702</v>
      </c>
      <c r="D257" s="15">
        <v>36.440883846801391</v>
      </c>
      <c r="E257" s="15">
        <v>13.132039071397703</v>
      </c>
      <c r="F257" s="15">
        <v>20.891880340859981</v>
      </c>
      <c r="G257" s="15">
        <v>42.450738135969083</v>
      </c>
      <c r="H257" s="15">
        <v>65.446313296917779</v>
      </c>
      <c r="I257" s="15">
        <v>58.908325205437485</v>
      </c>
      <c r="J257" s="15">
        <v>71.978128326720224</v>
      </c>
      <c r="K257" s="15">
        <v>73.978842353658806</v>
      </c>
      <c r="L257" s="15">
        <v>11.951592118484756</v>
      </c>
      <c r="M257" s="15">
        <v>16.974286527772019</v>
      </c>
      <c r="N257" s="15">
        <v>30.332035897147151</v>
      </c>
      <c r="O257" s="15">
        <v>3.6291493273976578</v>
      </c>
      <c r="P257" s="15">
        <v>9.0910861899907136</v>
      </c>
      <c r="Q257" s="15">
        <v>2.7534047665369945</v>
      </c>
      <c r="R257" s="15">
        <v>5.1437231902339455</v>
      </c>
    </row>
    <row r="258" spans="1:18" x14ac:dyDescent="0.2">
      <c r="A258" s="13" t="s">
        <v>59</v>
      </c>
      <c r="B258" s="14" t="s">
        <v>9</v>
      </c>
      <c r="C258" s="15">
        <v>11.578944395649705</v>
      </c>
      <c r="D258" s="15">
        <v>24.287541903070114</v>
      </c>
      <c r="E258" s="15">
        <v>13.917200841581323</v>
      </c>
      <c r="F258" s="15">
        <v>22.571594642228529</v>
      </c>
      <c r="G258" s="15">
        <v>51.476738948587602</v>
      </c>
      <c r="H258" s="15">
        <v>64.190787589541657</v>
      </c>
      <c r="I258" s="15">
        <v>55.973324575765346</v>
      </c>
      <c r="J258" s="15">
        <v>72.387143899784149</v>
      </c>
      <c r="K258" s="15">
        <v>73.16852011954748</v>
      </c>
      <c r="L258" s="15">
        <v>11.461571863307437</v>
      </c>
      <c r="M258" s="15">
        <v>18.913089863212274</v>
      </c>
      <c r="N258" s="15">
        <v>34.219238043642413</v>
      </c>
      <c r="O258" s="15">
        <v>3.5864811180735336</v>
      </c>
      <c r="P258" s="15">
        <v>8.2534354925237636</v>
      </c>
      <c r="Q258" s="15">
        <v>3.5013156867022728</v>
      </c>
      <c r="R258" s="15">
        <v>5.9552292449038644</v>
      </c>
    </row>
    <row r="259" spans="1:18" x14ac:dyDescent="0.2">
      <c r="A259" s="13" t="s">
        <v>60</v>
      </c>
      <c r="B259" s="14" t="s">
        <v>9</v>
      </c>
      <c r="C259" s="15">
        <v>13.020096235493915</v>
      </c>
      <c r="D259" s="15">
        <v>28.87064817435607</v>
      </c>
      <c r="E259" s="15">
        <v>15.407098073077934</v>
      </c>
      <c r="F259" s="15">
        <v>21.960863671327505</v>
      </c>
      <c r="G259" s="15">
        <v>48.726862168345363</v>
      </c>
      <c r="H259" s="15">
        <v>66.842657963269787</v>
      </c>
      <c r="I259" s="15">
        <v>62.947377063713098</v>
      </c>
      <c r="J259" s="15">
        <v>70.720478198369165</v>
      </c>
      <c r="K259" s="15">
        <v>75.628371443344307</v>
      </c>
      <c r="L259" s="15">
        <v>13.801880973765741</v>
      </c>
      <c r="M259" s="15">
        <v>15.256272732291592</v>
      </c>
      <c r="N259" s="15">
        <v>27.249431658960866</v>
      </c>
      <c r="O259" s="15">
        <v>3.0207239431464217</v>
      </c>
      <c r="P259" s="15">
        <v>6.382353036222681</v>
      </c>
      <c r="Q259" s="15">
        <v>3.2649610905682396</v>
      </c>
      <c r="R259" s="15">
        <v>5.9956558208616766</v>
      </c>
    </row>
    <row r="260" spans="1:18" x14ac:dyDescent="0.2">
      <c r="A260" s="13" t="s">
        <v>61</v>
      </c>
      <c r="B260" s="14" t="s">
        <v>9</v>
      </c>
      <c r="C260" s="15">
        <v>10.780600592933032</v>
      </c>
      <c r="D260" s="15">
        <v>25.249301388711576</v>
      </c>
      <c r="E260" s="15">
        <v>15.1524574685219</v>
      </c>
      <c r="F260" s="15">
        <v>25.442559182219608</v>
      </c>
      <c r="G260" s="15">
        <v>46.135702401651663</v>
      </c>
      <c r="H260" s="15">
        <v>67.540027398590638</v>
      </c>
      <c r="I260" s="15">
        <v>63.698366098537065</v>
      </c>
      <c r="J260" s="15">
        <v>71.358822203860882</v>
      </c>
      <c r="K260" s="15">
        <v>78.193399912006669</v>
      </c>
      <c r="L260" s="15">
        <v>15.450333065037073</v>
      </c>
      <c r="M260" s="15">
        <v>74.367603153045124</v>
      </c>
      <c r="N260" s="15">
        <v>139.02655436705726</v>
      </c>
      <c r="O260" s="15">
        <v>10.093517614361902</v>
      </c>
      <c r="P260" s="15">
        <v>6.9280976249514632</v>
      </c>
      <c r="Q260" s="15">
        <v>3.354929465550907</v>
      </c>
      <c r="R260" s="15">
        <v>6.3567084610438238</v>
      </c>
    </row>
    <row r="261" spans="1:18" x14ac:dyDescent="0.2">
      <c r="A261" s="13" t="s">
        <v>62</v>
      </c>
      <c r="B261" s="14" t="s">
        <v>9</v>
      </c>
      <c r="C261" s="15">
        <v>6.5431248826504778</v>
      </c>
      <c r="D261" s="15">
        <v>20.482825719601493</v>
      </c>
      <c r="E261" s="15">
        <v>13.574333383402596</v>
      </c>
      <c r="F261" s="15">
        <v>23.365655823889714</v>
      </c>
      <c r="G261" s="15">
        <v>49.861619998431323</v>
      </c>
      <c r="H261" s="15">
        <v>69.245873625842918</v>
      </c>
      <c r="I261" s="15">
        <v>65.303741465123124</v>
      </c>
      <c r="J261" s="15">
        <v>73.043937440426447</v>
      </c>
      <c r="K261" s="15">
        <v>76.686959919391143</v>
      </c>
      <c r="L261" s="15">
        <v>16.282847654117298</v>
      </c>
      <c r="M261" s="15">
        <v>104.87554564318562</v>
      </c>
      <c r="N261" s="15">
        <v>197.96111762521627</v>
      </c>
      <c r="O261" s="15">
        <v>12.154604239688796</v>
      </c>
      <c r="P261" s="15">
        <v>7.6272628884685423</v>
      </c>
      <c r="Q261" s="15">
        <v>2.567904289538212</v>
      </c>
      <c r="R261" s="15">
        <v>4.6980976206324101</v>
      </c>
    </row>
    <row r="262" spans="1:18" x14ac:dyDescent="0.2">
      <c r="A262" s="13" t="s">
        <v>63</v>
      </c>
      <c r="B262" s="14" t="s">
        <v>9</v>
      </c>
      <c r="C262" s="15">
        <v>9.7154793303177236</v>
      </c>
      <c r="D262" s="15">
        <v>19.145209268567282</v>
      </c>
      <c r="E262" s="15">
        <v>14.194448660317017</v>
      </c>
      <c r="F262" s="15">
        <v>20.418168457532939</v>
      </c>
      <c r="G262" s="15">
        <v>54.3376377798728</v>
      </c>
      <c r="H262" s="15">
        <v>70.077489642916774</v>
      </c>
      <c r="I262" s="15">
        <v>66.176001484755162</v>
      </c>
      <c r="J262" s="15">
        <v>73.89111534149896</v>
      </c>
      <c r="K262" s="15">
        <v>83.249515725839302</v>
      </c>
      <c r="L262" s="15">
        <v>17.129411112221618</v>
      </c>
      <c r="M262" s="15">
        <v>181.20201670651974</v>
      </c>
      <c r="N262" s="15">
        <v>329.72004245471788</v>
      </c>
      <c r="O262" s="15">
        <v>33.204963825580137</v>
      </c>
      <c r="P262" s="15">
        <v>7.4234664555102876</v>
      </c>
      <c r="Q262" s="15">
        <v>3.6107527639590256</v>
      </c>
      <c r="R262" s="15">
        <v>4.7950796705375858</v>
      </c>
    </row>
    <row r="263" spans="1:18" x14ac:dyDescent="0.2">
      <c r="A263" s="13" t="s">
        <v>64</v>
      </c>
      <c r="B263" s="14" t="s">
        <v>9</v>
      </c>
      <c r="C263" s="15">
        <v>8.3555908987446443</v>
      </c>
      <c r="D263" s="15">
        <v>21.033039158908934</v>
      </c>
      <c r="E263" s="15">
        <v>11.876306661217118</v>
      </c>
      <c r="F263" s="15">
        <v>24.929544613185485</v>
      </c>
      <c r="G263" s="15">
        <v>52.608320531975338</v>
      </c>
      <c r="H263" s="15">
        <v>64.608269858541902</v>
      </c>
      <c r="I263" s="15">
        <v>56.650719900359015</v>
      </c>
      <c r="J263" s="15">
        <v>72.497705282601643</v>
      </c>
      <c r="K263" s="15">
        <v>84.182203893526932</v>
      </c>
      <c r="L263" s="15">
        <v>18.230904984409435</v>
      </c>
      <c r="M263" s="15">
        <v>127.10198333958176</v>
      </c>
      <c r="N263" s="15">
        <v>231.94078937928143</v>
      </c>
      <c r="O263" s="15">
        <v>22.819136435104596</v>
      </c>
      <c r="P263" s="15">
        <v>9.3454983209782672</v>
      </c>
      <c r="Q263" s="15">
        <v>3.1718345662530516</v>
      </c>
      <c r="R263" s="15">
        <v>4.743464306288347</v>
      </c>
    </row>
    <row r="264" spans="1:18" x14ac:dyDescent="0.2">
      <c r="A264" s="13" t="s">
        <v>65</v>
      </c>
      <c r="B264" s="14" t="s">
        <v>9</v>
      </c>
      <c r="C264" s="15">
        <v>8.7391961687364006</v>
      </c>
      <c r="D264" s="15">
        <v>18.64361849330432</v>
      </c>
      <c r="E264" s="15">
        <v>11.975506936864917</v>
      </c>
      <c r="F264" s="15">
        <v>21.639951131527834</v>
      </c>
      <c r="G264" s="15">
        <v>45.361066443768841</v>
      </c>
      <c r="H264" s="15">
        <v>64.135163512103858</v>
      </c>
      <c r="I264" s="15">
        <v>60.440326559881171</v>
      </c>
      <c r="J264" s="15">
        <v>67.793782921263968</v>
      </c>
      <c r="K264" s="15">
        <v>85.117130912752387</v>
      </c>
      <c r="L264" s="15">
        <v>16.762921324134869</v>
      </c>
      <c r="M264" s="15">
        <v>78.576193706882194</v>
      </c>
      <c r="N264" s="15">
        <v>142.39331172582172</v>
      </c>
      <c r="O264" s="15">
        <v>15.102854383124475</v>
      </c>
      <c r="P264" s="15">
        <v>8.3404082551157774</v>
      </c>
      <c r="Q264" s="15">
        <v>2.7183115660759247</v>
      </c>
      <c r="R264" s="15">
        <v>4.0208358581539718</v>
      </c>
    </row>
    <row r="265" spans="1:18" x14ac:dyDescent="0.2">
      <c r="A265" s="13" t="s">
        <v>66</v>
      </c>
      <c r="B265" s="14" t="s">
        <v>9</v>
      </c>
      <c r="C265" s="15">
        <v>10.607078457023654</v>
      </c>
      <c r="D265" s="15">
        <v>24.749849733055193</v>
      </c>
      <c r="E265" s="15">
        <v>12.693839050376997</v>
      </c>
      <c r="F265" s="15">
        <v>20.846792586797992</v>
      </c>
      <c r="G265" s="15">
        <v>49.1554646549978</v>
      </c>
      <c r="H265" s="15">
        <v>66.541183658159127</v>
      </c>
      <c r="I265" s="15">
        <v>62.059470930304784</v>
      </c>
      <c r="J265" s="15">
        <v>70.917154245368877</v>
      </c>
      <c r="K265" s="15">
        <v>88.131972786059706</v>
      </c>
      <c r="L265" s="15">
        <v>18.193538822990345</v>
      </c>
      <c r="M265" s="15">
        <v>59.690530150736834</v>
      </c>
      <c r="N265" s="15">
        <v>109.09817819594983</v>
      </c>
      <c r="O265" s="15">
        <v>10.330451602671845</v>
      </c>
      <c r="P265" s="15">
        <v>10.485740175878728</v>
      </c>
      <c r="Q265" s="15">
        <v>2.9480271240956579</v>
      </c>
      <c r="R265" s="15">
        <v>3.6780147929193441</v>
      </c>
    </row>
    <row r="266" spans="1:18" x14ac:dyDescent="0.2">
      <c r="A266" s="13" t="s">
        <v>67</v>
      </c>
      <c r="B266" s="14" t="s">
        <v>9</v>
      </c>
      <c r="C266" s="15">
        <v>7.4510540261025318</v>
      </c>
      <c r="D266" s="15">
        <v>24.439457205616307</v>
      </c>
      <c r="E266" s="15">
        <v>15.825866770549281</v>
      </c>
      <c r="F266" s="15">
        <v>31.245942085443449</v>
      </c>
      <c r="G266" s="15">
        <v>48.391926693417979</v>
      </c>
      <c r="H266" s="15">
        <v>68.043619218659828</v>
      </c>
      <c r="I266" s="15">
        <v>65.304520866616215</v>
      </c>
      <c r="J266" s="15">
        <v>70.748684949130691</v>
      </c>
      <c r="K266" s="15">
        <v>87.484653281134058</v>
      </c>
      <c r="L266" s="15">
        <v>20.415871014030966</v>
      </c>
      <c r="M266" s="15">
        <v>48.491175218864818</v>
      </c>
      <c r="N266" s="15">
        <v>87.670618571148296</v>
      </c>
      <c r="O266" s="15">
        <v>9.6324500634966679</v>
      </c>
      <c r="P266" s="15">
        <v>10.904870582553766</v>
      </c>
      <c r="Q266" s="15">
        <v>2.8966583703400008</v>
      </c>
      <c r="R266" s="15">
        <v>3.7600853845759628</v>
      </c>
    </row>
    <row r="267" spans="1:18" x14ac:dyDescent="0.2">
      <c r="A267" s="13" t="s">
        <v>68</v>
      </c>
      <c r="B267" s="14" t="s">
        <v>9</v>
      </c>
      <c r="C267" s="15">
        <v>9.0492005031355465</v>
      </c>
      <c r="D267" s="15">
        <v>16.590200922415171</v>
      </c>
      <c r="E267" s="15">
        <v>12.677143110970921</v>
      </c>
      <c r="F267" s="15">
        <v>26.053026393412676</v>
      </c>
      <c r="G267" s="15">
        <v>43.72662486277283</v>
      </c>
      <c r="H267" s="15">
        <v>69.598042959440406</v>
      </c>
      <c r="I267" s="15">
        <v>66.599658648906754</v>
      </c>
      <c r="J267" s="15">
        <v>72.555468408437306</v>
      </c>
      <c r="K267" s="15">
        <v>86.133454039990809</v>
      </c>
      <c r="L267" s="15">
        <v>20.213019230572481</v>
      </c>
      <c r="M267" s="15">
        <v>42.389272887096602</v>
      </c>
      <c r="N267" s="15">
        <v>77.346927979374144</v>
      </c>
      <c r="O267" s="15">
        <v>7.689451610281016</v>
      </c>
      <c r="P267" s="15">
        <v>12.885117534005841</v>
      </c>
      <c r="Q267" s="15">
        <v>2.820421287986858</v>
      </c>
      <c r="R267" s="15">
        <v>4.4241902556656596</v>
      </c>
    </row>
    <row r="268" spans="1:18" x14ac:dyDescent="0.2">
      <c r="A268" s="13" t="s">
        <v>69</v>
      </c>
      <c r="B268" s="14" t="s">
        <v>9</v>
      </c>
      <c r="C268" s="15">
        <v>13.104162857316998</v>
      </c>
      <c r="D268" s="15">
        <v>14.018406777594928</v>
      </c>
      <c r="E268" s="15">
        <v>13.618465463473608</v>
      </c>
      <c r="F268" s="15">
        <v>27.922752928704881</v>
      </c>
      <c r="G268" s="15">
        <v>50.287064723736847</v>
      </c>
      <c r="H268" s="15">
        <v>72.669161312385327</v>
      </c>
      <c r="I268" s="15">
        <v>68.124742254951059</v>
      </c>
      <c r="J268" s="15">
        <v>77.147689948983498</v>
      </c>
      <c r="K268" s="15">
        <v>91.603697687520423</v>
      </c>
      <c r="L268" s="15">
        <v>19.783987355785143</v>
      </c>
      <c r="M268" s="15">
        <v>48.802328920572499</v>
      </c>
      <c r="N268" s="15">
        <v>88.827155825134724</v>
      </c>
      <c r="O268" s="15">
        <v>9.140205861374632</v>
      </c>
      <c r="P268" s="15">
        <v>14.837116282807802</v>
      </c>
      <c r="Q268" s="15">
        <v>2.1921315629678833</v>
      </c>
      <c r="R268" s="15">
        <v>3.3155989889889232</v>
      </c>
    </row>
    <row r="269" spans="1:18" x14ac:dyDescent="0.2">
      <c r="A269" s="13" t="s">
        <v>70</v>
      </c>
      <c r="B269" s="14" t="s">
        <v>9</v>
      </c>
      <c r="C269" s="15">
        <v>8.2955935036285542</v>
      </c>
      <c r="D269" s="15">
        <v>20.585361657152337</v>
      </c>
      <c r="E269" s="15">
        <v>13.237079938533908</v>
      </c>
      <c r="F269" s="15">
        <v>26.857843353547061</v>
      </c>
      <c r="G269" s="15">
        <v>51.970966135893164</v>
      </c>
      <c r="H269" s="15">
        <v>73.399508537707234</v>
      </c>
      <c r="I269" s="15">
        <v>67.953114535957795</v>
      </c>
      <c r="J269" s="15">
        <v>78.763711018957096</v>
      </c>
      <c r="K269" s="15">
        <v>90.556779181861103</v>
      </c>
      <c r="L269" s="15">
        <v>19.623797703581992</v>
      </c>
      <c r="M269" s="15">
        <v>59.169544733314211</v>
      </c>
      <c r="N269" s="15">
        <v>105.6987754236964</v>
      </c>
      <c r="O269" s="15">
        <v>13.342486566052841</v>
      </c>
      <c r="P269" s="15">
        <v>13.529001644234915</v>
      </c>
      <c r="Q269" s="15">
        <v>2.0870613579776429</v>
      </c>
      <c r="R269" s="15">
        <v>3.3609819271328281</v>
      </c>
    </row>
    <row r="270" spans="1:18" x14ac:dyDescent="0.2">
      <c r="A270" s="13" t="s">
        <v>71</v>
      </c>
      <c r="B270" s="14" t="s">
        <v>9</v>
      </c>
      <c r="C270" s="15">
        <v>6.1965739142827925</v>
      </c>
      <c r="D270" s="15">
        <v>12.083319132851447</v>
      </c>
      <c r="E270" s="15">
        <v>13.719032338390269</v>
      </c>
      <c r="F270" s="15">
        <v>27.6259966266215</v>
      </c>
      <c r="G270" s="15">
        <v>52.722626052599821</v>
      </c>
      <c r="H270" s="15">
        <v>75.456332430611283</v>
      </c>
      <c r="I270" s="15">
        <v>69.16541837236845</v>
      </c>
      <c r="J270" s="15">
        <v>81.648121081928082</v>
      </c>
      <c r="K270" s="15">
        <v>92.328722440868845</v>
      </c>
      <c r="L270" s="15">
        <v>19.286563461645759</v>
      </c>
      <c r="M270" s="15">
        <v>59.093601260091241</v>
      </c>
      <c r="N270" s="15">
        <v>105.88419794612777</v>
      </c>
      <c r="O270" s="15">
        <v>13.040280094571305</v>
      </c>
      <c r="P270" s="15">
        <v>15.461759318580366</v>
      </c>
      <c r="Q270" s="15">
        <v>1.7435697148914802</v>
      </c>
      <c r="R270" s="15">
        <v>3.1384254868046648</v>
      </c>
    </row>
    <row r="271" spans="1:18" x14ac:dyDescent="0.2">
      <c r="A271" s="13" t="s">
        <v>72</v>
      </c>
      <c r="B271" s="14" t="s">
        <v>9</v>
      </c>
      <c r="C271" s="15">
        <v>7.809888568509904</v>
      </c>
      <c r="D271" s="15">
        <v>11.246239538654262</v>
      </c>
      <c r="E271" s="15">
        <v>13.631494647335733</v>
      </c>
      <c r="F271" s="15">
        <v>27.170884601108391</v>
      </c>
      <c r="G271" s="15">
        <v>56.337217311563322</v>
      </c>
      <c r="H271" s="15">
        <v>77.257607245058537</v>
      </c>
      <c r="I271" s="15">
        <v>69.789538746316367</v>
      </c>
      <c r="J271" s="15">
        <v>84.602769976868572</v>
      </c>
      <c r="K271" s="15">
        <v>94.414160796212812</v>
      </c>
      <c r="L271" s="15">
        <v>19.015622821403198</v>
      </c>
      <c r="M271" s="15">
        <v>67.138958788418009</v>
      </c>
      <c r="N271" s="15">
        <v>119.49383034768366</v>
      </c>
      <c r="O271" s="15">
        <v>15.751076104037175</v>
      </c>
      <c r="P271" s="15">
        <v>15.793075613736466</v>
      </c>
      <c r="Q271" s="15">
        <v>1.4075810189027507</v>
      </c>
      <c r="R271" s="15">
        <v>2.6292551107806101</v>
      </c>
    </row>
    <row r="272" spans="1:18" x14ac:dyDescent="0.2">
      <c r="A272" s="13" t="s">
        <v>43</v>
      </c>
      <c r="B272" s="14" t="s">
        <v>74</v>
      </c>
      <c r="C272" s="15">
        <v>48.792416134480547</v>
      </c>
      <c r="D272" s="15">
        <v>83.026722093638227</v>
      </c>
      <c r="E272" s="15">
        <v>19.240754939028726</v>
      </c>
      <c r="F272" s="15">
        <v>19.9227057469943</v>
      </c>
      <c r="G272" s="15">
        <v>45.28269115653854</v>
      </c>
      <c r="H272" s="15">
        <v>53.649564998694814</v>
      </c>
      <c r="I272" s="15">
        <v>47.891749818243639</v>
      </c>
      <c r="J272" s="15">
        <v>58.968400673819318</v>
      </c>
      <c r="K272" s="15">
        <v>56.128816169485432</v>
      </c>
      <c r="L272" s="15">
        <v>11.478456141689204</v>
      </c>
      <c r="M272" s="15">
        <v>14.064982603523635</v>
      </c>
      <c r="N272" s="15">
        <v>25.42859162176094</v>
      </c>
      <c r="O272" s="15">
        <v>3.4538305744134701</v>
      </c>
      <c r="P272" s="15">
        <v>2.9376780084576879</v>
      </c>
      <c r="Q272" s="15">
        <v>3.4924066973156145</v>
      </c>
      <c r="R272" s="15">
        <v>5.9597383913235751</v>
      </c>
    </row>
    <row r="273" spans="1:18" x14ac:dyDescent="0.2">
      <c r="A273" s="13" t="s">
        <v>44</v>
      </c>
      <c r="B273" s="14" t="s">
        <v>74</v>
      </c>
      <c r="C273" s="15">
        <v>33.655569135201198</v>
      </c>
      <c r="D273" s="15">
        <v>73.169274877553462</v>
      </c>
      <c r="E273" s="15">
        <v>18.497076843704455</v>
      </c>
      <c r="F273" s="15">
        <v>20.208888582453454</v>
      </c>
      <c r="G273" s="15">
        <v>52.744694459685171</v>
      </c>
      <c r="H273" s="15">
        <v>52.849493200739069</v>
      </c>
      <c r="I273" s="15">
        <v>48.183956512504224</v>
      </c>
      <c r="J273" s="15">
        <v>57.192906248719794</v>
      </c>
      <c r="K273" s="15">
        <v>58.633425176958099</v>
      </c>
      <c r="L273" s="15">
        <v>11.01080493013828</v>
      </c>
      <c r="M273" s="15">
        <v>12.148627613984647</v>
      </c>
      <c r="N273" s="15">
        <v>22.76446108703006</v>
      </c>
      <c r="O273" s="15">
        <v>2.2657453856035454</v>
      </c>
      <c r="P273" s="15">
        <v>3.6293040214106256</v>
      </c>
      <c r="Q273" s="15">
        <v>2.9275229469797148</v>
      </c>
      <c r="R273" s="15">
        <v>7.7869739925735733</v>
      </c>
    </row>
    <row r="274" spans="1:18" x14ac:dyDescent="0.2">
      <c r="A274" s="13" t="s">
        <v>45</v>
      </c>
      <c r="B274" s="14" t="s">
        <v>74</v>
      </c>
      <c r="C274" s="15">
        <v>27.387976214238961</v>
      </c>
      <c r="D274" s="15">
        <v>67.889686802244881</v>
      </c>
      <c r="E274" s="15">
        <v>17.59937961025965</v>
      </c>
      <c r="F274" s="15">
        <v>21.082106446063008</v>
      </c>
      <c r="G274" s="15">
        <v>49.610373455044119</v>
      </c>
      <c r="H274" s="15">
        <v>54.81508929210581</v>
      </c>
      <c r="I274" s="15">
        <v>51.000380789791315</v>
      </c>
      <c r="J274" s="15">
        <v>58.36328321238431</v>
      </c>
      <c r="K274" s="15">
        <v>60.051298338081502</v>
      </c>
      <c r="L274" s="15">
        <v>11.62815792642348</v>
      </c>
      <c r="M274" s="15">
        <v>13.255628305578083</v>
      </c>
      <c r="N274" s="15">
        <v>24.349989868446428</v>
      </c>
      <c r="O274" s="15">
        <v>2.9363742333843899</v>
      </c>
      <c r="P274" s="15">
        <v>3.3924667851844421</v>
      </c>
      <c r="Q274" s="15">
        <v>3.042662013202087</v>
      </c>
      <c r="R274" s="15">
        <v>8.9275005581162006</v>
      </c>
    </row>
    <row r="275" spans="1:18" x14ac:dyDescent="0.2">
      <c r="A275" s="13" t="s">
        <v>46</v>
      </c>
      <c r="B275" s="14" t="s">
        <v>74</v>
      </c>
      <c r="C275" s="15">
        <v>26.388009288579266</v>
      </c>
      <c r="D275" s="15">
        <v>61.572021673351628</v>
      </c>
      <c r="E275" s="15">
        <v>18.737798313235192</v>
      </c>
      <c r="F275" s="15">
        <v>22.231286134346838</v>
      </c>
      <c r="G275" s="15">
        <v>47.733801606748692</v>
      </c>
      <c r="H275" s="15">
        <v>54.641760608492902</v>
      </c>
      <c r="I275" s="15">
        <v>49.956772397530109</v>
      </c>
      <c r="J275" s="15">
        <v>58.995192254320941</v>
      </c>
      <c r="K275" s="15">
        <v>62.004834733041598</v>
      </c>
      <c r="L275" s="15">
        <v>11.837286630853393</v>
      </c>
      <c r="M275" s="15">
        <v>13.211257400506021</v>
      </c>
      <c r="N275" s="15">
        <v>24.13723995781103</v>
      </c>
      <c r="O275" s="15">
        <v>3.0358509070963922</v>
      </c>
      <c r="P275" s="15">
        <v>3.3313268789832327</v>
      </c>
      <c r="Q275" s="15">
        <v>2.5952781204549606</v>
      </c>
      <c r="R275" s="15">
        <v>9.4416452888949696</v>
      </c>
    </row>
    <row r="276" spans="1:18" x14ac:dyDescent="0.2">
      <c r="A276" s="13" t="s">
        <v>47</v>
      </c>
      <c r="B276" s="14" t="s">
        <v>74</v>
      </c>
      <c r="C276" s="15">
        <v>23.131041501833284</v>
      </c>
      <c r="D276" s="15">
        <v>59.073121373912691</v>
      </c>
      <c r="E276" s="15">
        <v>17.829043423034413</v>
      </c>
      <c r="F276" s="15">
        <v>21.06665578592375</v>
      </c>
      <c r="G276" s="15">
        <v>49.43949735569317</v>
      </c>
      <c r="H276" s="15">
        <v>54.742825740877095</v>
      </c>
      <c r="I276" s="15">
        <v>49.761306172298092</v>
      </c>
      <c r="J276" s="15">
        <v>59.344181359428525</v>
      </c>
      <c r="K276" s="15">
        <v>64.947131864443747</v>
      </c>
      <c r="L276" s="15">
        <v>11.748994665207482</v>
      </c>
      <c r="M276" s="15">
        <v>12.731978282615279</v>
      </c>
      <c r="N276" s="15">
        <v>23.19115099578524</v>
      </c>
      <c r="O276" s="15">
        <v>3.0236198867541533</v>
      </c>
      <c r="P276" s="15">
        <v>4.2304886098440573</v>
      </c>
      <c r="Q276" s="15">
        <v>2.3872459279903651</v>
      </c>
      <c r="R276" s="15">
        <v>10.379838912389479</v>
      </c>
    </row>
    <row r="277" spans="1:18" x14ac:dyDescent="0.2">
      <c r="A277" s="13" t="s">
        <v>48</v>
      </c>
      <c r="B277" s="14" t="s">
        <v>74</v>
      </c>
      <c r="C277" s="15">
        <v>17.420158607540646</v>
      </c>
      <c r="D277" s="15">
        <v>61.150763663711643</v>
      </c>
      <c r="E277" s="15">
        <v>16.746479985353339</v>
      </c>
      <c r="F277" s="15">
        <v>21.518792934547292</v>
      </c>
      <c r="G277" s="15">
        <v>53.949786684475157</v>
      </c>
      <c r="H277" s="15">
        <v>58.63059515772435</v>
      </c>
      <c r="I277" s="15">
        <v>54.24261684238104</v>
      </c>
      <c r="J277" s="15">
        <v>62.698392173045761</v>
      </c>
      <c r="K277" s="15">
        <v>65.060821656909496</v>
      </c>
      <c r="L277" s="15">
        <v>13.64234986850712</v>
      </c>
      <c r="M277" s="15">
        <v>14.505937456419462</v>
      </c>
      <c r="N277" s="15">
        <v>27.16982596756117</v>
      </c>
      <c r="O277" s="15">
        <v>2.7661055370461369</v>
      </c>
      <c r="P277" s="15">
        <v>5.0360959247443304</v>
      </c>
      <c r="Q277" s="15">
        <v>2.0772782520053612</v>
      </c>
      <c r="R277" s="15">
        <v>11.47171079618691</v>
      </c>
    </row>
    <row r="278" spans="1:18" x14ac:dyDescent="0.2">
      <c r="A278" s="13" t="s">
        <v>49</v>
      </c>
      <c r="B278" s="14" t="s">
        <v>74</v>
      </c>
      <c r="C278" s="15">
        <v>18.548574078367725</v>
      </c>
      <c r="D278" s="15">
        <v>53.083090290065535</v>
      </c>
      <c r="E278" s="15">
        <v>15.793080842694954</v>
      </c>
      <c r="F278" s="15">
        <v>20.347958605951991</v>
      </c>
      <c r="G278" s="15">
        <v>51.698929132077296</v>
      </c>
      <c r="H278" s="15">
        <v>59.033932401606329</v>
      </c>
      <c r="I278" s="15">
        <v>54.082659801671092</v>
      </c>
      <c r="J278" s="15">
        <v>63.62215082801896</v>
      </c>
      <c r="K278" s="15">
        <v>66.055127912093226</v>
      </c>
      <c r="L278" s="15">
        <v>12.458837804678259</v>
      </c>
      <c r="M278" s="15">
        <v>13.157464223632179</v>
      </c>
      <c r="N278" s="15">
        <v>24.644649811146451</v>
      </c>
      <c r="O278" s="15">
        <v>2.5125814149288166</v>
      </c>
      <c r="P278" s="15">
        <v>5.7071802537477394</v>
      </c>
      <c r="Q278" s="15">
        <v>2.154098125107923</v>
      </c>
      <c r="R278" s="15">
        <v>11.42254194989661</v>
      </c>
    </row>
    <row r="279" spans="1:18" x14ac:dyDescent="0.2">
      <c r="A279" s="13" t="s">
        <v>50</v>
      </c>
      <c r="B279" s="14" t="s">
        <v>74</v>
      </c>
      <c r="C279" s="15">
        <v>12.806755998970486</v>
      </c>
      <c r="D279" s="15">
        <v>48.491600384451353</v>
      </c>
      <c r="E279" s="15">
        <v>15.20740512652938</v>
      </c>
      <c r="F279" s="15">
        <v>23.334778665225524</v>
      </c>
      <c r="G279" s="15">
        <v>56.791875482829312</v>
      </c>
      <c r="H279" s="15">
        <v>58.787628934996668</v>
      </c>
      <c r="I279" s="15">
        <v>55.614127824555062</v>
      </c>
      <c r="J279" s="15">
        <v>61.729846806499559</v>
      </c>
      <c r="K279" s="15">
        <v>68.562321685952028</v>
      </c>
      <c r="L279" s="15">
        <v>13.528825638658784</v>
      </c>
      <c r="M279" s="15">
        <v>12.459537014297435</v>
      </c>
      <c r="N279" s="15">
        <v>23.241003895404852</v>
      </c>
      <c r="O279" s="15">
        <v>2.441419920866637</v>
      </c>
      <c r="P279" s="15">
        <v>6.1774208999159335</v>
      </c>
      <c r="Q279" s="15">
        <v>1.8945004975097779</v>
      </c>
      <c r="R279" s="15">
        <v>10.344205170452161</v>
      </c>
    </row>
    <row r="280" spans="1:18" x14ac:dyDescent="0.2">
      <c r="A280" s="13" t="s">
        <v>51</v>
      </c>
      <c r="B280" s="14" t="s">
        <v>74</v>
      </c>
      <c r="C280" s="15">
        <v>8.3802074736213932</v>
      </c>
      <c r="D280" s="15">
        <v>37.33001510976802</v>
      </c>
      <c r="E280" s="15">
        <v>15.758172283025026</v>
      </c>
      <c r="F280" s="15">
        <v>21.822180988796433</v>
      </c>
      <c r="G280" s="15">
        <v>58.865817858178069</v>
      </c>
      <c r="H280" s="15">
        <v>67.441600728541118</v>
      </c>
      <c r="I280" s="15">
        <v>64.930724876381888</v>
      </c>
      <c r="J280" s="15">
        <v>69.77013225221701</v>
      </c>
      <c r="K280" s="15">
        <v>67.522869656945275</v>
      </c>
      <c r="L280" s="15">
        <v>12.143899872965054</v>
      </c>
      <c r="M280" s="15">
        <v>12.410926352007307</v>
      </c>
      <c r="N280" s="15">
        <v>22.391569188139126</v>
      </c>
      <c r="O280" s="15">
        <v>3.1550957817711991</v>
      </c>
      <c r="P280" s="15">
        <v>6.0310066111894471</v>
      </c>
      <c r="Q280" s="15">
        <v>1.9156247409552909</v>
      </c>
      <c r="R280" s="15">
        <v>8.9744116652026644</v>
      </c>
    </row>
    <row r="281" spans="1:18" x14ac:dyDescent="0.2">
      <c r="A281" s="13" t="s">
        <v>52</v>
      </c>
      <c r="B281" s="14" t="s">
        <v>74</v>
      </c>
      <c r="C281" s="15">
        <v>12.856358118400564</v>
      </c>
      <c r="D281" s="15">
        <v>34.932932665149011</v>
      </c>
      <c r="E281" s="15">
        <v>14.794522775029773</v>
      </c>
      <c r="F281" s="15">
        <v>21.663408349150739</v>
      </c>
      <c r="G281" s="15">
        <v>57.395867497540181</v>
      </c>
      <c r="H281" s="15">
        <v>73.241096669079411</v>
      </c>
      <c r="I281" s="15">
        <v>69.702747928333039</v>
      </c>
      <c r="J281" s="15">
        <v>76.522697670028137</v>
      </c>
      <c r="K281" s="15">
        <v>70.328164445352755</v>
      </c>
      <c r="L281" s="15">
        <v>13.531788736515068</v>
      </c>
      <c r="M281" s="15">
        <v>10.433171590160416</v>
      </c>
      <c r="N281" s="15">
        <v>19.053692340270967</v>
      </c>
      <c r="O281" s="15">
        <v>2.4157998679810109</v>
      </c>
      <c r="P281" s="15">
        <v>4.6690811614476715</v>
      </c>
      <c r="Q281" s="15">
        <v>1.9612969952581873</v>
      </c>
      <c r="R281" s="15">
        <v>7.9960569806679951</v>
      </c>
    </row>
    <row r="282" spans="1:18" x14ac:dyDescent="0.2">
      <c r="A282" s="13" t="s">
        <v>53</v>
      </c>
      <c r="B282" s="14" t="s">
        <v>74</v>
      </c>
      <c r="C282" s="15">
        <v>13.101632939887327</v>
      </c>
      <c r="D282" s="15">
        <v>31.099835766399206</v>
      </c>
      <c r="E282" s="15">
        <v>15.220335326757828</v>
      </c>
      <c r="F282" s="15">
        <v>22.970322343532157</v>
      </c>
      <c r="G282" s="15">
        <v>53.328518117250518</v>
      </c>
      <c r="H282" s="15">
        <v>74.540044182422093</v>
      </c>
      <c r="I282" s="15">
        <v>71.233758594782401</v>
      </c>
      <c r="J282" s="15">
        <v>77.60484682408854</v>
      </c>
      <c r="K282" s="15">
        <v>68.418062599981283</v>
      </c>
      <c r="L282" s="15">
        <v>13.678983422391386</v>
      </c>
      <c r="M282" s="15">
        <v>9.1887587456673092</v>
      </c>
      <c r="N282" s="15">
        <v>16.503329414394031</v>
      </c>
      <c r="O282" s="15">
        <v>2.4084262807475754</v>
      </c>
      <c r="P282" s="15">
        <v>5.1510522952102002</v>
      </c>
      <c r="Q282" s="15">
        <v>1.7590570898506688</v>
      </c>
      <c r="R282" s="15">
        <v>7.2098195195853068</v>
      </c>
    </row>
    <row r="283" spans="1:18" x14ac:dyDescent="0.2">
      <c r="A283" s="13" t="s">
        <v>54</v>
      </c>
      <c r="B283" s="14" t="s">
        <v>74</v>
      </c>
      <c r="C283" s="15">
        <v>8.1919989686139001</v>
      </c>
      <c r="D283" s="15">
        <v>29.679209378092985</v>
      </c>
      <c r="E283" s="15">
        <v>13.706886457243717</v>
      </c>
      <c r="F283" s="15">
        <v>22.205156060734822</v>
      </c>
      <c r="G283" s="15">
        <v>51.133596981258378</v>
      </c>
      <c r="H283" s="15">
        <v>77.431376270250681</v>
      </c>
      <c r="I283" s="15">
        <v>72.948741191738478</v>
      </c>
      <c r="J283" s="15">
        <v>81.584141567319548</v>
      </c>
      <c r="K283" s="15">
        <v>71.519354968570823</v>
      </c>
      <c r="L283" s="15">
        <v>13.330802896200318</v>
      </c>
      <c r="M283" s="15">
        <v>9.8457008448209429</v>
      </c>
      <c r="N283" s="15">
        <v>18.009967907337401</v>
      </c>
      <c r="O283" s="15">
        <v>2.2822288379777058</v>
      </c>
      <c r="P283" s="15">
        <v>5.8717060195238879</v>
      </c>
      <c r="Q283" s="15">
        <v>1.4952583058723394</v>
      </c>
      <c r="R283" s="15">
        <v>7.0047100636634969</v>
      </c>
    </row>
    <row r="284" spans="1:18" x14ac:dyDescent="0.2">
      <c r="A284" s="13" t="s">
        <v>55</v>
      </c>
      <c r="B284" s="14" t="s">
        <v>74</v>
      </c>
      <c r="C284" s="15">
        <v>9.1236775774048731</v>
      </c>
      <c r="D284" s="15">
        <v>34.043573050018182</v>
      </c>
      <c r="E284" s="15">
        <v>13.252435855329496</v>
      </c>
      <c r="F284" s="15">
        <v>22.048980234664146</v>
      </c>
      <c r="G284" s="15">
        <v>51.936106250280432</v>
      </c>
      <c r="H284" s="15">
        <v>80.877111012004846</v>
      </c>
      <c r="I284" s="15">
        <v>79.489876981989184</v>
      </c>
      <c r="J284" s="15">
        <v>82.161944207351837</v>
      </c>
      <c r="K284" s="15">
        <v>71.541620803357205</v>
      </c>
      <c r="L284" s="15">
        <v>14.534569823010761</v>
      </c>
      <c r="M284" s="15">
        <v>9.4040495002656108</v>
      </c>
      <c r="N284" s="15">
        <v>17.228747626888538</v>
      </c>
      <c r="O284" s="15">
        <v>2.156943619694744</v>
      </c>
      <c r="P284" s="15">
        <v>4.5946732421545953</v>
      </c>
      <c r="Q284" s="15">
        <v>1.245493797726551</v>
      </c>
      <c r="R284" s="15">
        <v>6.2731751830447395</v>
      </c>
    </row>
    <row r="285" spans="1:18" x14ac:dyDescent="0.2">
      <c r="A285" s="13" t="s">
        <v>56</v>
      </c>
      <c r="B285" s="14" t="s">
        <v>74</v>
      </c>
      <c r="C285" s="15">
        <v>8.553399424438993</v>
      </c>
      <c r="D285" s="15">
        <v>27.453652991344512</v>
      </c>
      <c r="E285" s="15">
        <v>13.197034362438075</v>
      </c>
      <c r="F285" s="15">
        <v>22.698899103393487</v>
      </c>
      <c r="G285" s="15">
        <v>54.45885974191048</v>
      </c>
      <c r="H285" s="15">
        <v>86.37715937221698</v>
      </c>
      <c r="I285" s="15">
        <v>82.770841898718245</v>
      </c>
      <c r="J285" s="15">
        <v>89.694511688603043</v>
      </c>
      <c r="K285" s="15">
        <v>74.887453104514094</v>
      </c>
      <c r="L285" s="15">
        <v>16.053799073648108</v>
      </c>
      <c r="M285" s="15">
        <v>9.6958588464607391</v>
      </c>
      <c r="N285" s="15">
        <v>17.19177543573948</v>
      </c>
      <c r="O285" s="15">
        <v>2.7551215194451451</v>
      </c>
      <c r="P285" s="15">
        <v>5.3791583095727624</v>
      </c>
      <c r="Q285" s="15">
        <v>1.2375276513632558</v>
      </c>
      <c r="R285" s="15">
        <v>6.2784659743475277</v>
      </c>
    </row>
    <row r="286" spans="1:18" x14ac:dyDescent="0.2">
      <c r="A286" s="13" t="s">
        <v>57</v>
      </c>
      <c r="B286" s="14" t="s">
        <v>74</v>
      </c>
      <c r="C286" s="15">
        <v>8.3783085591403861</v>
      </c>
      <c r="D286" s="15">
        <v>28.765526053048657</v>
      </c>
      <c r="E286" s="15">
        <v>13.962394124683808</v>
      </c>
      <c r="F286" s="15">
        <v>21.295428704756475</v>
      </c>
      <c r="G286" s="15">
        <v>49.513017536382662</v>
      </c>
      <c r="H286" s="15">
        <v>88.968232563230757</v>
      </c>
      <c r="I286" s="15">
        <v>88.285473107789485</v>
      </c>
      <c r="J286" s="15">
        <v>89.600321283325215</v>
      </c>
      <c r="K286" s="15">
        <v>77.153197112482076</v>
      </c>
      <c r="L286" s="15">
        <v>17.344517180325425</v>
      </c>
      <c r="M286" s="15">
        <v>9.4001189402804695</v>
      </c>
      <c r="N286" s="15">
        <v>16.760390268269532</v>
      </c>
      <c r="O286" s="15">
        <v>2.5860873715051418</v>
      </c>
      <c r="P286" s="15">
        <v>4.1517420519493857</v>
      </c>
      <c r="Q286" s="15">
        <v>0.5980867993215665</v>
      </c>
      <c r="R286" s="15">
        <v>5.8680214273059352</v>
      </c>
    </row>
    <row r="287" spans="1:18" x14ac:dyDescent="0.2">
      <c r="A287" s="13" t="s">
        <v>58</v>
      </c>
      <c r="B287" s="14" t="s">
        <v>74</v>
      </c>
      <c r="C287" s="15">
        <v>9.744111167598712</v>
      </c>
      <c r="D287" s="15">
        <v>30.362085522227872</v>
      </c>
      <c r="E287" s="15">
        <v>11.354575366175958</v>
      </c>
      <c r="F287" s="15">
        <v>22.781936471878684</v>
      </c>
      <c r="G287" s="15">
        <v>49.775957809333903</v>
      </c>
      <c r="H287" s="15">
        <v>92.764961182294471</v>
      </c>
      <c r="I287" s="15">
        <v>93.946034466947253</v>
      </c>
      <c r="J287" s="15">
        <v>91.671679736649125</v>
      </c>
      <c r="K287" s="15">
        <v>79.237205053413319</v>
      </c>
      <c r="L287" s="15">
        <v>16.803133234713073</v>
      </c>
      <c r="M287" s="15">
        <v>8.4127836622395247</v>
      </c>
      <c r="N287" s="15">
        <v>14.514265632995825</v>
      </c>
      <c r="O287" s="15">
        <v>2.7648385971468161</v>
      </c>
      <c r="P287" s="15">
        <v>4.8239405460509017</v>
      </c>
      <c r="Q287" s="15">
        <v>0.70667382762811992</v>
      </c>
      <c r="R287" s="15">
        <v>5.7431269800888476</v>
      </c>
    </row>
    <row r="288" spans="1:18" x14ac:dyDescent="0.2">
      <c r="A288" s="13" t="s">
        <v>59</v>
      </c>
      <c r="B288" s="14" t="s">
        <v>74</v>
      </c>
      <c r="C288" s="15">
        <v>6.7229775638504075</v>
      </c>
      <c r="D288" s="15">
        <v>32.756635364292407</v>
      </c>
      <c r="E288" s="15">
        <v>11.522147469847688</v>
      </c>
      <c r="F288" s="15">
        <v>21.931564187155569</v>
      </c>
      <c r="G288" s="15">
        <v>47.969737055498349</v>
      </c>
      <c r="H288" s="15">
        <v>94.332321753849783</v>
      </c>
      <c r="I288" s="15">
        <v>95.414983015481241</v>
      </c>
      <c r="J288" s="15">
        <v>93.331189471139766</v>
      </c>
      <c r="K288" s="15">
        <v>78.742605509052325</v>
      </c>
      <c r="L288" s="15">
        <v>15.846935379395987</v>
      </c>
      <c r="M288" s="15">
        <v>8.6783499325414866</v>
      </c>
      <c r="N288" s="15">
        <v>15.479620323321551</v>
      </c>
      <c r="O288" s="15">
        <v>2.3892440109078676</v>
      </c>
      <c r="P288" s="15">
        <v>3.7422264117952397</v>
      </c>
      <c r="Q288" s="15">
        <v>0.80520772569972565</v>
      </c>
      <c r="R288" s="15">
        <v>5.6588209611675149</v>
      </c>
    </row>
    <row r="289" spans="1:18" x14ac:dyDescent="0.2">
      <c r="A289" s="13" t="s">
        <v>60</v>
      </c>
      <c r="B289" s="14" t="s">
        <v>74</v>
      </c>
      <c r="C289" s="15">
        <v>7.2571995047687059</v>
      </c>
      <c r="D289" s="15">
        <v>31.641389840791557</v>
      </c>
      <c r="E289" s="15">
        <v>11.370589543747988</v>
      </c>
      <c r="F289" s="15">
        <v>22.137116517984364</v>
      </c>
      <c r="G289" s="15">
        <v>45.323319038079205</v>
      </c>
      <c r="H289" s="15">
        <v>95.585316073475553</v>
      </c>
      <c r="I289" s="15">
        <v>97.107555471060166</v>
      </c>
      <c r="J289" s="15">
        <v>94.180104017505158</v>
      </c>
      <c r="K289" s="15">
        <v>78.877177286325377</v>
      </c>
      <c r="L289" s="15">
        <v>16.741689266642435</v>
      </c>
      <c r="M289" s="15">
        <v>8.5330052842005202</v>
      </c>
      <c r="N289" s="15">
        <v>14.980844090185149</v>
      </c>
      <c r="O289" s="15">
        <v>2.5808660612241652</v>
      </c>
      <c r="P289" s="15">
        <v>4.2092746962877783</v>
      </c>
      <c r="Q289" s="15">
        <v>0.79402801465037598</v>
      </c>
      <c r="R289" s="15">
        <v>6.0614532949366735</v>
      </c>
    </row>
    <row r="290" spans="1:18" x14ac:dyDescent="0.2">
      <c r="A290" s="13" t="s">
        <v>61</v>
      </c>
      <c r="B290" s="14" t="s">
        <v>74</v>
      </c>
      <c r="C290" s="15">
        <v>5.1561655217523894</v>
      </c>
      <c r="D290" s="15">
        <v>24.160318444782625</v>
      </c>
      <c r="E290" s="15">
        <v>12.317542009856847</v>
      </c>
      <c r="F290" s="15">
        <v>23.192171955701895</v>
      </c>
      <c r="G290" s="15">
        <v>46.814348597845239</v>
      </c>
      <c r="H290" s="15">
        <v>97.800823356348474</v>
      </c>
      <c r="I290" s="15">
        <v>98.421204524484779</v>
      </c>
      <c r="J290" s="15">
        <v>97.228869753074349</v>
      </c>
      <c r="K290" s="15">
        <v>82.290905451562821</v>
      </c>
      <c r="L290" s="15">
        <v>17.231999633218955</v>
      </c>
      <c r="M290" s="15">
        <v>9.4826318552690942</v>
      </c>
      <c r="N290" s="15">
        <v>16.994092396577312</v>
      </c>
      <c r="O290" s="15">
        <v>2.557523320206863</v>
      </c>
      <c r="P290" s="15">
        <v>4.3848370357182889</v>
      </c>
      <c r="Q290" s="15">
        <v>0.53675274652466576</v>
      </c>
      <c r="R290" s="15">
        <v>5.7029979318245738</v>
      </c>
    </row>
    <row r="291" spans="1:18" x14ac:dyDescent="0.2">
      <c r="A291" s="13" t="s">
        <v>62</v>
      </c>
      <c r="B291" s="14" t="s">
        <v>74</v>
      </c>
      <c r="C291" s="15">
        <v>6.7333316375312915</v>
      </c>
      <c r="D291" s="15">
        <v>25.287401038728628</v>
      </c>
      <c r="E291" s="15">
        <v>11.231064146815818</v>
      </c>
      <c r="F291" s="15">
        <v>23.159709917657462</v>
      </c>
      <c r="G291" s="15">
        <v>46.624190879800295</v>
      </c>
      <c r="H291" s="15">
        <v>99.663040278586763</v>
      </c>
      <c r="I291" s="15">
        <v>103.73485120102191</v>
      </c>
      <c r="J291" s="15">
        <v>95.912606083446121</v>
      </c>
      <c r="K291" s="15">
        <v>84.508352861070776</v>
      </c>
      <c r="L291" s="15">
        <v>20.254715065034301</v>
      </c>
      <c r="M291" s="15">
        <v>10.188871023879761</v>
      </c>
      <c r="N291" s="15">
        <v>18.941465971493095</v>
      </c>
      <c r="O291" s="15">
        <v>2.1270940865280386</v>
      </c>
      <c r="P291" s="15">
        <v>5.5280411552673572</v>
      </c>
      <c r="Q291" s="15">
        <v>0.61513491362611072</v>
      </c>
      <c r="R291" s="15">
        <v>5.6145041207328648</v>
      </c>
    </row>
    <row r="292" spans="1:18" x14ac:dyDescent="0.2">
      <c r="A292" s="13" t="s">
        <v>63</v>
      </c>
      <c r="B292" s="14" t="s">
        <v>74</v>
      </c>
      <c r="C292" s="15">
        <v>3.6453499763811701</v>
      </c>
      <c r="D292" s="15">
        <v>23.998554011176033</v>
      </c>
      <c r="E292" s="15">
        <v>10.246208129369036</v>
      </c>
      <c r="F292" s="15">
        <v>23.002393417945925</v>
      </c>
      <c r="G292" s="15">
        <v>44.149135780667095</v>
      </c>
      <c r="H292" s="15">
        <v>101.99433948672831</v>
      </c>
      <c r="I292" s="15">
        <v>105.81767208555364</v>
      </c>
      <c r="J292" s="15">
        <v>98.475679436221384</v>
      </c>
      <c r="K292" s="15">
        <v>95.058145457666896</v>
      </c>
      <c r="L292" s="15">
        <v>16.88957679307574</v>
      </c>
      <c r="M292" s="15">
        <v>11.378475598235601</v>
      </c>
      <c r="N292" s="15">
        <v>20.745374571328082</v>
      </c>
      <c r="O292" s="15">
        <v>2.7580031800418063</v>
      </c>
      <c r="P292" s="15">
        <v>5.2514280037582832</v>
      </c>
      <c r="Q292" s="15">
        <v>0.76821410594741346</v>
      </c>
      <c r="R292" s="15">
        <v>4.6426852489865418</v>
      </c>
    </row>
    <row r="293" spans="1:18" x14ac:dyDescent="0.2">
      <c r="A293" s="13" t="s">
        <v>64</v>
      </c>
      <c r="B293" s="14" t="s">
        <v>74</v>
      </c>
      <c r="C293" s="15">
        <v>5.1170724143278026</v>
      </c>
      <c r="D293" s="15">
        <v>28.531555279888355</v>
      </c>
      <c r="E293" s="15">
        <v>10.648651627164677</v>
      </c>
      <c r="F293" s="15">
        <v>23.088981147153884</v>
      </c>
      <c r="G293" s="15">
        <v>47.515798574182966</v>
      </c>
      <c r="H293" s="15">
        <v>98.400847863323548</v>
      </c>
      <c r="I293" s="15">
        <v>102.8862682760023</v>
      </c>
      <c r="J293" s="15">
        <v>94.2759798104494</v>
      </c>
      <c r="K293" s="15">
        <v>94.405042905094106</v>
      </c>
      <c r="L293" s="15">
        <v>17.665664025856511</v>
      </c>
      <c r="M293" s="15">
        <v>11.998483586483996</v>
      </c>
      <c r="N293" s="15">
        <v>21.34895842960389</v>
      </c>
      <c r="O293" s="15">
        <v>3.2721435408630173</v>
      </c>
      <c r="P293" s="15">
        <v>7.0439471864965526</v>
      </c>
      <c r="Q293" s="15">
        <v>0.8854969436519553</v>
      </c>
      <c r="R293" s="15">
        <v>4.4385534300554266</v>
      </c>
    </row>
    <row r="294" spans="1:18" x14ac:dyDescent="0.2">
      <c r="A294" s="13" t="s">
        <v>65</v>
      </c>
      <c r="B294" s="14" t="s">
        <v>74</v>
      </c>
      <c r="C294" s="15">
        <v>5.1031310898693274</v>
      </c>
      <c r="D294" s="15">
        <v>31.097205078891214</v>
      </c>
      <c r="E294" s="15">
        <v>10.739719886759326</v>
      </c>
      <c r="F294" s="15">
        <v>22.279915789923074</v>
      </c>
      <c r="G294" s="15">
        <v>44.734177996960412</v>
      </c>
      <c r="H294" s="15">
        <v>102.17590699627588</v>
      </c>
      <c r="I294" s="15">
        <v>110.10488696305983</v>
      </c>
      <c r="J294" s="15">
        <v>94.890562025666469</v>
      </c>
      <c r="K294" s="15">
        <v>101.42445105038071</v>
      </c>
      <c r="L294" s="15">
        <v>17.648163905802786</v>
      </c>
      <c r="M294" s="15">
        <v>11.691770452310175</v>
      </c>
      <c r="N294" s="15">
        <v>21.554802855480585</v>
      </c>
      <c r="O294" s="15">
        <v>2.6081651685266984</v>
      </c>
      <c r="P294" s="15">
        <v>7.7097430525239776</v>
      </c>
      <c r="Q294" s="15">
        <v>0.81776088229768706</v>
      </c>
      <c r="R294" s="15">
        <v>4.7076504845785765</v>
      </c>
    </row>
    <row r="295" spans="1:18" x14ac:dyDescent="0.2">
      <c r="A295" s="13" t="s">
        <v>66</v>
      </c>
      <c r="B295" s="14" t="s">
        <v>74</v>
      </c>
      <c r="C295" s="15">
        <v>7.223725340828496</v>
      </c>
      <c r="D295" s="15">
        <v>34.969397672647034</v>
      </c>
      <c r="E295" s="15">
        <v>9.6479137127476928</v>
      </c>
      <c r="F295" s="15">
        <v>21.798357944842913</v>
      </c>
      <c r="G295" s="15">
        <v>45.744427589333668</v>
      </c>
      <c r="H295" s="15">
        <v>104.45107762577545</v>
      </c>
      <c r="I295" s="15">
        <v>110.49292995186522</v>
      </c>
      <c r="J295" s="15">
        <v>98.90507780490438</v>
      </c>
      <c r="K295" s="15">
        <v>102.48592681535499</v>
      </c>
      <c r="L295" s="15">
        <v>16.460898080544464</v>
      </c>
      <c r="M295" s="15">
        <v>12.066909189829042</v>
      </c>
      <c r="N295" s="15">
        <v>21.660305057369818</v>
      </c>
      <c r="O295" s="15">
        <v>3.2396653616249989</v>
      </c>
      <c r="P295" s="15">
        <v>6.4852702446243935</v>
      </c>
      <c r="Q295" s="15">
        <v>0.54096848152024068</v>
      </c>
      <c r="R295" s="15">
        <v>4.5154307947301717</v>
      </c>
    </row>
    <row r="296" spans="1:18" x14ac:dyDescent="0.2">
      <c r="A296" s="13" t="s">
        <v>67</v>
      </c>
      <c r="B296" s="14" t="s">
        <v>74</v>
      </c>
      <c r="C296" s="15">
        <v>4.7359376479980515</v>
      </c>
      <c r="D296" s="15">
        <v>33.658985426843294</v>
      </c>
      <c r="E296" s="15">
        <v>10.311370872361492</v>
      </c>
      <c r="F296" s="15">
        <v>23.257508434506207</v>
      </c>
      <c r="G296" s="15">
        <v>48.357009273307327</v>
      </c>
      <c r="H296" s="15">
        <v>107.59188181180755</v>
      </c>
      <c r="I296" s="15">
        <v>115.70936925244966</v>
      </c>
      <c r="J296" s="15">
        <v>100.14759818177319</v>
      </c>
      <c r="K296" s="15">
        <v>106.25663897086102</v>
      </c>
      <c r="L296" s="15">
        <v>22.114269861626909</v>
      </c>
      <c r="M296" s="15">
        <v>12.094431022127292</v>
      </c>
      <c r="N296" s="15">
        <v>21.61476853858559</v>
      </c>
      <c r="O296" s="15">
        <v>3.3424842654668701</v>
      </c>
      <c r="P296" s="15">
        <v>7.0023325011020905</v>
      </c>
      <c r="Q296" s="15">
        <v>0.64003375847023991</v>
      </c>
      <c r="R296" s="15">
        <v>4.116079170851715</v>
      </c>
    </row>
    <row r="297" spans="1:18" x14ac:dyDescent="0.2">
      <c r="A297" s="13" t="s">
        <v>68</v>
      </c>
      <c r="B297" s="14" t="s">
        <v>74</v>
      </c>
      <c r="C297" s="15">
        <v>3.14043502003772</v>
      </c>
      <c r="D297" s="15">
        <v>21.459639303591086</v>
      </c>
      <c r="E297" s="15">
        <v>10.260824365565831</v>
      </c>
      <c r="F297" s="15">
        <v>23.770373687000468</v>
      </c>
      <c r="G297" s="15">
        <v>48.695222697684464</v>
      </c>
      <c r="H297" s="15">
        <v>106.75884731795855</v>
      </c>
      <c r="I297" s="15">
        <v>114.69602897321428</v>
      </c>
      <c r="J297" s="15">
        <v>99.486280179849516</v>
      </c>
      <c r="K297" s="15">
        <v>111.9251321431891</v>
      </c>
      <c r="L297" s="15">
        <v>20.72033465161909</v>
      </c>
      <c r="M297" s="15">
        <v>11.922195750532028</v>
      </c>
      <c r="N297" s="15">
        <v>21.840266386606423</v>
      </c>
      <c r="O297" s="15">
        <v>2.8346080255368569</v>
      </c>
      <c r="P297" s="15">
        <v>6.1790004053005356</v>
      </c>
      <c r="Q297" s="15">
        <v>0.58507071738721983</v>
      </c>
      <c r="R297" s="15">
        <v>4.0071824605954873</v>
      </c>
    </row>
    <row r="298" spans="1:18" x14ac:dyDescent="0.2">
      <c r="A298" s="13" t="s">
        <v>69</v>
      </c>
      <c r="B298" s="14" t="s">
        <v>74</v>
      </c>
      <c r="C298" s="15">
        <v>3.4072955577832493</v>
      </c>
      <c r="D298" s="15">
        <v>17.933134514648678</v>
      </c>
      <c r="E298" s="15">
        <v>10.823744238743783</v>
      </c>
      <c r="F298" s="15">
        <v>24.385259079052172</v>
      </c>
      <c r="G298" s="15">
        <v>48.113251656438202</v>
      </c>
      <c r="H298" s="15">
        <v>113.04408332679847</v>
      </c>
      <c r="I298" s="15">
        <v>124.12196762431434</v>
      </c>
      <c r="J298" s="15">
        <v>102.89909688744514</v>
      </c>
      <c r="K298" s="15">
        <v>125.09401932186803</v>
      </c>
      <c r="L298" s="15">
        <v>21.217165028898862</v>
      </c>
      <c r="M298" s="15">
        <v>14.623387037096352</v>
      </c>
      <c r="N298" s="15">
        <v>26.987054762695298</v>
      </c>
      <c r="O298" s="15">
        <v>3.3008963838045324</v>
      </c>
      <c r="P298" s="15">
        <v>5.7310036685498797</v>
      </c>
      <c r="Q298" s="15">
        <v>0.50806329585077958</v>
      </c>
      <c r="R298" s="15">
        <v>3.8325644273960982</v>
      </c>
    </row>
    <row r="299" spans="1:18" x14ac:dyDescent="0.2">
      <c r="A299" s="13" t="s">
        <v>70</v>
      </c>
      <c r="B299" s="14" t="s">
        <v>74</v>
      </c>
      <c r="C299" s="15">
        <v>4.2192544760786612</v>
      </c>
      <c r="D299" s="15">
        <v>15.959788670384501</v>
      </c>
      <c r="E299" s="15">
        <v>10.026554604679438</v>
      </c>
      <c r="F299" s="15">
        <v>23.206113802025364</v>
      </c>
      <c r="G299" s="15">
        <v>46.596705147717465</v>
      </c>
      <c r="H299" s="15">
        <v>109.8121953974136</v>
      </c>
      <c r="I299" s="15">
        <v>118.61348466533424</v>
      </c>
      <c r="J299" s="15">
        <v>101.75453005579459</v>
      </c>
      <c r="K299" s="15">
        <v>118.75232482042937</v>
      </c>
      <c r="L299" s="15">
        <v>23.449882120691527</v>
      </c>
      <c r="M299" s="15">
        <v>13.5372787925764</v>
      </c>
      <c r="N299" s="15">
        <v>25.086867614403054</v>
      </c>
      <c r="O299" s="15">
        <v>2.9635186619120537</v>
      </c>
      <c r="P299" s="15">
        <v>4.9179121488583801</v>
      </c>
      <c r="Q299" s="15">
        <v>0.65199955000980203</v>
      </c>
      <c r="R299" s="15">
        <v>3.2268452305569868</v>
      </c>
    </row>
    <row r="300" spans="1:18" x14ac:dyDescent="0.2">
      <c r="A300" s="13" t="s">
        <v>71</v>
      </c>
      <c r="B300" s="14" t="s">
        <v>74</v>
      </c>
      <c r="C300" s="15">
        <v>3.5585922209174048</v>
      </c>
      <c r="D300" s="15">
        <v>14.608957538503031</v>
      </c>
      <c r="E300" s="15">
        <v>10.155751733430579</v>
      </c>
      <c r="F300" s="15">
        <v>23.248859352838004</v>
      </c>
      <c r="G300" s="15">
        <v>46.686895241845356</v>
      </c>
      <c r="H300" s="15">
        <v>112.59324473712297</v>
      </c>
      <c r="I300" s="15">
        <v>122.85819830813058</v>
      </c>
      <c r="J300" s="15">
        <v>103.19919626635813</v>
      </c>
      <c r="K300" s="15">
        <v>128.24348455078007</v>
      </c>
      <c r="L300" s="15">
        <v>23.016359754219344</v>
      </c>
      <c r="M300" s="15">
        <v>14.809661562181498</v>
      </c>
      <c r="N300" s="15">
        <v>27.798171847789156</v>
      </c>
      <c r="O300" s="15">
        <v>2.9443120445451112</v>
      </c>
      <c r="P300" s="15">
        <v>4.2661602697963508</v>
      </c>
      <c r="Q300" s="15">
        <v>0.58619272800270306</v>
      </c>
      <c r="R300" s="15">
        <v>3.0858070021274369</v>
      </c>
    </row>
    <row r="301" spans="1:18" x14ac:dyDescent="0.2">
      <c r="A301" s="13" t="s">
        <v>72</v>
      </c>
      <c r="B301" s="14" t="s">
        <v>74</v>
      </c>
      <c r="C301" s="15">
        <v>3.4345377112240691</v>
      </c>
      <c r="D301" s="15">
        <v>6.4874601212010194</v>
      </c>
      <c r="E301" s="15">
        <v>9.6996156101213167</v>
      </c>
      <c r="F301" s="15">
        <v>22.529139132773793</v>
      </c>
      <c r="G301" s="15">
        <v>45.810570096564419</v>
      </c>
      <c r="H301" s="15">
        <v>114.19285537834175</v>
      </c>
      <c r="I301" s="15">
        <v>124.90306048423172</v>
      </c>
      <c r="J301" s="15">
        <v>104.3957523395228</v>
      </c>
      <c r="K301" s="15">
        <v>131.75417299979526</v>
      </c>
      <c r="L301" s="15">
        <v>24.404252230569689</v>
      </c>
      <c r="M301" s="15">
        <v>15.634666129566428</v>
      </c>
      <c r="N301" s="15">
        <v>29.458487636937932</v>
      </c>
      <c r="O301" s="15">
        <v>3.0106004939504949</v>
      </c>
      <c r="P301" s="15">
        <v>3.5958368364939628</v>
      </c>
      <c r="Q301" s="15">
        <v>0.62007174451538238</v>
      </c>
      <c r="R301" s="15">
        <v>2.701741172531309</v>
      </c>
    </row>
    <row r="302" spans="1:18" x14ac:dyDescent="0.2">
      <c r="A302" s="13" t="s">
        <v>43</v>
      </c>
      <c r="B302" s="14" t="s">
        <v>10</v>
      </c>
      <c r="C302" s="15">
        <v>113.39545432135286</v>
      </c>
      <c r="D302" s="15">
        <v>124.73499975348814</v>
      </c>
      <c r="E302" s="15">
        <v>26.834880934000896</v>
      </c>
      <c r="F302" s="15">
        <v>15.071645456082695</v>
      </c>
      <c r="G302" s="15">
        <v>37.325931951954828</v>
      </c>
      <c r="H302" s="15">
        <v>34.110469190936932</v>
      </c>
      <c r="I302" s="15">
        <v>33.051839428679472</v>
      </c>
      <c r="J302" s="15">
        <v>34.869736626744377</v>
      </c>
      <c r="K302" s="15">
        <v>32.390613601477931</v>
      </c>
      <c r="L302" s="15">
        <v>7.5243682038831468</v>
      </c>
      <c r="M302" s="15">
        <v>21.569855517798356</v>
      </c>
      <c r="N302" s="15">
        <v>41.278716491713226</v>
      </c>
      <c r="O302" s="15">
        <v>1.8502309230517424</v>
      </c>
      <c r="P302" s="15">
        <v>2.2595609846819147</v>
      </c>
      <c r="Q302" s="15">
        <v>6.8794223578360203</v>
      </c>
      <c r="R302" s="15">
        <v>0.42996389736475127</v>
      </c>
    </row>
    <row r="303" spans="1:18" x14ac:dyDescent="0.2">
      <c r="A303" s="13" t="s">
        <v>44</v>
      </c>
      <c r="B303" s="14" t="s">
        <v>10</v>
      </c>
      <c r="C303" s="15">
        <v>82.923268666425017</v>
      </c>
      <c r="D303" s="15">
        <v>103.28167594381078</v>
      </c>
      <c r="E303" s="15">
        <v>20.795462286712059</v>
      </c>
      <c r="F303" s="15">
        <v>12.548985862671069</v>
      </c>
      <c r="G303" s="15">
        <v>47.712155373230672</v>
      </c>
      <c r="H303" s="15">
        <v>32.019720171784734</v>
      </c>
      <c r="I303" s="15">
        <v>29.605559552226637</v>
      </c>
      <c r="J303" s="15">
        <v>34.117471246866693</v>
      </c>
      <c r="K303" s="15">
        <v>30.883765575889935</v>
      </c>
      <c r="L303" s="15">
        <v>5.1827928437700344</v>
      </c>
      <c r="M303" s="15">
        <v>23.997040838277695</v>
      </c>
      <c r="N303" s="15">
        <v>44.908916422218184</v>
      </c>
      <c r="O303" s="15">
        <v>3.3835508674578536</v>
      </c>
      <c r="P303" s="15">
        <v>1.5527950310559007</v>
      </c>
      <c r="Q303" s="15">
        <v>7.0287190620990874</v>
      </c>
      <c r="R303" s="15">
        <v>0.70997162243425138</v>
      </c>
    </row>
    <row r="304" spans="1:18" x14ac:dyDescent="0.2">
      <c r="A304" s="13" t="s">
        <v>45</v>
      </c>
      <c r="B304" s="14" t="s">
        <v>10</v>
      </c>
      <c r="C304" s="15">
        <v>46.02347197070506</v>
      </c>
      <c r="D304" s="15">
        <v>80.04082081861749</v>
      </c>
      <c r="E304" s="15">
        <v>23.789865517289634</v>
      </c>
      <c r="F304" s="15">
        <v>12.244783722134372</v>
      </c>
      <c r="G304" s="15">
        <v>24.683683171213342</v>
      </c>
      <c r="H304" s="15">
        <v>32.867071346881325</v>
      </c>
      <c r="I304" s="15">
        <v>28.78546603385908</v>
      </c>
      <c r="J304" s="15">
        <v>36.749397058371457</v>
      </c>
      <c r="K304" s="15">
        <v>37.723233922758865</v>
      </c>
      <c r="L304" s="15">
        <v>6.122987595671681</v>
      </c>
      <c r="M304" s="15">
        <v>43.212809008533476</v>
      </c>
      <c r="N304" s="15">
        <v>83.520391595778321</v>
      </c>
      <c r="O304" s="15">
        <v>3.4932886937615453</v>
      </c>
      <c r="P304" s="15">
        <v>2.4007709904552206</v>
      </c>
      <c r="Q304" s="15">
        <v>5.4191959180082696</v>
      </c>
      <c r="R304" s="15">
        <v>1.2668250197941411</v>
      </c>
    </row>
    <row r="305" spans="1:18" x14ac:dyDescent="0.2">
      <c r="A305" s="13" t="s">
        <v>46</v>
      </c>
      <c r="B305" s="14" t="s">
        <v>10</v>
      </c>
      <c r="C305" s="15">
        <v>62.003155607756945</v>
      </c>
      <c r="D305" s="15">
        <v>80.150420663685807</v>
      </c>
      <c r="E305" s="15">
        <v>23.907757042542148</v>
      </c>
      <c r="F305" s="15">
        <v>11.270799748627011</v>
      </c>
      <c r="G305" s="15">
        <v>31.257535298688076</v>
      </c>
      <c r="H305" s="15">
        <v>35.67359567504775</v>
      </c>
      <c r="I305" s="15">
        <v>32.637075718015666</v>
      </c>
      <c r="J305" s="15">
        <v>38.664937138295748</v>
      </c>
      <c r="K305" s="15">
        <v>37.837747271772756</v>
      </c>
      <c r="L305" s="15">
        <v>9.2150971215387543</v>
      </c>
      <c r="M305" s="15">
        <v>24.922649033252537</v>
      </c>
      <c r="N305" s="15">
        <v>47.97087422346268</v>
      </c>
      <c r="O305" s="15">
        <v>2.2173440652786094</v>
      </c>
      <c r="P305" s="15">
        <v>2.0484317547890627</v>
      </c>
      <c r="Q305" s="15">
        <v>4.8169825862588942</v>
      </c>
      <c r="R305" s="15">
        <v>0.97735878561774658</v>
      </c>
    </row>
    <row r="306" spans="1:18" x14ac:dyDescent="0.2">
      <c r="A306" s="13" t="s">
        <v>47</v>
      </c>
      <c r="B306" s="14" t="s">
        <v>10</v>
      </c>
      <c r="C306" s="15">
        <v>58.460803302272858</v>
      </c>
      <c r="D306" s="15">
        <v>71.678028396699759</v>
      </c>
      <c r="E306" s="15">
        <v>20.349477251953214</v>
      </c>
      <c r="F306" s="15">
        <v>12.343125546266704</v>
      </c>
      <c r="G306" s="15">
        <v>37.508068596151496</v>
      </c>
      <c r="H306" s="15">
        <v>34.368451978403307</v>
      </c>
      <c r="I306" s="15">
        <v>29.745404474658454</v>
      </c>
      <c r="J306" s="15">
        <v>38.921369207008048</v>
      </c>
      <c r="K306" s="15">
        <v>38.664508475703727</v>
      </c>
      <c r="L306" s="15">
        <v>8.522821760773402</v>
      </c>
      <c r="M306" s="15">
        <v>24.251931839599109</v>
      </c>
      <c r="N306" s="15">
        <v>46.084429467780694</v>
      </c>
      <c r="O306" s="15">
        <v>2.7506267990818407</v>
      </c>
      <c r="P306" s="15">
        <v>2.0414065290985488</v>
      </c>
      <c r="Q306" s="15">
        <v>4.1574740296455612</v>
      </c>
      <c r="R306" s="15">
        <v>1.1086597412388164</v>
      </c>
    </row>
    <row r="307" spans="1:18" x14ac:dyDescent="0.2">
      <c r="A307" s="13" t="s">
        <v>48</v>
      </c>
      <c r="B307" s="14" t="s">
        <v>10</v>
      </c>
      <c r="C307" s="15">
        <v>31.826371742288519</v>
      </c>
      <c r="D307" s="15">
        <v>97.019100956331144</v>
      </c>
      <c r="E307" s="15">
        <v>15.652412101923289</v>
      </c>
      <c r="F307" s="15">
        <v>11.413217157652399</v>
      </c>
      <c r="G307" s="15">
        <v>37.497230318215131</v>
      </c>
      <c r="H307" s="15">
        <v>33.515800600944502</v>
      </c>
      <c r="I307" s="15">
        <v>28.715939704850079</v>
      </c>
      <c r="J307" s="15">
        <v>38.241335605961282</v>
      </c>
      <c r="K307" s="15">
        <v>41.154925583911314</v>
      </c>
      <c r="L307" s="15">
        <v>11.148993218384001</v>
      </c>
      <c r="M307" s="15">
        <v>21.609776978843065</v>
      </c>
      <c r="N307" s="15">
        <v>41.478579573672341</v>
      </c>
      <c r="O307" s="15">
        <v>2.0486429788907827</v>
      </c>
      <c r="P307" s="15">
        <v>4.4123362132312387</v>
      </c>
      <c r="Q307" s="15">
        <v>4.4733614765120988</v>
      </c>
      <c r="R307" s="15">
        <v>2.1334493195673088</v>
      </c>
    </row>
    <row r="308" spans="1:18" x14ac:dyDescent="0.2">
      <c r="A308" s="13" t="s">
        <v>49</v>
      </c>
      <c r="B308" s="14" t="s">
        <v>10</v>
      </c>
      <c r="C308" s="15">
        <v>49.895271903244748</v>
      </c>
      <c r="D308" s="15">
        <v>101.3497710534659</v>
      </c>
      <c r="E308" s="15">
        <v>20.756030425147369</v>
      </c>
      <c r="F308" s="15">
        <v>14.369559525102025</v>
      </c>
      <c r="G308" s="15">
        <v>39.290431525973482</v>
      </c>
      <c r="H308" s="15">
        <v>37.41966081064966</v>
      </c>
      <c r="I308" s="15">
        <v>31.795799083728017</v>
      </c>
      <c r="J308" s="15">
        <v>42.948787648146137</v>
      </c>
      <c r="K308" s="15">
        <v>44.9584203146267</v>
      </c>
      <c r="L308" s="15">
        <v>10.005989887096796</v>
      </c>
      <c r="M308" s="15">
        <v>17.202078504529425</v>
      </c>
      <c r="N308" s="15">
        <v>34.007680759117797</v>
      </c>
      <c r="O308" s="15">
        <v>0.54365553984995107</v>
      </c>
      <c r="P308" s="15">
        <v>4.2485359545100758</v>
      </c>
      <c r="Q308" s="15">
        <v>5.345665830092809</v>
      </c>
      <c r="R308" s="15">
        <v>1.9874911419575827</v>
      </c>
    </row>
    <row r="309" spans="1:18" x14ac:dyDescent="0.2">
      <c r="A309" s="13" t="s">
        <v>50</v>
      </c>
      <c r="B309" s="14" t="s">
        <v>10</v>
      </c>
      <c r="C309" s="15">
        <v>27.442371020856204</v>
      </c>
      <c r="D309" s="15">
        <v>65.967238030904326</v>
      </c>
      <c r="E309" s="15">
        <v>16.913160317967414</v>
      </c>
      <c r="F309" s="15">
        <v>12.528266902198085</v>
      </c>
      <c r="G309" s="15">
        <v>50.193367892701389</v>
      </c>
      <c r="H309" s="15">
        <v>39.480742703247131</v>
      </c>
      <c r="I309" s="15">
        <v>36.207249188791785</v>
      </c>
      <c r="J309" s="15">
        <v>42.691025397771938</v>
      </c>
      <c r="K309" s="15">
        <v>43.586192551071797</v>
      </c>
      <c r="L309" s="15">
        <v>9.7846554706487705</v>
      </c>
      <c r="M309" s="15">
        <v>17.311313524993981</v>
      </c>
      <c r="N309" s="15">
        <v>33.166945821793995</v>
      </c>
      <c r="O309" s="15">
        <v>1.6263247770579787</v>
      </c>
      <c r="P309" s="15">
        <v>4.2702486651202669</v>
      </c>
      <c r="Q309" s="15">
        <v>4.3791465043463029</v>
      </c>
      <c r="R309" s="15">
        <v>2.0527249239123297</v>
      </c>
    </row>
    <row r="310" spans="1:18" x14ac:dyDescent="0.2">
      <c r="A310" s="13" t="s">
        <v>51</v>
      </c>
      <c r="B310" s="14" t="s">
        <v>10</v>
      </c>
      <c r="C310" s="15">
        <v>31.682785507542118</v>
      </c>
      <c r="D310" s="15">
        <v>69.809527389499564</v>
      </c>
      <c r="E310" s="15">
        <v>14.753569287986599</v>
      </c>
      <c r="F310" s="15">
        <v>10.143078885490787</v>
      </c>
      <c r="G310" s="15">
        <v>63.961396463501522</v>
      </c>
      <c r="H310" s="15">
        <v>48.263703029196805</v>
      </c>
      <c r="I310" s="15">
        <v>42.999632221795146</v>
      </c>
      <c r="J310" s="15">
        <v>53.411941287430615</v>
      </c>
      <c r="K310" s="15">
        <v>41.017311356257913</v>
      </c>
      <c r="L310" s="15">
        <v>8.203462271251583</v>
      </c>
      <c r="M310" s="15">
        <v>17.774168254378427</v>
      </c>
      <c r="N310" s="15">
        <v>32.768208477702409</v>
      </c>
      <c r="O310" s="15">
        <v>3.1100624040782385</v>
      </c>
      <c r="P310" s="15">
        <v>4.2961010305487157</v>
      </c>
      <c r="Q310" s="15">
        <v>3.7599202076569749</v>
      </c>
      <c r="R310" s="15">
        <v>1.5723302686565532</v>
      </c>
    </row>
    <row r="311" spans="1:18" x14ac:dyDescent="0.2">
      <c r="A311" s="13" t="s">
        <v>52</v>
      </c>
      <c r="B311" s="14" t="s">
        <v>10</v>
      </c>
      <c r="C311" s="15">
        <v>27.359182288759754</v>
      </c>
      <c r="D311" s="15">
        <v>53.076813640193926</v>
      </c>
      <c r="E311" s="15">
        <v>21.428657660594208</v>
      </c>
      <c r="F311" s="15">
        <v>13.279731507973876</v>
      </c>
      <c r="G311" s="15">
        <v>53.357118397056595</v>
      </c>
      <c r="H311" s="15">
        <v>45.040981141566746</v>
      </c>
      <c r="I311" s="15">
        <v>41.948457390473685</v>
      </c>
      <c r="J311" s="15">
        <v>48.056350120208371</v>
      </c>
      <c r="K311" s="15">
        <v>49.07348172935496</v>
      </c>
      <c r="L311" s="15">
        <v>9.6369929301379518</v>
      </c>
      <c r="M311" s="15">
        <v>14.831400466949898</v>
      </c>
      <c r="N311" s="15">
        <v>27.965638260315789</v>
      </c>
      <c r="O311" s="15">
        <v>2.0248462129301279</v>
      </c>
      <c r="P311" s="15">
        <v>3.2885513412097023</v>
      </c>
      <c r="Q311" s="15">
        <v>5.2627550044015772</v>
      </c>
      <c r="R311" s="15">
        <v>2.597203768405973</v>
      </c>
    </row>
    <row r="312" spans="1:18" x14ac:dyDescent="0.2">
      <c r="A312" s="13" t="s">
        <v>53</v>
      </c>
      <c r="B312" s="14" t="s">
        <v>10</v>
      </c>
      <c r="C312" s="15">
        <v>28.837941858272604</v>
      </c>
      <c r="D312" s="15">
        <v>26.065062833438702</v>
      </c>
      <c r="E312" s="15">
        <v>20.6700644315437</v>
      </c>
      <c r="F312" s="15">
        <v>14.173758467344252</v>
      </c>
      <c r="G312" s="15">
        <v>40.425085320252194</v>
      </c>
      <c r="H312" s="15">
        <v>44.136899195810734</v>
      </c>
      <c r="I312" s="15">
        <v>38.614245070822662</v>
      </c>
      <c r="J312" s="15">
        <v>49.509998604596248</v>
      </c>
      <c r="K312" s="15">
        <v>42.91276331672816</v>
      </c>
      <c r="L312" s="15">
        <v>8.3649285070642847</v>
      </c>
      <c r="M312" s="15">
        <v>11.153238009419045</v>
      </c>
      <c r="N312" s="15">
        <v>21.237834788952462</v>
      </c>
      <c r="O312" s="15">
        <v>1.3417343795283536</v>
      </c>
      <c r="P312" s="15">
        <v>3.2979297679819619</v>
      </c>
      <c r="Q312" s="15">
        <v>3.8084227349235769</v>
      </c>
      <c r="R312" s="15">
        <v>1.9722189162997092</v>
      </c>
    </row>
    <row r="313" spans="1:18" x14ac:dyDescent="0.2">
      <c r="A313" s="13" t="s">
        <v>54</v>
      </c>
      <c r="B313" s="14" t="s">
        <v>10</v>
      </c>
      <c r="C313" s="15">
        <v>13.967728959013096</v>
      </c>
      <c r="D313" s="15">
        <v>48.048987619005047</v>
      </c>
      <c r="E313" s="15">
        <v>17.268671751331127</v>
      </c>
      <c r="F313" s="15">
        <v>14.102748596920421</v>
      </c>
      <c r="G313" s="15">
        <v>60.27091777540042</v>
      </c>
      <c r="H313" s="15">
        <v>46.900212228506987</v>
      </c>
      <c r="I313" s="15">
        <v>43.82258542332481</v>
      </c>
      <c r="J313" s="15">
        <v>49.626145282530665</v>
      </c>
      <c r="K313" s="15">
        <v>42.99746859973596</v>
      </c>
      <c r="L313" s="15">
        <v>8.1419306738154162</v>
      </c>
      <c r="M313" s="15">
        <v>11.506364836549059</v>
      </c>
      <c r="N313" s="15">
        <v>21.160438444284566</v>
      </c>
      <c r="O313" s="15">
        <v>1.8576631923941962</v>
      </c>
      <c r="P313" s="15">
        <v>5.5342544408068255</v>
      </c>
      <c r="Q313" s="15">
        <v>3.2971454794789707</v>
      </c>
      <c r="R313" s="15">
        <v>1.8840831311308401</v>
      </c>
    </row>
    <row r="314" spans="1:18" x14ac:dyDescent="0.2">
      <c r="A314" s="13" t="s">
        <v>55</v>
      </c>
      <c r="B314" s="14" t="s">
        <v>10</v>
      </c>
      <c r="C314" s="15">
        <v>7.3110103816347412</v>
      </c>
      <c r="D314" s="15">
        <v>19.121104075044709</v>
      </c>
      <c r="E314" s="15">
        <v>15.998652745031997</v>
      </c>
      <c r="F314" s="15">
        <v>12.911193443359156</v>
      </c>
      <c r="G314" s="15">
        <v>42.342565959497151</v>
      </c>
      <c r="H314" s="15">
        <v>50.241023825557846</v>
      </c>
      <c r="I314" s="15">
        <v>46.595616230401141</v>
      </c>
      <c r="J314" s="15">
        <v>53.388041865669386</v>
      </c>
      <c r="K314" s="15">
        <v>51.305734264245153</v>
      </c>
      <c r="L314" s="15">
        <v>11.445637215888674</v>
      </c>
      <c r="M314" s="15">
        <v>12.377258849740079</v>
      </c>
      <c r="N314" s="15">
        <v>22.419919693468373</v>
      </c>
      <c r="O314" s="15">
        <v>2.6234910007699948</v>
      </c>
      <c r="P314" s="15">
        <v>6.7114555942563712</v>
      </c>
      <c r="Q314" s="15">
        <v>3.3937645233158276</v>
      </c>
      <c r="R314" s="15">
        <v>2.4621428894644239</v>
      </c>
    </row>
    <row r="315" spans="1:18" x14ac:dyDescent="0.2">
      <c r="A315" s="13" t="s">
        <v>56</v>
      </c>
      <c r="B315" s="14" t="s">
        <v>10</v>
      </c>
      <c r="C315" s="15">
        <v>16.966502468626111</v>
      </c>
      <c r="D315" s="15">
        <v>7.3521510697379799</v>
      </c>
      <c r="E315" s="15">
        <v>11.231461240501197</v>
      </c>
      <c r="F315" s="15">
        <v>12.05327547761104</v>
      </c>
      <c r="G315" s="15">
        <v>53.05302472978326</v>
      </c>
      <c r="H315" s="15">
        <v>56.339214726122968</v>
      </c>
      <c r="I315" s="15">
        <v>47.976244408896584</v>
      </c>
      <c r="J315" s="15">
        <v>63.806526162621047</v>
      </c>
      <c r="K315" s="15">
        <v>54.957061093823221</v>
      </c>
      <c r="L315" s="15">
        <v>12.834283728497638</v>
      </c>
      <c r="M315" s="15">
        <v>13.163367926664245</v>
      </c>
      <c r="N315" s="15">
        <v>24.188580050167918</v>
      </c>
      <c r="O315" s="15">
        <v>2.4640731648166665</v>
      </c>
      <c r="P315" s="15">
        <v>6.1655132019051431</v>
      </c>
      <c r="Q315" s="15">
        <v>2.7643072645994917</v>
      </c>
      <c r="R315" s="15">
        <v>2.040322028632958</v>
      </c>
    </row>
    <row r="316" spans="1:18" x14ac:dyDescent="0.2">
      <c r="A316" s="13" t="s">
        <v>57</v>
      </c>
      <c r="B316" s="14" t="s">
        <v>10</v>
      </c>
      <c r="C316" s="15">
        <v>11.931411429155824</v>
      </c>
      <c r="D316" s="15">
        <v>30.680772246400689</v>
      </c>
      <c r="E316" s="15">
        <v>10.969430071221032</v>
      </c>
      <c r="F316" s="15">
        <v>12.842259595575843</v>
      </c>
      <c r="G316" s="15">
        <v>48.64513034839505</v>
      </c>
      <c r="H316" s="15">
        <v>57.044359804043509</v>
      </c>
      <c r="I316" s="15">
        <v>51.586141581472376</v>
      </c>
      <c r="J316" s="15">
        <v>62.337262547618742</v>
      </c>
      <c r="K316" s="15">
        <v>53.723284062027275</v>
      </c>
      <c r="L316" s="15">
        <v>15.237876933956828</v>
      </c>
      <c r="M316" s="15">
        <v>11.005133341191042</v>
      </c>
      <c r="N316" s="15">
        <v>20.237640158885316</v>
      </c>
      <c r="O316" s="15">
        <v>2.0522555571232508</v>
      </c>
      <c r="P316" s="15">
        <v>5.4593161524104588</v>
      </c>
      <c r="Q316" s="15">
        <v>2.0838122302846944</v>
      </c>
      <c r="R316" s="15">
        <v>2.800122684445058</v>
      </c>
    </row>
    <row r="317" spans="1:18" x14ac:dyDescent="0.2">
      <c r="A317" s="13" t="s">
        <v>58</v>
      </c>
      <c r="B317" s="14" t="s">
        <v>10</v>
      </c>
      <c r="C317" s="15">
        <v>9.6942325019103333</v>
      </c>
      <c r="D317" s="15">
        <v>14.826473238215804</v>
      </c>
      <c r="E317" s="15">
        <v>15.685864421845181</v>
      </c>
      <c r="F317" s="15">
        <v>14.640140127055503</v>
      </c>
      <c r="G317" s="15">
        <v>51.086076721998865</v>
      </c>
      <c r="H317" s="15">
        <v>68.168609708292479</v>
      </c>
      <c r="I317" s="15">
        <v>62.713655211059596</v>
      </c>
      <c r="J317" s="15">
        <v>73.454319405768516</v>
      </c>
      <c r="K317" s="15">
        <v>59.341483498428516</v>
      </c>
      <c r="L317" s="15">
        <v>14.174947198321687</v>
      </c>
      <c r="M317" s="15">
        <v>11.468820915005729</v>
      </c>
      <c r="N317" s="15">
        <v>20.948193807452061</v>
      </c>
      <c r="O317" s="15">
        <v>2.283553971163788</v>
      </c>
      <c r="P317" s="15">
        <v>3.2303530775913805</v>
      </c>
      <c r="Q317" s="15">
        <v>3.6725999559288005</v>
      </c>
      <c r="R317" s="15">
        <v>2.7705578614901478</v>
      </c>
    </row>
    <row r="318" spans="1:18" x14ac:dyDescent="0.2">
      <c r="A318" s="13" t="s">
        <v>59</v>
      </c>
      <c r="B318" s="14" t="s">
        <v>10</v>
      </c>
      <c r="C318" s="15">
        <v>6.2943825496827062</v>
      </c>
      <c r="D318" s="15">
        <v>15.449848076493915</v>
      </c>
      <c r="E318" s="15">
        <v>11.747430249632892</v>
      </c>
      <c r="F318" s="15">
        <v>16.344250782097937</v>
      </c>
      <c r="G318" s="15">
        <v>59.756732270563056</v>
      </c>
      <c r="H318" s="15">
        <v>69.924770372276171</v>
      </c>
      <c r="I318" s="15">
        <v>66.133628756092449</v>
      </c>
      <c r="J318" s="15">
        <v>73.472161448178923</v>
      </c>
      <c r="K318" s="15">
        <v>62.410086488916789</v>
      </c>
      <c r="L318" s="15">
        <v>13.118854915017206</v>
      </c>
      <c r="M318" s="15">
        <v>11.781495918826129</v>
      </c>
      <c r="N318" s="15">
        <v>22.130822930120956</v>
      </c>
      <c r="O318" s="15">
        <v>1.7553076113899404</v>
      </c>
      <c r="P318" s="15">
        <v>3.5500737908195092</v>
      </c>
      <c r="Q318" s="15">
        <v>3.3115556096159935</v>
      </c>
      <c r="R318" s="15">
        <v>1.9741966134249191</v>
      </c>
    </row>
    <row r="319" spans="1:18" x14ac:dyDescent="0.2">
      <c r="A319" s="13" t="s">
        <v>60</v>
      </c>
      <c r="B319" s="14" t="s">
        <v>10</v>
      </c>
      <c r="C319" s="15">
        <v>9.7599623380276839</v>
      </c>
      <c r="D319" s="15">
        <v>9.7599623380276839</v>
      </c>
      <c r="E319" s="15">
        <v>13.216562097892332</v>
      </c>
      <c r="F319" s="15">
        <v>17.705205829251991</v>
      </c>
      <c r="G319" s="15">
        <v>44.811511579419069</v>
      </c>
      <c r="H319" s="15">
        <v>71.798927794295437</v>
      </c>
      <c r="I319" s="15">
        <v>66.544646859948429</v>
      </c>
      <c r="J319" s="15">
        <v>76.768777395309684</v>
      </c>
      <c r="K319" s="15">
        <v>69.661306476426759</v>
      </c>
      <c r="L319" s="15">
        <v>13.391568844295035</v>
      </c>
      <c r="M319" s="15">
        <v>10.310879297954862</v>
      </c>
      <c r="N319" s="15">
        <v>19.797351752959703</v>
      </c>
      <c r="O319" s="15">
        <v>1.1143854783190115</v>
      </c>
      <c r="P319" s="15">
        <v>4.8622067376772398</v>
      </c>
      <c r="Q319" s="15">
        <v>2.8292046854144437</v>
      </c>
      <c r="R319" s="15">
        <v>2.8920759006458758</v>
      </c>
    </row>
    <row r="320" spans="1:18" x14ac:dyDescent="0.2">
      <c r="A320" s="13" t="s">
        <v>61</v>
      </c>
      <c r="B320" s="14" t="s">
        <v>10</v>
      </c>
      <c r="C320" s="15">
        <v>9.2171208018895108</v>
      </c>
      <c r="D320" s="15">
        <v>19.010311653897112</v>
      </c>
      <c r="E320" s="15">
        <v>14.370720752538626</v>
      </c>
      <c r="F320" s="15">
        <v>15.83214998161035</v>
      </c>
      <c r="G320" s="15">
        <v>44.042763713589302</v>
      </c>
      <c r="H320" s="15">
        <v>73.457561816957906</v>
      </c>
      <c r="I320" s="15">
        <v>68.527749329523985</v>
      </c>
      <c r="J320" s="15">
        <v>78.241904407953285</v>
      </c>
      <c r="K320" s="15">
        <v>76.993947816591856</v>
      </c>
      <c r="L320" s="15">
        <v>14.455753296749316</v>
      </c>
      <c r="M320" s="15">
        <v>24.134283401010663</v>
      </c>
      <c r="N320" s="15">
        <v>45.601186134720017</v>
      </c>
      <c r="O320" s="15">
        <v>3.3008303422105292</v>
      </c>
      <c r="P320" s="15">
        <v>6.310478882314551</v>
      </c>
      <c r="Q320" s="15">
        <v>2.9159674032069436</v>
      </c>
      <c r="R320" s="15">
        <v>2.3575906664226354</v>
      </c>
    </row>
    <row r="321" spans="1:18" x14ac:dyDescent="0.2">
      <c r="A321" s="13" t="s">
        <v>62</v>
      </c>
      <c r="B321" s="14" t="s">
        <v>10</v>
      </c>
      <c r="C321" s="15">
        <v>6.361212794133805</v>
      </c>
      <c r="D321" s="15">
        <v>13.300717660461592</v>
      </c>
      <c r="E321" s="15">
        <v>13.329429714631193</v>
      </c>
      <c r="F321" s="15">
        <v>12.615353122775948</v>
      </c>
      <c r="G321" s="15">
        <v>57.372010654801976</v>
      </c>
      <c r="H321" s="15">
        <v>67.405783428462627</v>
      </c>
      <c r="I321" s="15">
        <v>62.727698440005611</v>
      </c>
      <c r="J321" s="15">
        <v>71.952520994200341</v>
      </c>
      <c r="K321" s="15">
        <v>85.588814925513859</v>
      </c>
      <c r="L321" s="15">
        <v>19.897256688692419</v>
      </c>
      <c r="M321" s="15">
        <v>60.916216631535256</v>
      </c>
      <c r="N321" s="15">
        <v>117.13310817608969</v>
      </c>
      <c r="O321" s="15">
        <v>6.1570110246715055</v>
      </c>
      <c r="P321" s="15">
        <v>7.7261840377037778</v>
      </c>
      <c r="Q321" s="15">
        <v>2.8162271005533888</v>
      </c>
      <c r="R321" s="15">
        <v>2.3264484743701908</v>
      </c>
    </row>
    <row r="322" spans="1:18" x14ac:dyDescent="0.2">
      <c r="A322" s="13" t="s">
        <v>63</v>
      </c>
      <c r="B322" s="14" t="s">
        <v>10</v>
      </c>
      <c r="C322" s="15">
        <v>9.254974548819991</v>
      </c>
      <c r="D322" s="15">
        <v>16.196205460434982</v>
      </c>
      <c r="E322" s="15">
        <v>11.858865548367895</v>
      </c>
      <c r="F322" s="15">
        <v>14.184133302949835</v>
      </c>
      <c r="G322" s="15">
        <v>45.989280523255815</v>
      </c>
      <c r="H322" s="15">
        <v>60.666351966253814</v>
      </c>
      <c r="I322" s="15">
        <v>53.12624705908275</v>
      </c>
      <c r="J322" s="15">
        <v>67.883003048780481</v>
      </c>
      <c r="K322" s="15">
        <v>81.79393722813326</v>
      </c>
      <c r="L322" s="15">
        <v>16.600245562905272</v>
      </c>
      <c r="M322" s="15">
        <v>65.978430546383493</v>
      </c>
      <c r="N322" s="15">
        <v>122.28829680189786</v>
      </c>
      <c r="O322" s="15">
        <v>10.837461890243903</v>
      </c>
      <c r="P322" s="15">
        <v>7.3228242668632433</v>
      </c>
      <c r="Q322" s="15">
        <v>2.2938521141469104</v>
      </c>
      <c r="R322" s="15">
        <v>2.3542166434665659</v>
      </c>
    </row>
    <row r="323" spans="1:18" x14ac:dyDescent="0.2">
      <c r="A323" s="13" t="s">
        <v>64</v>
      </c>
      <c r="B323" s="14" t="s">
        <v>10</v>
      </c>
      <c r="C323" s="15">
        <v>6.9001207521131622</v>
      </c>
      <c r="D323" s="15">
        <v>6.3251106894370652</v>
      </c>
      <c r="E323" s="15">
        <v>9.9938673995502771</v>
      </c>
      <c r="F323" s="15">
        <v>14.763667749335635</v>
      </c>
      <c r="G323" s="15">
        <v>42.948703830143387</v>
      </c>
      <c r="H323" s="15">
        <v>59.437554311065256</v>
      </c>
      <c r="I323" s="15">
        <v>56.513990526375402</v>
      </c>
      <c r="J323" s="15">
        <v>62.2833717472773</v>
      </c>
      <c r="K323" s="15">
        <v>78.992509679405714</v>
      </c>
      <c r="L323" s="15">
        <v>16.167014772609747</v>
      </c>
      <c r="M323" s="15">
        <v>62.944370015418102</v>
      </c>
      <c r="N323" s="15">
        <v>108.3285234183614</v>
      </c>
      <c r="O323" s="15">
        <v>6.4511966969872914</v>
      </c>
      <c r="P323" s="15">
        <v>5.7955802261242217</v>
      </c>
      <c r="Q323" s="15">
        <v>2.793565052620067</v>
      </c>
      <c r="R323" s="15">
        <v>2.5558148353758057</v>
      </c>
    </row>
    <row r="324" spans="1:18" x14ac:dyDescent="0.2">
      <c r="A324" s="13" t="s">
        <v>65</v>
      </c>
      <c r="B324" s="14" t="s">
        <v>10</v>
      </c>
      <c r="C324" s="15">
        <v>3.9931545921277811</v>
      </c>
      <c r="D324" s="15">
        <v>10.26811180832858</v>
      </c>
      <c r="E324" s="15">
        <v>8.2171458521180245</v>
      </c>
      <c r="F324" s="15">
        <v>18.433056911508</v>
      </c>
      <c r="G324" s="15">
        <v>52.391848256099905</v>
      </c>
      <c r="H324" s="15">
        <v>60.874283483343568</v>
      </c>
      <c r="I324" s="15">
        <v>59.55495130611601</v>
      </c>
      <c r="J324" s="15">
        <v>62.159164432942042</v>
      </c>
      <c r="K324" s="15">
        <v>75.741656564852477</v>
      </c>
      <c r="L324" s="15">
        <v>15.452702730387214</v>
      </c>
      <c r="M324" s="15">
        <v>48.46529492712353</v>
      </c>
      <c r="N324" s="15">
        <v>88.976520875671326</v>
      </c>
      <c r="O324" s="15">
        <v>7.9720861447453544</v>
      </c>
      <c r="P324" s="15">
        <v>4.7789953595955064</v>
      </c>
      <c r="Q324" s="15">
        <v>2.4583845252888747</v>
      </c>
      <c r="R324" s="15">
        <v>1.6389230168592501</v>
      </c>
    </row>
    <row r="325" spans="1:18" x14ac:dyDescent="0.2">
      <c r="A325" s="13" t="s">
        <v>66</v>
      </c>
      <c r="B325" s="14" t="s">
        <v>10</v>
      </c>
      <c r="C325" s="15">
        <v>7.92621823143425</v>
      </c>
      <c r="D325" s="15">
        <v>10.190852011844035</v>
      </c>
      <c r="E325" s="15">
        <v>9.1261296301527324</v>
      </c>
      <c r="F325" s="15">
        <v>14.992927249536631</v>
      </c>
      <c r="G325" s="15">
        <v>33.758692863412328</v>
      </c>
      <c r="H325" s="15">
        <v>65.585836689536151</v>
      </c>
      <c r="I325" s="15">
        <v>62.653638762029559</v>
      </c>
      <c r="J325" s="15">
        <v>68.442528205496131</v>
      </c>
      <c r="K325" s="15">
        <v>79.660545706463864</v>
      </c>
      <c r="L325" s="15">
        <v>16.093622195585386</v>
      </c>
      <c r="M325" s="15">
        <v>28.322467734883247</v>
      </c>
      <c r="N325" s="15">
        <v>51.665873755255717</v>
      </c>
      <c r="O325" s="15">
        <v>5.4662917701560971</v>
      </c>
      <c r="P325" s="15">
        <v>5.0491582895345148</v>
      </c>
      <c r="Q325" s="15">
        <v>1.7304970102779986</v>
      </c>
      <c r="R325" s="15">
        <v>2.5380622817410647</v>
      </c>
    </row>
    <row r="326" spans="1:18" x14ac:dyDescent="0.2">
      <c r="A326" s="13" t="s">
        <v>67</v>
      </c>
      <c r="B326" s="14" t="s">
        <v>10</v>
      </c>
      <c r="C326" s="15">
        <v>7.8674669004428255</v>
      </c>
      <c r="D326" s="15">
        <v>10.115314586283633</v>
      </c>
      <c r="E326" s="15">
        <v>9.7858182220444707</v>
      </c>
      <c r="F326" s="15">
        <v>18.08249019290826</v>
      </c>
      <c r="G326" s="15">
        <v>50.988469538175721</v>
      </c>
      <c r="H326" s="15">
        <v>61.086590526459474</v>
      </c>
      <c r="I326" s="15">
        <v>61.765454903727708</v>
      </c>
      <c r="J326" s="15">
        <v>60.424928764849305</v>
      </c>
      <c r="K326" s="15">
        <v>80.538745051644895</v>
      </c>
      <c r="L326" s="15">
        <v>16.66514992947172</v>
      </c>
      <c r="M326" s="15">
        <v>20.191563907721708</v>
      </c>
      <c r="N326" s="15">
        <v>37.681536853580148</v>
      </c>
      <c r="O326" s="15">
        <v>3.1447918316278454</v>
      </c>
      <c r="P326" s="15">
        <v>7.1952798963879694</v>
      </c>
      <c r="Q326" s="15">
        <v>1.3081858306411247</v>
      </c>
      <c r="R326" s="15">
        <v>3.1282704645766031</v>
      </c>
    </row>
    <row r="327" spans="1:18" x14ac:dyDescent="0.2">
      <c r="A327" s="13" t="s">
        <v>68</v>
      </c>
      <c r="B327" s="14" t="s">
        <v>10</v>
      </c>
      <c r="C327" s="15">
        <v>5.5809800200915278</v>
      </c>
      <c r="D327" s="15">
        <v>11.161960040183056</v>
      </c>
      <c r="E327" s="15">
        <v>10.007526493883942</v>
      </c>
      <c r="F327" s="15">
        <v>19.18109244661089</v>
      </c>
      <c r="G327" s="15">
        <v>50.109060897246948</v>
      </c>
      <c r="H327" s="15">
        <v>61.799250663036922</v>
      </c>
      <c r="I327" s="15">
        <v>58.211254554860126</v>
      </c>
      <c r="J327" s="15">
        <v>65.297886964812307</v>
      </c>
      <c r="K327" s="15">
        <v>86.103588117255796</v>
      </c>
      <c r="L327" s="15">
        <v>15.772560795924953</v>
      </c>
      <c r="M327" s="15">
        <v>12.573144549064732</v>
      </c>
      <c r="N327" s="15">
        <v>24.330485302226695</v>
      </c>
      <c r="O327" s="15">
        <v>1.1086228686725348</v>
      </c>
      <c r="P327" s="15">
        <v>8.0719521395330069</v>
      </c>
      <c r="Q327" s="15">
        <v>1.5716430686330916</v>
      </c>
      <c r="R327" s="15">
        <v>1.9645538357913643</v>
      </c>
    </row>
    <row r="328" spans="1:18" x14ac:dyDescent="0.2">
      <c r="A328" s="13" t="s">
        <v>69</v>
      </c>
      <c r="B328" s="14" t="s">
        <v>10</v>
      </c>
      <c r="C328" s="15">
        <v>5.6090597533135522</v>
      </c>
      <c r="D328" s="15">
        <v>10.096307555964394</v>
      </c>
      <c r="E328" s="15">
        <v>10.420306111816014</v>
      </c>
      <c r="F328" s="15">
        <v>21.044931951314695</v>
      </c>
      <c r="G328" s="15">
        <v>53.061809837946363</v>
      </c>
      <c r="H328" s="15">
        <v>65.595131531557527</v>
      </c>
      <c r="I328" s="15">
        <v>60.809610840971068</v>
      </c>
      <c r="J328" s="15">
        <v>70.261898211226338</v>
      </c>
      <c r="K328" s="15">
        <v>96.228390927005705</v>
      </c>
      <c r="L328" s="15">
        <v>15.871580049090907</v>
      </c>
      <c r="M328" s="15">
        <v>13.096828292256834</v>
      </c>
      <c r="N328" s="15">
        <v>24.84089463189391</v>
      </c>
      <c r="O328" s="15">
        <v>1.6441941859101328</v>
      </c>
      <c r="P328" s="15">
        <v>6.6322304808058625</v>
      </c>
      <c r="Q328" s="15">
        <v>1.1653957378703115</v>
      </c>
      <c r="R328" s="15">
        <v>1.8868311946471708</v>
      </c>
    </row>
    <row r="329" spans="1:18" x14ac:dyDescent="0.2">
      <c r="A329" s="13" t="s">
        <v>70</v>
      </c>
      <c r="B329" s="14" t="s">
        <v>10</v>
      </c>
      <c r="C329" s="15">
        <v>3.4243252652425276</v>
      </c>
      <c r="D329" s="15">
        <v>15.980184571131797</v>
      </c>
      <c r="E329" s="15">
        <v>11.010504020835876</v>
      </c>
      <c r="F329" s="15">
        <v>22.021008041671752</v>
      </c>
      <c r="G329" s="15">
        <v>56.73310330075055</v>
      </c>
      <c r="H329" s="15">
        <v>67.71113287540382</v>
      </c>
      <c r="I329" s="15">
        <v>67.362560890744604</v>
      </c>
      <c r="J329" s="15">
        <v>68.050911198444922</v>
      </c>
      <c r="K329" s="15">
        <v>102.5010250102501</v>
      </c>
      <c r="L329" s="15">
        <v>15.938497186580445</v>
      </c>
      <c r="M329" s="15">
        <v>12.640877079012078</v>
      </c>
      <c r="N329" s="15">
        <v>22.268615170494087</v>
      </c>
      <c r="O329" s="15">
        <v>3.2560244592557375</v>
      </c>
      <c r="P329" s="15">
        <v>9.2058567660745769</v>
      </c>
      <c r="Q329" s="15">
        <v>1.428968713279626</v>
      </c>
      <c r="R329" s="15">
        <v>1.5938497186580445</v>
      </c>
    </row>
    <row r="330" spans="1:18" x14ac:dyDescent="0.2">
      <c r="A330" s="13" t="s">
        <v>71</v>
      </c>
      <c r="B330" s="14" t="s">
        <v>10</v>
      </c>
      <c r="C330" s="15">
        <v>0.58169972660112845</v>
      </c>
      <c r="D330" s="15">
        <v>6.9803967192135419</v>
      </c>
      <c r="E330" s="15">
        <v>11.382704177256178</v>
      </c>
      <c r="F330" s="15">
        <v>23.550422435702441</v>
      </c>
      <c r="G330" s="15">
        <v>57.492858662634617</v>
      </c>
      <c r="H330" s="15">
        <v>70.02602833712686</v>
      </c>
      <c r="I330" s="15">
        <v>67.087582397454199</v>
      </c>
      <c r="J330" s="15">
        <v>72.996467358000913</v>
      </c>
      <c r="K330" s="15">
        <v>110.21203837818412</v>
      </c>
      <c r="L330" s="15">
        <v>15.627892793744486</v>
      </c>
      <c r="M330" s="15">
        <v>9.3113925704888754</v>
      </c>
      <c r="N330" s="15">
        <v>16.220188507279225</v>
      </c>
      <c r="O330" s="15">
        <v>2.580140230621534</v>
      </c>
      <c r="P330" s="15">
        <v>9.0110178784703869</v>
      </c>
      <c r="Q330" s="15">
        <v>1.3613147032878472</v>
      </c>
      <c r="R330" s="15">
        <v>1.0345991744987639</v>
      </c>
    </row>
    <row r="331" spans="1:18" x14ac:dyDescent="0.2">
      <c r="A331" s="13" t="s">
        <v>72</v>
      </c>
      <c r="B331" s="14" t="s">
        <v>10</v>
      </c>
      <c r="C331" s="15">
        <v>0.59352112341678243</v>
      </c>
      <c r="D331" s="15">
        <v>10.683380221502084</v>
      </c>
      <c r="E331" s="15">
        <v>11.934782190225029</v>
      </c>
      <c r="F331" s="15">
        <v>24.639550328206511</v>
      </c>
      <c r="G331" s="15">
        <v>60.430689968505462</v>
      </c>
      <c r="H331" s="15">
        <v>72.964653158851391</v>
      </c>
      <c r="I331" s="15">
        <v>71.64875265537934</v>
      </c>
      <c r="J331" s="15">
        <v>74.352610330538894</v>
      </c>
      <c r="K331" s="15">
        <v>118.18978581204479</v>
      </c>
      <c r="L331" s="15">
        <v>15.758638108272637</v>
      </c>
      <c r="M331" s="15">
        <v>9.3904213384912296</v>
      </c>
      <c r="N331" s="15">
        <v>15.314237208783371</v>
      </c>
      <c r="O331" s="15">
        <v>3.6217603885935854</v>
      </c>
      <c r="P331" s="15">
        <v>9.5839209189611037</v>
      </c>
      <c r="Q331" s="15">
        <v>1.2952305294470661</v>
      </c>
      <c r="R331" s="15">
        <v>0.86348701963137742</v>
      </c>
    </row>
    <row r="332" spans="1:18" x14ac:dyDescent="0.2">
      <c r="A332" s="13" t="s">
        <v>43</v>
      </c>
      <c r="B332" s="14" t="s">
        <v>11</v>
      </c>
      <c r="C332" s="15">
        <v>150.50222843078561</v>
      </c>
      <c r="D332" s="15">
        <v>144.51539945453337</v>
      </c>
      <c r="E332" s="15">
        <v>20.598523607024841</v>
      </c>
      <c r="F332" s="15">
        <v>11.167874244772504</v>
      </c>
      <c r="G332" s="15">
        <v>46.381355414214269</v>
      </c>
      <c r="H332" s="15">
        <v>30.158469046444043</v>
      </c>
      <c r="I332" s="15">
        <v>26.818882483537983</v>
      </c>
      <c r="J332" s="15">
        <v>33.24203611733018</v>
      </c>
      <c r="K332" s="15">
        <v>29.018124681856051</v>
      </c>
      <c r="L332" s="15">
        <v>8.8558658100982104</v>
      </c>
      <c r="M332" s="15">
        <v>9.4381693154197368</v>
      </c>
      <c r="N332" s="15">
        <v>17.315345276941034</v>
      </c>
      <c r="O332" s="15">
        <v>1.8941331120985858</v>
      </c>
      <c r="P332" s="15">
        <v>2.3185932630954147</v>
      </c>
      <c r="Q332" s="15">
        <v>4.1731751214709369</v>
      </c>
      <c r="R332" s="15">
        <v>0.60656615137658976</v>
      </c>
    </row>
    <row r="333" spans="1:18" x14ac:dyDescent="0.2">
      <c r="A333" s="13" t="s">
        <v>44</v>
      </c>
      <c r="B333" s="14" t="s">
        <v>11</v>
      </c>
      <c r="C333" s="15">
        <v>107.30720472218248</v>
      </c>
      <c r="D333" s="15">
        <v>123.77761288884304</v>
      </c>
      <c r="E333" s="15">
        <v>23.352279976984764</v>
      </c>
      <c r="F333" s="15">
        <v>11.074277102487619</v>
      </c>
      <c r="G333" s="15">
        <v>43.720051764541289</v>
      </c>
      <c r="H333" s="15">
        <v>32.759446097936895</v>
      </c>
      <c r="I333" s="15">
        <v>30.132184749978808</v>
      </c>
      <c r="J333" s="15">
        <v>35.117167451136368</v>
      </c>
      <c r="K333" s="15">
        <v>32.186394562696016</v>
      </c>
      <c r="L333" s="15">
        <v>9.3598417422676849</v>
      </c>
      <c r="M333" s="15">
        <v>9.8612618356034538</v>
      </c>
      <c r="N333" s="15">
        <v>18.667255918279555</v>
      </c>
      <c r="O333" s="15">
        <v>1.4438092718636968</v>
      </c>
      <c r="P333" s="15">
        <v>1.8830489644086628</v>
      </c>
      <c r="Q333" s="15">
        <v>3.5338178006520846</v>
      </c>
      <c r="R333" s="15">
        <v>0.52529724063747207</v>
      </c>
    </row>
    <row r="334" spans="1:18" x14ac:dyDescent="0.2">
      <c r="A334" s="13" t="s">
        <v>45</v>
      </c>
      <c r="B334" s="14" t="s">
        <v>11</v>
      </c>
      <c r="C334" s="15">
        <v>86.398769441804021</v>
      </c>
      <c r="D334" s="15">
        <v>119.69309292612157</v>
      </c>
      <c r="E334" s="15">
        <v>20.6753238257993</v>
      </c>
      <c r="F334" s="15">
        <v>11.213734956365723</v>
      </c>
      <c r="G334" s="15">
        <v>43.195075081203335</v>
      </c>
      <c r="H334" s="15">
        <v>35.641312042273043</v>
      </c>
      <c r="I334" s="15">
        <v>32.051514120284892</v>
      </c>
      <c r="J334" s="15">
        <v>39.049860071334741</v>
      </c>
      <c r="K334" s="15">
        <v>31.785655594428203</v>
      </c>
      <c r="L334" s="15">
        <v>7.7818431965648927</v>
      </c>
      <c r="M334" s="15">
        <v>8.4166159044417874</v>
      </c>
      <c r="N334" s="15">
        <v>15.68786459200691</v>
      </c>
      <c r="O334" s="15">
        <v>1.5124945802277543</v>
      </c>
      <c r="P334" s="15">
        <v>2.1372244316248472</v>
      </c>
      <c r="Q334" s="15">
        <v>2.9622726367588412</v>
      </c>
      <c r="R334" s="15">
        <v>1.1284848140033681</v>
      </c>
    </row>
    <row r="335" spans="1:18" x14ac:dyDescent="0.2">
      <c r="A335" s="13" t="s">
        <v>46</v>
      </c>
      <c r="B335" s="14" t="s">
        <v>11</v>
      </c>
      <c r="C335" s="15">
        <v>76.633586501826713</v>
      </c>
      <c r="D335" s="15">
        <v>105.78766832317382</v>
      </c>
      <c r="E335" s="15">
        <v>20.299295535062214</v>
      </c>
      <c r="F335" s="15">
        <v>12.701235195122724</v>
      </c>
      <c r="G335" s="15">
        <v>40.666131063964848</v>
      </c>
      <c r="H335" s="15">
        <v>37.292326906853958</v>
      </c>
      <c r="I335" s="15">
        <v>33.78470009892731</v>
      </c>
      <c r="J335" s="15">
        <v>40.393573314786892</v>
      </c>
      <c r="K335" s="15">
        <v>31.154148875601599</v>
      </c>
      <c r="L335" s="15">
        <v>8.7787527314892237</v>
      </c>
      <c r="M335" s="15">
        <v>8.9177303472911635</v>
      </c>
      <c r="N335" s="15">
        <v>16.464093287646268</v>
      </c>
      <c r="O335" s="15">
        <v>1.7150343977227953</v>
      </c>
      <c r="P335" s="15">
        <v>2.9424043774094408</v>
      </c>
      <c r="Q335" s="15">
        <v>3.0343446116756945</v>
      </c>
      <c r="R335" s="15">
        <v>1.3434502860854221</v>
      </c>
    </row>
    <row r="336" spans="1:18" x14ac:dyDescent="0.2">
      <c r="A336" s="13" t="s">
        <v>47</v>
      </c>
      <c r="B336" s="14" t="s">
        <v>11</v>
      </c>
      <c r="C336" s="15">
        <v>66.73273207141736</v>
      </c>
      <c r="D336" s="15">
        <v>102.93523922016128</v>
      </c>
      <c r="E336" s="15">
        <v>19.496698779308385</v>
      </c>
      <c r="F336" s="15">
        <v>13.879005910694104</v>
      </c>
      <c r="G336" s="15">
        <v>47.876100507679453</v>
      </c>
      <c r="H336" s="15">
        <v>35.348171497088686</v>
      </c>
      <c r="I336" s="15">
        <v>32.385547597367854</v>
      </c>
      <c r="J336" s="15">
        <v>38.155158083757243</v>
      </c>
      <c r="K336" s="15">
        <v>31.854456872376428</v>
      </c>
      <c r="L336" s="15">
        <v>9.9102754714060008</v>
      </c>
      <c r="M336" s="15">
        <v>7.535462916046038</v>
      </c>
      <c r="N336" s="15">
        <v>14.080672868420805</v>
      </c>
      <c r="O336" s="15">
        <v>1.3340964364950085</v>
      </c>
      <c r="P336" s="15">
        <v>4.1694005499219884</v>
      </c>
      <c r="Q336" s="15">
        <v>3.1511935830737974</v>
      </c>
      <c r="R336" s="15">
        <v>1.803944152629203</v>
      </c>
    </row>
    <row r="337" spans="1:18" x14ac:dyDescent="0.2">
      <c r="A337" s="13" t="s">
        <v>48</v>
      </c>
      <c r="B337" s="14" t="s">
        <v>11</v>
      </c>
      <c r="C337" s="15">
        <v>60.21657896233453</v>
      </c>
      <c r="D337" s="15">
        <v>97.182867714212108</v>
      </c>
      <c r="E337" s="15">
        <v>19.593063841268346</v>
      </c>
      <c r="F337" s="15">
        <v>13.918569941884616</v>
      </c>
      <c r="G337" s="15">
        <v>49.349245862315605</v>
      </c>
      <c r="H337" s="15">
        <v>42.099449305865903</v>
      </c>
      <c r="I337" s="15">
        <v>38.820631080779336</v>
      </c>
      <c r="J337" s="15">
        <v>45.202605002889285</v>
      </c>
      <c r="K337" s="15">
        <v>34.012931220897549</v>
      </c>
      <c r="L337" s="15">
        <v>10.361555206366139</v>
      </c>
      <c r="M337" s="15">
        <v>6.6899606441103119</v>
      </c>
      <c r="N337" s="15">
        <v>12.368864556763825</v>
      </c>
      <c r="O337" s="15">
        <v>1.3153037343226757</v>
      </c>
      <c r="P337" s="15">
        <v>3.7441355442182411</v>
      </c>
      <c r="Q337" s="15">
        <v>2.9958409618406447</v>
      </c>
      <c r="R337" s="15">
        <v>1.7119091210517969</v>
      </c>
    </row>
    <row r="338" spans="1:18" x14ac:dyDescent="0.2">
      <c r="A338" s="13" t="s">
        <v>49</v>
      </c>
      <c r="B338" s="14" t="s">
        <v>11</v>
      </c>
      <c r="C338" s="15">
        <v>53.597120494701421</v>
      </c>
      <c r="D338" s="15">
        <v>96.977289895100384</v>
      </c>
      <c r="E338" s="15">
        <v>19.026389498264752</v>
      </c>
      <c r="F338" s="15">
        <v>13.619983739194986</v>
      </c>
      <c r="G338" s="15">
        <v>56.487223561853511</v>
      </c>
      <c r="H338" s="15">
        <v>42.160961527733669</v>
      </c>
      <c r="I338" s="15">
        <v>39.216116954632852</v>
      </c>
      <c r="J338" s="15">
        <v>44.941936314683439</v>
      </c>
      <c r="K338" s="15">
        <v>35.315639360869163</v>
      </c>
      <c r="L338" s="15">
        <v>10.401333682118796</v>
      </c>
      <c r="M338" s="15">
        <v>6.8008720229238282</v>
      </c>
      <c r="N338" s="15">
        <v>12.538175082344694</v>
      </c>
      <c r="O338" s="15">
        <v>1.3828288096825672</v>
      </c>
      <c r="P338" s="15">
        <v>3.9257189443365319</v>
      </c>
      <c r="Q338" s="15">
        <v>3.0670599319068246</v>
      </c>
      <c r="R338" s="15">
        <v>2.2669573409746091</v>
      </c>
    </row>
    <row r="339" spans="1:18" x14ac:dyDescent="0.2">
      <c r="A339" s="13" t="s">
        <v>50</v>
      </c>
      <c r="B339" s="14" t="s">
        <v>11</v>
      </c>
      <c r="C339" s="15">
        <v>46.738835449145135</v>
      </c>
      <c r="D339" s="15">
        <v>89.792171328823613</v>
      </c>
      <c r="E339" s="15">
        <v>17.247761573399313</v>
      </c>
      <c r="F339" s="15">
        <v>13.314061565431048</v>
      </c>
      <c r="G339" s="15">
        <v>53.13919812950023</v>
      </c>
      <c r="H339" s="15">
        <v>41.782555684302856</v>
      </c>
      <c r="I339" s="15">
        <v>37.682179540883581</v>
      </c>
      <c r="J339" s="15">
        <v>45.599208080980105</v>
      </c>
      <c r="K339" s="15">
        <v>35.663220757310462</v>
      </c>
      <c r="L339" s="15">
        <v>11.295546549824657</v>
      </c>
      <c r="M339" s="15">
        <v>6.5799300290240712</v>
      </c>
      <c r="N339" s="15">
        <v>12.530568706872451</v>
      </c>
      <c r="O339" s="15">
        <v>0.97925470201918074</v>
      </c>
      <c r="P339" s="15">
        <v>6.0864207681490123</v>
      </c>
      <c r="Q339" s="15">
        <v>2.4784403109324002</v>
      </c>
      <c r="R339" s="15">
        <v>1.7765811078364993</v>
      </c>
    </row>
    <row r="340" spans="1:18" x14ac:dyDescent="0.2">
      <c r="A340" s="13" t="s">
        <v>51</v>
      </c>
      <c r="B340" s="14" t="s">
        <v>11</v>
      </c>
      <c r="C340" s="15">
        <v>38.110139983412857</v>
      </c>
      <c r="D340" s="15">
        <v>62.285735391392819</v>
      </c>
      <c r="E340" s="15">
        <v>16.935099412949182</v>
      </c>
      <c r="F340" s="15">
        <v>13.508923231138656</v>
      </c>
      <c r="G340" s="15">
        <v>46.745053054201321</v>
      </c>
      <c r="H340" s="15">
        <v>51.609734249934917</v>
      </c>
      <c r="I340" s="15">
        <v>47.435825146178423</v>
      </c>
      <c r="J340" s="15">
        <v>55.524125925192259</v>
      </c>
      <c r="K340" s="15">
        <v>36.796029580629217</v>
      </c>
      <c r="L340" s="15">
        <v>9.9840904277045741</v>
      </c>
      <c r="M340" s="15">
        <v>6.8437582975154987</v>
      </c>
      <c r="N340" s="15">
        <v>12.664470298460841</v>
      </c>
      <c r="O340" s="15">
        <v>1.384955521943571</v>
      </c>
      <c r="P340" s="15">
        <v>6.3123443463408302</v>
      </c>
      <c r="Q340" s="15">
        <v>2.1224313707484774</v>
      </c>
      <c r="R340" s="15">
        <v>1.9275142040470867</v>
      </c>
    </row>
    <row r="341" spans="1:18" x14ac:dyDescent="0.2">
      <c r="A341" s="13" t="s">
        <v>52</v>
      </c>
      <c r="B341" s="14" t="s">
        <v>11</v>
      </c>
      <c r="C341" s="15">
        <v>41.946308724832214</v>
      </c>
      <c r="D341" s="15">
        <v>56.433788846661812</v>
      </c>
      <c r="E341" s="15">
        <v>18.439907762440761</v>
      </c>
      <c r="F341" s="15">
        <v>12.926945647896614</v>
      </c>
      <c r="G341" s="15">
        <v>51.502623849890725</v>
      </c>
      <c r="H341" s="15">
        <v>54.221139225934394</v>
      </c>
      <c r="I341" s="15">
        <v>49.483326732603082</v>
      </c>
      <c r="J341" s="15">
        <v>58.647555096418728</v>
      </c>
      <c r="K341" s="15">
        <v>37.103178933610984</v>
      </c>
      <c r="L341" s="15">
        <v>11.212263991471833</v>
      </c>
      <c r="M341" s="15">
        <v>5.3493625913510652</v>
      </c>
      <c r="N341" s="15">
        <v>9.3916430325083748</v>
      </c>
      <c r="O341" s="15">
        <v>1.5727643568552661</v>
      </c>
      <c r="P341" s="15">
        <v>4.9059948091409762</v>
      </c>
      <c r="Q341" s="15">
        <v>1.9685654336171918</v>
      </c>
      <c r="R341" s="15">
        <v>2.4179118912906814</v>
      </c>
    </row>
    <row r="342" spans="1:18" x14ac:dyDescent="0.2">
      <c r="A342" s="13" t="s">
        <v>53</v>
      </c>
      <c r="B342" s="14" t="s">
        <v>11</v>
      </c>
      <c r="C342" s="15">
        <v>36.046647407941435</v>
      </c>
      <c r="D342" s="15">
        <v>43.831369383365399</v>
      </c>
      <c r="E342" s="15">
        <v>16.057422820550919</v>
      </c>
      <c r="F342" s="15">
        <v>11.350936821423923</v>
      </c>
      <c r="G342" s="15">
        <v>47.704523035624767</v>
      </c>
      <c r="H342" s="15">
        <v>55.158877872153226</v>
      </c>
      <c r="I342" s="15">
        <v>50.61829768120824</v>
      </c>
      <c r="J342" s="15">
        <v>59.38688554586922</v>
      </c>
      <c r="K342" s="15">
        <v>37.012283848262328</v>
      </c>
      <c r="L342" s="15">
        <v>10.786437007207878</v>
      </c>
      <c r="M342" s="15">
        <v>5.3086189976650537</v>
      </c>
      <c r="N342" s="15">
        <v>9.2113020043793163</v>
      </c>
      <c r="O342" s="15">
        <v>1.6745958097528462</v>
      </c>
      <c r="P342" s="15">
        <v>5.570480238458595</v>
      </c>
      <c r="Q342" s="15">
        <v>1.6496903658082638</v>
      </c>
      <c r="R342" s="15">
        <v>2.3053365368346248</v>
      </c>
    </row>
    <row r="343" spans="1:18" x14ac:dyDescent="0.2">
      <c r="A343" s="13" t="s">
        <v>54</v>
      </c>
      <c r="B343" s="14" t="s">
        <v>11</v>
      </c>
      <c r="C343" s="15">
        <v>30.794043989547038</v>
      </c>
      <c r="D343" s="15">
        <v>31.474575348432058</v>
      </c>
      <c r="E343" s="15">
        <v>13.257241544253656</v>
      </c>
      <c r="F343" s="15">
        <v>12.092754111312457</v>
      </c>
      <c r="G343" s="15">
        <v>49.976313309837529</v>
      </c>
      <c r="H343" s="15">
        <v>55.229973388054823</v>
      </c>
      <c r="I343" s="15">
        <v>50.250602095944807</v>
      </c>
      <c r="J343" s="15">
        <v>59.774405027015369</v>
      </c>
      <c r="K343" s="15">
        <v>36.71549876761722</v>
      </c>
      <c r="L343" s="15">
        <v>11.514080717676203</v>
      </c>
      <c r="M343" s="15">
        <v>4.952517477475971</v>
      </c>
      <c r="N343" s="15">
        <v>8.5052832563084468</v>
      </c>
      <c r="O343" s="15">
        <v>1.6525627822708229</v>
      </c>
      <c r="P343" s="15">
        <v>5.54762953976656</v>
      </c>
      <c r="Q343" s="15">
        <v>1.4418721769866751</v>
      </c>
      <c r="R343" s="15">
        <v>2.3195335021089991</v>
      </c>
    </row>
    <row r="344" spans="1:18" x14ac:dyDescent="0.2">
      <c r="A344" s="13" t="s">
        <v>55</v>
      </c>
      <c r="B344" s="14" t="s">
        <v>11</v>
      </c>
      <c r="C344" s="15">
        <v>21.190531933618949</v>
      </c>
      <c r="D344" s="15">
        <v>42.551955253799342</v>
      </c>
      <c r="E344" s="15">
        <v>15.485896089637238</v>
      </c>
      <c r="F344" s="15">
        <v>15.13789842470157</v>
      </c>
      <c r="G344" s="15">
        <v>52.533945978011154</v>
      </c>
      <c r="H344" s="15">
        <v>63.021945628198168</v>
      </c>
      <c r="I344" s="15">
        <v>59.33465388333083</v>
      </c>
      <c r="J344" s="15">
        <v>66.399372744608129</v>
      </c>
      <c r="K344" s="15">
        <v>42.819429331536092</v>
      </c>
      <c r="L344" s="15">
        <v>11.2465489087649</v>
      </c>
      <c r="M344" s="15">
        <v>4.271624998374925</v>
      </c>
      <c r="N344" s="15">
        <v>7.1647774392742205</v>
      </c>
      <c r="O344" s="15">
        <v>1.5904041375954043</v>
      </c>
      <c r="P344" s="15">
        <v>6.350485369678931</v>
      </c>
      <c r="Q344" s="15">
        <v>1.3413315212288413</v>
      </c>
      <c r="R344" s="15">
        <v>2.5175760859987482</v>
      </c>
    </row>
    <row r="345" spans="1:18" x14ac:dyDescent="0.2">
      <c r="A345" s="13" t="s">
        <v>56</v>
      </c>
      <c r="B345" s="14" t="s">
        <v>11</v>
      </c>
      <c r="C345" s="15">
        <v>18.691909318516995</v>
      </c>
      <c r="D345" s="15">
        <v>32.410741845868912</v>
      </c>
      <c r="E345" s="15">
        <v>14.375932321493204</v>
      </c>
      <c r="F345" s="15">
        <v>12.600081858249926</v>
      </c>
      <c r="G345" s="15">
        <v>52.672331976474645</v>
      </c>
      <c r="H345" s="15">
        <v>63.851064996226611</v>
      </c>
      <c r="I345" s="15">
        <v>57.01754944172437</v>
      </c>
      <c r="J345" s="15">
        <v>70.168915288194597</v>
      </c>
      <c r="K345" s="15">
        <v>46.446401891605632</v>
      </c>
      <c r="L345" s="15">
        <v>11.718596352642932</v>
      </c>
      <c r="M345" s="15">
        <v>4.8504798816156827</v>
      </c>
      <c r="N345" s="15">
        <v>8.6968732407392082</v>
      </c>
      <c r="O345" s="15">
        <v>1.2943399689829076</v>
      </c>
      <c r="P345" s="15">
        <v>5.1779828028835144</v>
      </c>
      <c r="Q345" s="15">
        <v>1.2635703893284551</v>
      </c>
      <c r="R345" s="15">
        <v>2.5882812813663518</v>
      </c>
    </row>
    <row r="346" spans="1:18" x14ac:dyDescent="0.2">
      <c r="A346" s="13" t="s">
        <v>57</v>
      </c>
      <c r="B346" s="14" t="s">
        <v>11</v>
      </c>
      <c r="C346" s="15">
        <v>17.706660798828267</v>
      </c>
      <c r="D346" s="15">
        <v>25.786399221594564</v>
      </c>
      <c r="E346" s="15">
        <v>12.996413647879447</v>
      </c>
      <c r="F346" s="15">
        <v>17.026946994373706</v>
      </c>
      <c r="G346" s="15">
        <v>50.141285959971327</v>
      </c>
      <c r="H346" s="15">
        <v>68.09306401070161</v>
      </c>
      <c r="I346" s="15">
        <v>63.069508641110161</v>
      </c>
      <c r="J346" s="15">
        <v>72.726653447626546</v>
      </c>
      <c r="K346" s="15">
        <v>43.22761928769259</v>
      </c>
      <c r="L346" s="15">
        <v>12.684396903235367</v>
      </c>
      <c r="M346" s="15">
        <v>3.7247832176167348</v>
      </c>
      <c r="N346" s="15">
        <v>6.8398735252834033</v>
      </c>
      <c r="O346" s="15">
        <v>0.85150951349003934</v>
      </c>
      <c r="P346" s="15">
        <v>4.2791225221045028</v>
      </c>
      <c r="Q346" s="15">
        <v>0.92616231356956646</v>
      </c>
      <c r="R346" s="15">
        <v>2.4563435272931979</v>
      </c>
    </row>
    <row r="347" spans="1:18" x14ac:dyDescent="0.2">
      <c r="A347" s="13" t="s">
        <v>58</v>
      </c>
      <c r="B347" s="14" t="s">
        <v>11</v>
      </c>
      <c r="C347" s="15">
        <v>19.971867214630425</v>
      </c>
      <c r="D347" s="15">
        <v>24.103977672829824</v>
      </c>
      <c r="E347" s="15">
        <v>12.007358109049225</v>
      </c>
      <c r="F347" s="15">
        <v>12.727799595592179</v>
      </c>
      <c r="G347" s="15">
        <v>49.06871202545242</v>
      </c>
      <c r="H347" s="15">
        <v>70.7922707331943</v>
      </c>
      <c r="I347" s="15">
        <v>68.113981546548501</v>
      </c>
      <c r="J347" s="15">
        <v>73.256771477067346</v>
      </c>
      <c r="K347" s="15">
        <v>45.70964825649915</v>
      </c>
      <c r="L347" s="15">
        <v>13.108206353800236</v>
      </c>
      <c r="M347" s="15">
        <v>4.5948340936689753</v>
      </c>
      <c r="N347" s="15">
        <v>8.0109679698256304</v>
      </c>
      <c r="O347" s="15">
        <v>1.4513854620065481</v>
      </c>
      <c r="P347" s="15">
        <v>6.2652683820149822</v>
      </c>
      <c r="Q347" s="15">
        <v>0.67629592720668896</v>
      </c>
      <c r="R347" s="15">
        <v>2.2675804618106632</v>
      </c>
    </row>
    <row r="348" spans="1:18" x14ac:dyDescent="0.2">
      <c r="A348" s="13" t="s">
        <v>59</v>
      </c>
      <c r="B348" s="14" t="s">
        <v>11</v>
      </c>
      <c r="C348" s="15">
        <v>9.463651833969692</v>
      </c>
      <c r="D348" s="15">
        <v>26.498225135115142</v>
      </c>
      <c r="E348" s="15">
        <v>10.177350035581881</v>
      </c>
      <c r="F348" s="15">
        <v>15.071800816052555</v>
      </c>
      <c r="G348" s="15">
        <v>44.790593105727538</v>
      </c>
      <c r="H348" s="15">
        <v>70.43617602000387</v>
      </c>
      <c r="I348" s="15">
        <v>68.630284858550581</v>
      </c>
      <c r="J348" s="15">
        <v>72.098026264871393</v>
      </c>
      <c r="K348" s="15">
        <v>46.311785733152547</v>
      </c>
      <c r="L348" s="15">
        <v>12.658946079150695</v>
      </c>
      <c r="M348" s="15">
        <v>3.9522520989002174</v>
      </c>
      <c r="N348" s="15">
        <v>7.3488704786074379</v>
      </c>
      <c r="O348" s="15">
        <v>0.82655371434453906</v>
      </c>
      <c r="P348" s="15">
        <v>5.389692568885101</v>
      </c>
      <c r="Q348" s="15">
        <v>0.45000890235002478</v>
      </c>
      <c r="R348" s="15">
        <v>1.8782980272001035</v>
      </c>
    </row>
    <row r="349" spans="1:18" x14ac:dyDescent="0.2">
      <c r="A349" s="13" t="s">
        <v>60</v>
      </c>
      <c r="B349" s="14" t="s">
        <v>11</v>
      </c>
      <c r="C349" s="15">
        <v>12.01279534315408</v>
      </c>
      <c r="D349" s="15">
        <v>20.764974807452049</v>
      </c>
      <c r="E349" s="15">
        <v>10.828150484221354</v>
      </c>
      <c r="F349" s="15">
        <v>15.11429338422564</v>
      </c>
      <c r="G349" s="15">
        <v>48.131116662742556</v>
      </c>
      <c r="H349" s="15">
        <v>72.698481801236142</v>
      </c>
      <c r="I349" s="15">
        <v>72.466314143667759</v>
      </c>
      <c r="J349" s="15">
        <v>72.875878158016135</v>
      </c>
      <c r="K349" s="15">
        <v>47.079644118512704</v>
      </c>
      <c r="L349" s="15">
        <v>14.505205778475425</v>
      </c>
      <c r="M349" s="15">
        <v>4.2155155498871775</v>
      </c>
      <c r="N349" s="15">
        <v>7.58600533735365</v>
      </c>
      <c r="O349" s="15">
        <v>1.1052964331347237</v>
      </c>
      <c r="P349" s="15">
        <v>6.8540267407101672</v>
      </c>
      <c r="Q349" s="15">
        <v>0.70897306975375252</v>
      </c>
      <c r="R349" s="15">
        <v>2.3185335524379473</v>
      </c>
    </row>
    <row r="350" spans="1:18" x14ac:dyDescent="0.2">
      <c r="A350" s="13" t="s">
        <v>61</v>
      </c>
      <c r="B350" s="14" t="s">
        <v>11</v>
      </c>
      <c r="C350" s="15">
        <v>10.099056337329023</v>
      </c>
      <c r="D350" s="15">
        <v>20.198112674658045</v>
      </c>
      <c r="E350" s="15">
        <v>11.867439967499232</v>
      </c>
      <c r="F350" s="15">
        <v>14.05163137256044</v>
      </c>
      <c r="G350" s="15">
        <v>50.359913508846958</v>
      </c>
      <c r="H350" s="15">
        <v>78.107678299908727</v>
      </c>
      <c r="I350" s="15">
        <v>77.810291952488114</v>
      </c>
      <c r="J350" s="15">
        <v>78.382956005488978</v>
      </c>
      <c r="K350" s="15">
        <v>50.514884164662391</v>
      </c>
      <c r="L350" s="15">
        <v>14.387269273782419</v>
      </c>
      <c r="M350" s="15">
        <v>5.252197388082239</v>
      </c>
      <c r="N350" s="15">
        <v>9.4043532399948031</v>
      </c>
      <c r="O350" s="15">
        <v>1.4087259374258387</v>
      </c>
      <c r="P350" s="15">
        <v>8.5548414502717876</v>
      </c>
      <c r="Q350" s="15">
        <v>0.91913454291439178</v>
      </c>
      <c r="R350" s="15">
        <v>1.7444798467558864</v>
      </c>
    </row>
    <row r="351" spans="1:18" x14ac:dyDescent="0.2">
      <c r="A351" s="13" t="s">
        <v>62</v>
      </c>
      <c r="B351" s="14" t="s">
        <v>11</v>
      </c>
      <c r="C351" s="15">
        <v>7.6863425649154333</v>
      </c>
      <c r="D351" s="15">
        <v>13.493801391740426</v>
      </c>
      <c r="E351" s="15">
        <v>10.085650446871897</v>
      </c>
      <c r="F351" s="15">
        <v>13.964746772591859</v>
      </c>
      <c r="G351" s="15">
        <v>49.117232857893868</v>
      </c>
      <c r="H351" s="15">
        <v>75.92877788821778</v>
      </c>
      <c r="I351" s="15">
        <v>73.59375863916371</v>
      </c>
      <c r="J351" s="15">
        <v>78.097661391208007</v>
      </c>
      <c r="K351" s="15">
        <v>50.64366854067827</v>
      </c>
      <c r="L351" s="15">
        <v>16.930189410625584</v>
      </c>
      <c r="M351" s="15">
        <v>8.5936319351114676</v>
      </c>
      <c r="N351" s="15">
        <v>16.053353568439334</v>
      </c>
      <c r="O351" s="15">
        <v>1.6646667053908284</v>
      </c>
      <c r="P351" s="15">
        <v>7.0988669339124471</v>
      </c>
      <c r="Q351" s="15">
        <v>0.71613599459262234</v>
      </c>
      <c r="R351" s="15">
        <v>1.744433832982029</v>
      </c>
    </row>
    <row r="352" spans="1:18" x14ac:dyDescent="0.2">
      <c r="A352" s="13" t="s">
        <v>63</v>
      </c>
      <c r="B352" s="14" t="s">
        <v>11</v>
      </c>
      <c r="C352" s="15">
        <v>3.415137254366253</v>
      </c>
      <c r="D352" s="15">
        <v>12.123737253000199</v>
      </c>
      <c r="E352" s="15">
        <v>10.358350923093703</v>
      </c>
      <c r="F352" s="15">
        <v>13.102284942456274</v>
      </c>
      <c r="G352" s="15">
        <v>51.992554518171495</v>
      </c>
      <c r="H352" s="15">
        <v>78.532458729866917</v>
      </c>
      <c r="I352" s="15">
        <v>78.371107957978126</v>
      </c>
      <c r="J352" s="15">
        <v>78.682757255679235</v>
      </c>
      <c r="K352" s="15">
        <v>58.97601828346771</v>
      </c>
      <c r="L352" s="15">
        <v>17.229151869290813</v>
      </c>
      <c r="M352" s="15">
        <v>7.8478335739701617</v>
      </c>
      <c r="N352" s="15">
        <v>14.626779575928136</v>
      </c>
      <c r="O352" s="15">
        <v>1.5332335337687717</v>
      </c>
      <c r="P352" s="15">
        <v>7.0012869032117342</v>
      </c>
      <c r="Q352" s="15">
        <v>0.79380385575790136</v>
      </c>
      <c r="R352" s="15">
        <v>1.6417307016811142</v>
      </c>
    </row>
    <row r="353" spans="1:18" x14ac:dyDescent="0.2">
      <c r="A353" s="13" t="s">
        <v>64</v>
      </c>
      <c r="B353" s="14" t="s">
        <v>11</v>
      </c>
      <c r="C353" s="15">
        <v>7.0104644005197994</v>
      </c>
      <c r="D353" s="15">
        <v>16.756719786608304</v>
      </c>
      <c r="E353" s="15">
        <v>11.586259366117758</v>
      </c>
      <c r="F353" s="15">
        <v>16.07342339808244</v>
      </c>
      <c r="G353" s="15">
        <v>44.264598357012801</v>
      </c>
      <c r="H353" s="15">
        <v>73.741447583558369</v>
      </c>
      <c r="I353" s="15">
        <v>72.515782305412912</v>
      </c>
      <c r="J353" s="15">
        <v>74.886835568529364</v>
      </c>
      <c r="K353" s="15">
        <v>53.932435621155669</v>
      </c>
      <c r="L353" s="15">
        <v>17.283985302922289</v>
      </c>
      <c r="M353" s="15">
        <v>10.473526073478633</v>
      </c>
      <c r="N353" s="15">
        <v>19.546132184860031</v>
      </c>
      <c r="O353" s="15">
        <v>1.9607485656436261</v>
      </c>
      <c r="P353" s="15">
        <v>9.1443525609843483</v>
      </c>
      <c r="Q353" s="15">
        <v>0.87131201629958044</v>
      </c>
      <c r="R353" s="15">
        <v>1.9915703229704698</v>
      </c>
    </row>
    <row r="354" spans="1:18" x14ac:dyDescent="0.2">
      <c r="A354" s="13" t="s">
        <v>65</v>
      </c>
      <c r="B354" s="14" t="s">
        <v>11</v>
      </c>
      <c r="C354" s="15">
        <v>8.0499301197555564</v>
      </c>
      <c r="D354" s="15">
        <v>12.331807843029788</v>
      </c>
      <c r="E354" s="15">
        <v>8.9637687085957314</v>
      </c>
      <c r="F354" s="15">
        <v>16.488100106322076</v>
      </c>
      <c r="G354" s="15">
        <v>46.900078514205511</v>
      </c>
      <c r="H354" s="15">
        <v>80.294699077207028</v>
      </c>
      <c r="I354" s="15">
        <v>79.493040827915493</v>
      </c>
      <c r="J354" s="15">
        <v>81.046915459741598</v>
      </c>
      <c r="K354" s="15">
        <v>59.028875937326653</v>
      </c>
      <c r="L354" s="15">
        <v>17.759504402884438</v>
      </c>
      <c r="M354" s="15">
        <v>11.711104581566442</v>
      </c>
      <c r="N354" s="15">
        <v>21.656873993208869</v>
      </c>
      <c r="O354" s="15">
        <v>2.3107715938207249</v>
      </c>
      <c r="P354" s="15">
        <v>8.119151819273279</v>
      </c>
      <c r="Q354" s="15">
        <v>0.71879534108416776</v>
      </c>
      <c r="R354" s="15">
        <v>1.5778434316481733</v>
      </c>
    </row>
    <row r="355" spans="1:18" x14ac:dyDescent="0.2">
      <c r="A355" s="13" t="s">
        <v>66</v>
      </c>
      <c r="B355" s="14" t="s">
        <v>11</v>
      </c>
      <c r="C355" s="15">
        <v>8.9239746009953667</v>
      </c>
      <c r="D355" s="15">
        <v>15.102110863222929</v>
      </c>
      <c r="E355" s="15">
        <v>9.7862003062505032</v>
      </c>
      <c r="F355" s="15">
        <v>17.65353780735385</v>
      </c>
      <c r="G355" s="15">
        <v>53.232528444026677</v>
      </c>
      <c r="H355" s="15">
        <v>82.776116547941925</v>
      </c>
      <c r="I355" s="15">
        <v>82.791315255209042</v>
      </c>
      <c r="J355" s="15">
        <v>82.761798846507432</v>
      </c>
      <c r="K355" s="15">
        <v>63.630031922247873</v>
      </c>
      <c r="L355" s="15">
        <v>18.350493033298449</v>
      </c>
      <c r="M355" s="15">
        <v>11.968464824733767</v>
      </c>
      <c r="N355" s="15">
        <v>22.070553033150041</v>
      </c>
      <c r="O355" s="15">
        <v>2.4519526443973385</v>
      </c>
      <c r="P355" s="15">
        <v>8.8771636352539911</v>
      </c>
      <c r="Q355" s="15">
        <v>0.48427314319732007</v>
      </c>
      <c r="R355" s="15">
        <v>1.4182284907921516</v>
      </c>
    </row>
    <row r="356" spans="1:18" x14ac:dyDescent="0.2">
      <c r="A356" s="13" t="s">
        <v>67</v>
      </c>
      <c r="B356" s="14" t="s">
        <v>11</v>
      </c>
      <c r="C356" s="15">
        <v>5.1587431238253112</v>
      </c>
      <c r="D356" s="15">
        <v>13.58469022607332</v>
      </c>
      <c r="E356" s="15">
        <v>9.7607184889907241</v>
      </c>
      <c r="F356" s="15">
        <v>17.331532188784809</v>
      </c>
      <c r="G356" s="15">
        <v>46.424951776898681</v>
      </c>
      <c r="H356" s="15">
        <v>88.494714130833898</v>
      </c>
      <c r="I356" s="15">
        <v>88.644169169881067</v>
      </c>
      <c r="J356" s="15">
        <v>88.353365632135109</v>
      </c>
      <c r="K356" s="15">
        <v>67.617199589551134</v>
      </c>
      <c r="L356" s="15">
        <v>20.023977560854199</v>
      </c>
      <c r="M356" s="15">
        <v>13.246893936251373</v>
      </c>
      <c r="N356" s="15">
        <v>24.724839578286957</v>
      </c>
      <c r="O356" s="15">
        <v>2.3583041202562378</v>
      </c>
      <c r="P356" s="15">
        <v>10.361953108952727</v>
      </c>
      <c r="Q356" s="15">
        <v>0.29020257334571303</v>
      </c>
      <c r="R356" s="15">
        <v>1.5192958251628506</v>
      </c>
    </row>
    <row r="357" spans="1:18" x14ac:dyDescent="0.2">
      <c r="A357" s="13" t="s">
        <v>68</v>
      </c>
      <c r="B357" s="14" t="s">
        <v>11</v>
      </c>
      <c r="C357" s="15">
        <v>4.4819086035407079</v>
      </c>
      <c r="D357" s="15">
        <v>14.652393511575392</v>
      </c>
      <c r="E357" s="15">
        <v>10.476830581071981</v>
      </c>
      <c r="F357" s="15">
        <v>16.97124018103473</v>
      </c>
      <c r="G357" s="15">
        <v>48.594337330455787</v>
      </c>
      <c r="H357" s="15">
        <v>87.866053756960909</v>
      </c>
      <c r="I357" s="15">
        <v>87.830354821477968</v>
      </c>
      <c r="J357" s="15">
        <v>87.899950527514761</v>
      </c>
      <c r="K357" s="15">
        <v>72.387059830864175</v>
      </c>
      <c r="L357" s="15">
        <v>17.620423369031691</v>
      </c>
      <c r="M357" s="15">
        <v>16.01856669911972</v>
      </c>
      <c r="N357" s="15">
        <v>29.25370509426444</v>
      </c>
      <c r="O357" s="15">
        <v>3.4515687379914168</v>
      </c>
      <c r="P357" s="15">
        <v>12.061221851839042</v>
      </c>
      <c r="Q357" s="15">
        <v>0.43840287808117129</v>
      </c>
      <c r="R357" s="15">
        <v>1.703026564853781</v>
      </c>
    </row>
    <row r="358" spans="1:18" x14ac:dyDescent="0.2">
      <c r="A358" s="13" t="s">
        <v>69</v>
      </c>
      <c r="B358" s="14" t="s">
        <v>11</v>
      </c>
      <c r="C358" s="15">
        <v>5.0113013485584732</v>
      </c>
      <c r="D358" s="15">
        <v>13.478672592674513</v>
      </c>
      <c r="E358" s="15">
        <v>7.9188628512945547</v>
      </c>
      <c r="F358" s="15">
        <v>18.357363882546466</v>
      </c>
      <c r="G358" s="15">
        <v>47.811173625505873</v>
      </c>
      <c r="H358" s="15">
        <v>93.20570432249373</v>
      </c>
      <c r="I358" s="15">
        <v>91.849093922024707</v>
      </c>
      <c r="J358" s="15">
        <v>94.496644295302019</v>
      </c>
      <c r="K358" s="15">
        <v>83.751744689067266</v>
      </c>
      <c r="L358" s="15">
        <v>17.323922502874954</v>
      </c>
      <c r="M358" s="15">
        <v>19.874990975386858</v>
      </c>
      <c r="N358" s="15">
        <v>36.486590921370201</v>
      </c>
      <c r="O358" s="15">
        <v>3.9373601789709176</v>
      </c>
      <c r="P358" s="15">
        <v>11.465218695647838</v>
      </c>
      <c r="Q358" s="15">
        <v>0.43351490382555224</v>
      </c>
      <c r="R358" s="15">
        <v>1.6673650147136625</v>
      </c>
    </row>
    <row r="359" spans="1:18" x14ac:dyDescent="0.2">
      <c r="A359" s="13" t="s">
        <v>70</v>
      </c>
      <c r="B359" s="14" t="s">
        <v>11</v>
      </c>
      <c r="C359" s="15">
        <v>3.4667212097470337</v>
      </c>
      <c r="D359" s="15">
        <v>19.240302714096035</v>
      </c>
      <c r="E359" s="15">
        <v>8.9282567578680272</v>
      </c>
      <c r="F359" s="15">
        <v>17.739036453132528</v>
      </c>
      <c r="G359" s="15">
        <v>48.204458762732266</v>
      </c>
      <c r="H359" s="15">
        <v>96.062287975923027</v>
      </c>
      <c r="I359" s="15">
        <v>95.989234042466776</v>
      </c>
      <c r="J359" s="15">
        <v>96.131821727015904</v>
      </c>
      <c r="K359" s="15">
        <v>93.619466907119488</v>
      </c>
      <c r="L359" s="15">
        <v>16.753130978618877</v>
      </c>
      <c r="M359" s="15">
        <v>34.760683587163896</v>
      </c>
      <c r="N359" s="15">
        <v>64.241031809803218</v>
      </c>
      <c r="O359" s="15">
        <v>6.7008776538938708</v>
      </c>
      <c r="P359" s="15">
        <v>10.907657401796007</v>
      </c>
      <c r="Q359" s="15">
        <v>0.54468307615214095</v>
      </c>
      <c r="R359" s="15">
        <v>1.6505547762186086</v>
      </c>
    </row>
    <row r="360" spans="1:18" x14ac:dyDescent="0.2">
      <c r="A360" s="13" t="s">
        <v>71</v>
      </c>
      <c r="B360" s="14" t="s">
        <v>11</v>
      </c>
      <c r="C360" s="15">
        <v>5.5756317016479473</v>
      </c>
      <c r="D360" s="15">
        <v>13.067886800737378</v>
      </c>
      <c r="E360" s="15">
        <v>7.6553239324420534</v>
      </c>
      <c r="F360" s="15">
        <v>18.418824499108702</v>
      </c>
      <c r="G360" s="15">
        <v>48.709772634413525</v>
      </c>
      <c r="H360" s="15">
        <v>98.459999297064584</v>
      </c>
      <c r="I360" s="15">
        <v>97.779628115615282</v>
      </c>
      <c r="J360" s="15">
        <v>99.107648264212187</v>
      </c>
      <c r="K360" s="15">
        <v>101.40251961475872</v>
      </c>
      <c r="L360" s="15">
        <v>15.497273673188982</v>
      </c>
      <c r="M360" s="15">
        <v>37.827733417467613</v>
      </c>
      <c r="N360" s="15">
        <v>69.72287503616036</v>
      </c>
      <c r="O360" s="15">
        <v>7.4346690423571919</v>
      </c>
      <c r="P360" s="15">
        <v>11.536498767630484</v>
      </c>
      <c r="Q360" s="15">
        <v>0.62119873373542323</v>
      </c>
      <c r="R360" s="15">
        <v>1.732817520419865</v>
      </c>
    </row>
    <row r="361" spans="1:18" x14ac:dyDescent="0.2">
      <c r="A361" s="13" t="s">
        <v>72</v>
      </c>
      <c r="B361" s="14" t="s">
        <v>11</v>
      </c>
      <c r="C361" s="15">
        <v>4.7391950740455355</v>
      </c>
      <c r="D361" s="15">
        <v>15.972842656968286</v>
      </c>
      <c r="E361" s="15">
        <v>7.9022647890885533</v>
      </c>
      <c r="F361" s="15">
        <v>18.231653763397158</v>
      </c>
      <c r="G361" s="15">
        <v>48.478235674893362</v>
      </c>
      <c r="H361" s="15">
        <v>102.49901275050141</v>
      </c>
      <c r="I361" s="15">
        <v>101.86586918788292</v>
      </c>
      <c r="J361" s="15">
        <v>103.10171437821541</v>
      </c>
      <c r="K361" s="15">
        <v>111.65071031751046</v>
      </c>
      <c r="L361" s="15">
        <v>15.112449256671589</v>
      </c>
      <c r="M361" s="15">
        <v>46.843733387239261</v>
      </c>
      <c r="N361" s="15">
        <v>86.587649485755051</v>
      </c>
      <c r="O361" s="15">
        <v>9.0107294074797277</v>
      </c>
      <c r="P361" s="15">
        <v>10.997211776882413</v>
      </c>
      <c r="Q361" s="15">
        <v>0.6803031819723544</v>
      </c>
      <c r="R361" s="15">
        <v>1.7169556497397516</v>
      </c>
    </row>
    <row r="362" spans="1:18" x14ac:dyDescent="0.2">
      <c r="A362" s="13" t="s">
        <v>43</v>
      </c>
      <c r="B362" s="14" t="s">
        <v>12</v>
      </c>
      <c r="C362" s="15">
        <v>263.83666219459195</v>
      </c>
      <c r="D362" s="15">
        <v>128.49341471249599</v>
      </c>
      <c r="E362" s="15">
        <v>20.794423279070699</v>
      </c>
      <c r="F362" s="15">
        <v>4.9601376628975977</v>
      </c>
      <c r="G362" s="15">
        <v>20.350456278651301</v>
      </c>
      <c r="H362" s="15">
        <v>14.347785188766707</v>
      </c>
      <c r="I362" s="15">
        <v>12.32648248228625</v>
      </c>
      <c r="J362" s="15">
        <v>16.240386593380418</v>
      </c>
      <c r="K362" s="15">
        <v>14.6405971313946</v>
      </c>
      <c r="L362" s="15">
        <v>4.0261642111335147</v>
      </c>
      <c r="M362" s="15">
        <v>29.574006205417096</v>
      </c>
      <c r="N362" s="15">
        <v>56.063218518832045</v>
      </c>
      <c r="O362" s="15">
        <v>3.6089747985289824</v>
      </c>
      <c r="P362" s="15">
        <v>0.72169598556608028</v>
      </c>
      <c r="Q362" s="15">
        <v>6.2588552736711911</v>
      </c>
      <c r="R362" s="15">
        <v>1.0614432920261085</v>
      </c>
    </row>
    <row r="363" spans="1:18" x14ac:dyDescent="0.2">
      <c r="A363" s="13" t="s">
        <v>44</v>
      </c>
      <c r="B363" s="14" t="s">
        <v>12</v>
      </c>
      <c r="C363" s="15">
        <v>252.91047771979126</v>
      </c>
      <c r="D363" s="15">
        <v>121.85042624034762</v>
      </c>
      <c r="E363" s="15">
        <v>16.914466701734757</v>
      </c>
      <c r="F363" s="15">
        <v>5.7620710742173342</v>
      </c>
      <c r="G363" s="15">
        <v>27.608911948407798</v>
      </c>
      <c r="H363" s="15">
        <v>16.492273477903595</v>
      </c>
      <c r="I363" s="15">
        <v>15.492296966871331</v>
      </c>
      <c r="J363" s="15">
        <v>17.463702475302348</v>
      </c>
      <c r="K363" s="15">
        <v>14.727816271752335</v>
      </c>
      <c r="L363" s="15">
        <v>4.8252503188626239</v>
      </c>
      <c r="M363" s="15">
        <v>36.22538672220746</v>
      </c>
      <c r="N363" s="15">
        <v>67.230722686422752</v>
      </c>
      <c r="O363" s="15">
        <v>5.5372715165592812</v>
      </c>
      <c r="P363" s="15">
        <v>1.5949132898808067</v>
      </c>
      <c r="Q363" s="15">
        <v>5.2573622877159929</v>
      </c>
      <c r="R363" s="15">
        <v>1.8004665368890385</v>
      </c>
    </row>
    <row r="364" spans="1:18" x14ac:dyDescent="0.2">
      <c r="A364" s="13" t="s">
        <v>45</v>
      </c>
      <c r="B364" s="14" t="s">
        <v>12</v>
      </c>
      <c r="C364" s="15">
        <v>181.35534785750383</v>
      </c>
      <c r="D364" s="15">
        <v>73.675610067110924</v>
      </c>
      <c r="E364" s="15">
        <v>21.197418625465165</v>
      </c>
      <c r="F364" s="15">
        <v>5.0728865086583301</v>
      </c>
      <c r="G364" s="15">
        <v>18.742148559387285</v>
      </c>
      <c r="H364" s="15">
        <v>15.455358826640502</v>
      </c>
      <c r="I364" s="15">
        <v>14.967323741773368</v>
      </c>
      <c r="J364" s="15">
        <v>15.929196120542096</v>
      </c>
      <c r="K364" s="15">
        <v>16.518800947739621</v>
      </c>
      <c r="L364" s="15">
        <v>4.7145934035394195</v>
      </c>
      <c r="M364" s="15">
        <v>55.795263287000338</v>
      </c>
      <c r="N364" s="15">
        <v>104.26755818187313</v>
      </c>
      <c r="O364" s="15">
        <v>8.1043278508021181</v>
      </c>
      <c r="P364" s="15">
        <v>2.0042734595851326</v>
      </c>
      <c r="Q364" s="15">
        <v>4.7500414742427228</v>
      </c>
      <c r="R364" s="15">
        <v>1.772403535165195</v>
      </c>
    </row>
    <row r="365" spans="1:18" x14ac:dyDescent="0.2">
      <c r="A365" s="13" t="s">
        <v>46</v>
      </c>
      <c r="B365" s="14" t="s">
        <v>12</v>
      </c>
      <c r="C365" s="15">
        <v>207.82214203226437</v>
      </c>
      <c r="D365" s="15">
        <v>74.390880386549185</v>
      </c>
      <c r="E365" s="15">
        <v>19.258665074145863</v>
      </c>
      <c r="F365" s="15">
        <v>8.3041950319711511</v>
      </c>
      <c r="G365" s="15">
        <v>24.618778219274535</v>
      </c>
      <c r="H365" s="15">
        <v>17.145345387919551</v>
      </c>
      <c r="I365" s="15">
        <v>15.243870014456862</v>
      </c>
      <c r="J365" s="15">
        <v>18.990634039472994</v>
      </c>
      <c r="K365" s="15">
        <v>18.821468765964639</v>
      </c>
      <c r="L365" s="15">
        <v>5.5870779268169608</v>
      </c>
      <c r="M365" s="15">
        <v>45.395008155387814</v>
      </c>
      <c r="N365" s="15">
        <v>87.280018547890222</v>
      </c>
      <c r="O365" s="15">
        <v>4.7476585098682484</v>
      </c>
      <c r="P365" s="15">
        <v>2.1458619627083526</v>
      </c>
      <c r="Q365" s="15">
        <v>4.4347431044109635</v>
      </c>
      <c r="R365" s="15">
        <v>3.4570044672179945</v>
      </c>
    </row>
    <row r="366" spans="1:18" x14ac:dyDescent="0.2">
      <c r="A366" s="13" t="s">
        <v>47</v>
      </c>
      <c r="B366" s="14" t="s">
        <v>12</v>
      </c>
      <c r="C366" s="15">
        <v>126.91615025737745</v>
      </c>
      <c r="D366" s="15">
        <v>110.84483141659221</v>
      </c>
      <c r="E366" s="15">
        <v>24.136266464381766</v>
      </c>
      <c r="F366" s="15">
        <v>8.7924970691676432</v>
      </c>
      <c r="G366" s="15">
        <v>27.751992880178381</v>
      </c>
      <c r="H366" s="15">
        <v>20.239960566498596</v>
      </c>
      <c r="I366" s="15">
        <v>19.084289644990267</v>
      </c>
      <c r="J366" s="15">
        <v>21.361029886454258</v>
      </c>
      <c r="K366" s="15">
        <v>19.861321848417841</v>
      </c>
      <c r="L366" s="15">
        <v>6.5745450139476738</v>
      </c>
      <c r="M366" s="15">
        <v>41.065090060940179</v>
      </c>
      <c r="N366" s="15">
        <v>76.54687604858735</v>
      </c>
      <c r="O366" s="15">
        <v>6.6456537424524358</v>
      </c>
      <c r="P366" s="15">
        <v>2.6239632171143343</v>
      </c>
      <c r="Q366" s="15">
        <v>6.0237977876483919</v>
      </c>
      <c r="R366" s="15">
        <v>2.8914229380712282</v>
      </c>
    </row>
    <row r="367" spans="1:18" x14ac:dyDescent="0.2">
      <c r="A367" s="13" t="s">
        <v>48</v>
      </c>
      <c r="B367" s="14" t="s">
        <v>12</v>
      </c>
      <c r="C367" s="15">
        <v>79.567870683265411</v>
      </c>
      <c r="D367" s="15">
        <v>98.986220076205171</v>
      </c>
      <c r="E367" s="15">
        <v>22.895083280865435</v>
      </c>
      <c r="F367" s="15">
        <v>6.9021942243785492</v>
      </c>
      <c r="G367" s="15">
        <v>29.765226773821482</v>
      </c>
      <c r="H367" s="15">
        <v>22.002655937881887</v>
      </c>
      <c r="I367" s="15">
        <v>20.760539249834125</v>
      </c>
      <c r="J367" s="15">
        <v>23.207085450896283</v>
      </c>
      <c r="K367" s="15">
        <v>22.002655937881887</v>
      </c>
      <c r="L367" s="15">
        <v>7.300263930007107</v>
      </c>
      <c r="M367" s="15">
        <v>42.782942101436994</v>
      </c>
      <c r="N367" s="15">
        <v>81.386831610645402</v>
      </c>
      <c r="O367" s="15">
        <v>5.2834574945844555</v>
      </c>
      <c r="P367" s="15">
        <v>1.9217031302872944</v>
      </c>
      <c r="Q367" s="15">
        <v>5.5346187004239926</v>
      </c>
      <c r="R367" s="15">
        <v>3.8029281867943996</v>
      </c>
    </row>
    <row r="368" spans="1:18" x14ac:dyDescent="0.2">
      <c r="A368" s="13" t="s">
        <v>49</v>
      </c>
      <c r="B368" s="14" t="s">
        <v>12</v>
      </c>
      <c r="C368" s="15">
        <v>95.212831468551343</v>
      </c>
      <c r="D368" s="15">
        <v>89.054787642227126</v>
      </c>
      <c r="E368" s="15">
        <v>27.069060555949289</v>
      </c>
      <c r="F368" s="15">
        <v>6.3981415859516497</v>
      </c>
      <c r="G368" s="15">
        <v>29.812183245553015</v>
      </c>
      <c r="H368" s="15">
        <v>23.989814380486497</v>
      </c>
      <c r="I368" s="15">
        <v>22.144530880037284</v>
      </c>
      <c r="J368" s="15">
        <v>25.775081758427497</v>
      </c>
      <c r="K368" s="15">
        <v>22.381558667828184</v>
      </c>
      <c r="L368" s="15">
        <v>7.7397306171681297</v>
      </c>
      <c r="M368" s="15">
        <v>34.443476512765528</v>
      </c>
      <c r="N368" s="15">
        <v>64.593893151616456</v>
      </c>
      <c r="O368" s="15">
        <v>5.2736740170695651</v>
      </c>
      <c r="P368" s="15">
        <v>2.5636466633311694</v>
      </c>
      <c r="Q368" s="15">
        <v>6.3660121959391542</v>
      </c>
      <c r="R368" s="15">
        <v>3.9201232996046373</v>
      </c>
    </row>
    <row r="369" spans="1:18" x14ac:dyDescent="0.2">
      <c r="A369" s="13" t="s">
        <v>50</v>
      </c>
      <c r="B369" s="14" t="s">
        <v>12</v>
      </c>
      <c r="C369" s="15">
        <v>65.746219592373436</v>
      </c>
      <c r="D369" s="15">
        <v>71.42215221905316</v>
      </c>
      <c r="E369" s="15">
        <v>23.132822284087013</v>
      </c>
      <c r="F369" s="15">
        <v>10.050812440672287</v>
      </c>
      <c r="G369" s="15">
        <v>37.679635471433578</v>
      </c>
      <c r="H369" s="15">
        <v>23.049993683574186</v>
      </c>
      <c r="I369" s="15">
        <v>20.892500670581875</v>
      </c>
      <c r="J369" s="15">
        <v>25.128630015661564</v>
      </c>
      <c r="K369" s="15">
        <v>25.794827938576564</v>
      </c>
      <c r="L369" s="15">
        <v>7.1762534136809162</v>
      </c>
      <c r="M369" s="15">
        <v>35.616704730573019</v>
      </c>
      <c r="N369" s="15">
        <v>66.856002145862007</v>
      </c>
      <c r="O369" s="15">
        <v>5.4542762824691771</v>
      </c>
      <c r="P369" s="15">
        <v>2.1334506184134838</v>
      </c>
      <c r="Q369" s="15">
        <v>5.6219496789205321</v>
      </c>
      <c r="R369" s="15">
        <v>4.5637003275943142</v>
      </c>
    </row>
    <row r="370" spans="1:18" x14ac:dyDescent="0.2">
      <c r="A370" s="13" t="s">
        <v>51</v>
      </c>
      <c r="B370" s="14" t="s">
        <v>12</v>
      </c>
      <c r="C370" s="15">
        <v>66.488889730187609</v>
      </c>
      <c r="D370" s="15">
        <v>59.15381648593204</v>
      </c>
      <c r="E370" s="15">
        <v>20.642077244825899</v>
      </c>
      <c r="F370" s="15">
        <v>8.5361973568828908</v>
      </c>
      <c r="G370" s="15">
        <v>31.002879445515624</v>
      </c>
      <c r="H370" s="15">
        <v>26.488439641468684</v>
      </c>
      <c r="I370" s="15">
        <v>22.681288537343743</v>
      </c>
      <c r="J370" s="15">
        <v>30.140527811196151</v>
      </c>
      <c r="K370" s="15">
        <v>25.24730436850221</v>
      </c>
      <c r="L370" s="15">
        <v>7.7734261833163334</v>
      </c>
      <c r="M370" s="15">
        <v>36.54816764340746</v>
      </c>
      <c r="N370" s="15">
        <v>67.510188234681962</v>
      </c>
      <c r="O370" s="15">
        <v>6.5912406890726194</v>
      </c>
      <c r="P370" s="15">
        <v>2.7702636639181306</v>
      </c>
      <c r="Q370" s="15">
        <v>4.9645410918658932</v>
      </c>
      <c r="R370" s="15">
        <v>4.8012338191071464</v>
      </c>
    </row>
    <row r="371" spans="1:18" x14ac:dyDescent="0.2">
      <c r="A371" s="13" t="s">
        <v>52</v>
      </c>
      <c r="B371" s="14" t="s">
        <v>12</v>
      </c>
      <c r="C371" s="15">
        <v>45.035542524218457</v>
      </c>
      <c r="D371" s="15">
        <v>50.961271803720877</v>
      </c>
      <c r="E371" s="15">
        <v>20.694832787261653</v>
      </c>
      <c r="F371" s="15">
        <v>7.4018015078527073</v>
      </c>
      <c r="G371" s="15">
        <v>32.087673396850469</v>
      </c>
      <c r="H371" s="15">
        <v>29.275525950800976</v>
      </c>
      <c r="I371" s="15">
        <v>28.347012363658472</v>
      </c>
      <c r="J371" s="15">
        <v>30.162219737449867</v>
      </c>
      <c r="K371" s="15">
        <v>25.305416036855529</v>
      </c>
      <c r="L371" s="15">
        <v>7.0687322858053072</v>
      </c>
      <c r="M371" s="15">
        <v>30.469786656621963</v>
      </c>
      <c r="N371" s="15">
        <v>56.429716919730382</v>
      </c>
      <c r="O371" s="15">
        <v>5.5528772738401422</v>
      </c>
      <c r="P371" s="15">
        <v>3.1582501998200607</v>
      </c>
      <c r="Q371" s="15">
        <v>4.7124881905368721</v>
      </c>
      <c r="R371" s="15">
        <v>4.6802108741633317</v>
      </c>
    </row>
    <row r="372" spans="1:18" x14ac:dyDescent="0.2">
      <c r="A372" s="13" t="s">
        <v>53</v>
      </c>
      <c r="B372" s="14" t="s">
        <v>12</v>
      </c>
      <c r="C372" s="15">
        <v>50.977304329720248</v>
      </c>
      <c r="D372" s="15">
        <v>50.019984060617517</v>
      </c>
      <c r="E372" s="15">
        <v>22.540672654922925</v>
      </c>
      <c r="F372" s="15">
        <v>8.5448301567681693</v>
      </c>
      <c r="G372" s="15">
        <v>33.077612832519677</v>
      </c>
      <c r="H372" s="15">
        <v>29.389749700499884</v>
      </c>
      <c r="I372" s="15">
        <v>27.841910480378019</v>
      </c>
      <c r="J372" s="15">
        <v>30.862385000131194</v>
      </c>
      <c r="K372" s="15">
        <v>26.988626358955774</v>
      </c>
      <c r="L372" s="15">
        <v>8.0677744275882031</v>
      </c>
      <c r="M372" s="15">
        <v>25.451907420367547</v>
      </c>
      <c r="N372" s="15">
        <v>47.01605637724213</v>
      </c>
      <c r="O372" s="15">
        <v>4.8105336943524328</v>
      </c>
      <c r="P372" s="15">
        <v>3.6352884722579017</v>
      </c>
      <c r="Q372" s="15">
        <v>4.2900070368921392</v>
      </c>
      <c r="R372" s="15">
        <v>4.6741867715391967</v>
      </c>
    </row>
    <row r="373" spans="1:18" x14ac:dyDescent="0.2">
      <c r="A373" s="13" t="s">
        <v>54</v>
      </c>
      <c r="B373" s="14" t="s">
        <v>12</v>
      </c>
      <c r="C373" s="15">
        <v>46.50800375959988</v>
      </c>
      <c r="D373" s="15">
        <v>34.576631067346511</v>
      </c>
      <c r="E373" s="15">
        <v>21.88155456928607</v>
      </c>
      <c r="F373" s="15">
        <v>8.9253709427351069</v>
      </c>
      <c r="G373" s="15">
        <v>41.711403434238882</v>
      </c>
      <c r="H373" s="15">
        <v>32.544796064818279</v>
      </c>
      <c r="I373" s="15">
        <v>29.626974804645091</v>
      </c>
      <c r="J373" s="15">
        <v>35.251586476548077</v>
      </c>
      <c r="K373" s="15">
        <v>28.213981715683946</v>
      </c>
      <c r="L373" s="15">
        <v>7.4197039952080805</v>
      </c>
      <c r="M373" s="15">
        <v>20.316614373144873</v>
      </c>
      <c r="N373" s="15">
        <v>37.802188602836338</v>
      </c>
      <c r="O373" s="15">
        <v>3.7237591348466279</v>
      </c>
      <c r="P373" s="15">
        <v>2.1795813589286146</v>
      </c>
      <c r="Q373" s="15">
        <v>4.9995430353977195</v>
      </c>
      <c r="R373" s="15">
        <v>5.3179852669517143</v>
      </c>
    </row>
    <row r="374" spans="1:18" x14ac:dyDescent="0.2">
      <c r="A374" s="13" t="s">
        <v>55</v>
      </c>
      <c r="B374" s="14" t="s">
        <v>12</v>
      </c>
      <c r="C374" s="15">
        <v>49.512671530461432</v>
      </c>
      <c r="D374" s="15">
        <v>35.896686859584534</v>
      </c>
      <c r="E374" s="15">
        <v>20.831075460570855</v>
      </c>
      <c r="F374" s="15">
        <v>8.5857811019920423</v>
      </c>
      <c r="G374" s="15">
        <v>36.303346270298995</v>
      </c>
      <c r="H374" s="15">
        <v>35.109335980832647</v>
      </c>
      <c r="I374" s="15">
        <v>32.874885995754262</v>
      </c>
      <c r="J374" s="15">
        <v>37.224735713620987</v>
      </c>
      <c r="K374" s="15">
        <v>28.302746949381774</v>
      </c>
      <c r="L374" s="15">
        <v>7.7880041941251852</v>
      </c>
      <c r="M374" s="15">
        <v>19.343376270774343</v>
      </c>
      <c r="N374" s="15">
        <v>36.129825203254676</v>
      </c>
      <c r="O374" s="15">
        <v>3.45129999993837</v>
      </c>
      <c r="P374" s="15">
        <v>2.9807195779301079</v>
      </c>
      <c r="Q374" s="15">
        <v>3.9889777579665582</v>
      </c>
      <c r="R374" s="15">
        <v>5.5085883324300093</v>
      </c>
    </row>
    <row r="375" spans="1:18" x14ac:dyDescent="0.2">
      <c r="A375" s="13" t="s">
        <v>56</v>
      </c>
      <c r="B375" s="14" t="s">
        <v>12</v>
      </c>
      <c r="C375" s="15">
        <v>47.531863953242734</v>
      </c>
      <c r="D375" s="15">
        <v>43.256511110887558</v>
      </c>
      <c r="E375" s="15">
        <v>21.347598119758647</v>
      </c>
      <c r="F375" s="15">
        <v>10.467209400655854</v>
      </c>
      <c r="G375" s="15">
        <v>42.434353692151454</v>
      </c>
      <c r="H375" s="15">
        <v>38.716951697927193</v>
      </c>
      <c r="I375" s="15">
        <v>34.218499376225267</v>
      </c>
      <c r="J375" s="15">
        <v>42.84285607615746</v>
      </c>
      <c r="K375" s="15">
        <v>29.368224336720385</v>
      </c>
      <c r="L375" s="15">
        <v>9.2228185751972909</v>
      </c>
      <c r="M375" s="15">
        <v>18.728931918916</v>
      </c>
      <c r="N375" s="15">
        <v>34.024076084314899</v>
      </c>
      <c r="O375" s="15">
        <v>4.2230815275069498</v>
      </c>
      <c r="P375" s="15">
        <v>2.8142717348216277</v>
      </c>
      <c r="Q375" s="15">
        <v>4.8160110648641146</v>
      </c>
      <c r="R375" s="15">
        <v>5.9177129424474089</v>
      </c>
    </row>
    <row r="376" spans="1:18" x14ac:dyDescent="0.2">
      <c r="A376" s="13" t="s">
        <v>57</v>
      </c>
      <c r="B376" s="14" t="s">
        <v>12</v>
      </c>
      <c r="C376" s="15">
        <v>35.48271812937152</v>
      </c>
      <c r="D376" s="15">
        <v>35.227446775922807</v>
      </c>
      <c r="E376" s="15">
        <v>20.499126764172381</v>
      </c>
      <c r="F376" s="15">
        <v>10.789014086406516</v>
      </c>
      <c r="G376" s="15">
        <v>41.106286099751259</v>
      </c>
      <c r="H376" s="15">
        <v>40.761686269009594</v>
      </c>
      <c r="I376" s="15">
        <v>38.334798316366637</v>
      </c>
      <c r="J376" s="15">
        <v>43.048149476794734</v>
      </c>
      <c r="K376" s="15">
        <v>29.272025085655894</v>
      </c>
      <c r="L376" s="15">
        <v>8.515498206736261</v>
      </c>
      <c r="M376" s="15">
        <v>18.658959305936804</v>
      </c>
      <c r="N376" s="15">
        <v>34.720743256237796</v>
      </c>
      <c r="O376" s="15">
        <v>3.4657408477080507</v>
      </c>
      <c r="P376" s="15">
        <v>2.8919657976844992</v>
      </c>
      <c r="Q376" s="15">
        <v>3.9133723376545309</v>
      </c>
      <c r="R376" s="15">
        <v>5.7291771023262337</v>
      </c>
    </row>
    <row r="377" spans="1:18" x14ac:dyDescent="0.2">
      <c r="A377" s="13" t="s">
        <v>58</v>
      </c>
      <c r="B377" s="14" t="s">
        <v>12</v>
      </c>
      <c r="C377" s="15">
        <v>38.835956917978457</v>
      </c>
      <c r="D377" s="15">
        <v>28.738608119304061</v>
      </c>
      <c r="E377" s="15">
        <v>17.968620974401318</v>
      </c>
      <c r="F377" s="15">
        <v>10.041288191577209</v>
      </c>
      <c r="G377" s="15">
        <v>42.534367769157477</v>
      </c>
      <c r="H377" s="15">
        <v>46.053733715381071</v>
      </c>
      <c r="I377" s="15">
        <v>43.960366259262045</v>
      </c>
      <c r="J377" s="15">
        <v>48.021194561947041</v>
      </c>
      <c r="K377" s="15">
        <v>29.301259923038266</v>
      </c>
      <c r="L377" s="15">
        <v>8.7810364487744845</v>
      </c>
      <c r="M377" s="15">
        <v>18.37167200275513</v>
      </c>
      <c r="N377" s="15">
        <v>34.127126438111326</v>
      </c>
      <c r="O377" s="15">
        <v>3.5638370806979562</v>
      </c>
      <c r="P377" s="15">
        <v>3.8541679212786204</v>
      </c>
      <c r="Q377" s="15">
        <v>3.0204274309614365</v>
      </c>
      <c r="R377" s="15">
        <v>5.4180863194565969</v>
      </c>
    </row>
    <row r="378" spans="1:18" x14ac:dyDescent="0.2">
      <c r="A378" s="13" t="s">
        <v>59</v>
      </c>
      <c r="B378" s="14" t="s">
        <v>12</v>
      </c>
      <c r="C378" s="15">
        <v>20.363142711691836</v>
      </c>
      <c r="D378" s="15">
        <v>20.102076779490663</v>
      </c>
      <c r="E378" s="15">
        <v>16.263982507183258</v>
      </c>
      <c r="F378" s="15">
        <v>10.842655004788838</v>
      </c>
      <c r="G378" s="15">
        <v>36.538037413633631</v>
      </c>
      <c r="H378" s="15">
        <v>43.542939752853734</v>
      </c>
      <c r="I378" s="15">
        <v>42.846019808485295</v>
      </c>
      <c r="J378" s="15">
        <v>44.197639403481382</v>
      </c>
      <c r="K378" s="15">
        <v>29.450076107631237</v>
      </c>
      <c r="L378" s="15">
        <v>9.8064127772007676</v>
      </c>
      <c r="M378" s="15">
        <v>24.084303078596854</v>
      </c>
      <c r="N378" s="15">
        <v>43.864647322505746</v>
      </c>
      <c r="O378" s="15">
        <v>5.5022771652507272</v>
      </c>
      <c r="P378" s="15">
        <v>2.2360127420783256</v>
      </c>
      <c r="Q378" s="15">
        <v>2.3436709781989262</v>
      </c>
      <c r="R378" s="15">
        <v>5.6741507893237149</v>
      </c>
    </row>
    <row r="379" spans="1:18" x14ac:dyDescent="0.2">
      <c r="A379" s="13" t="s">
        <v>60</v>
      </c>
      <c r="B379" s="14" t="s">
        <v>12</v>
      </c>
      <c r="C379" s="15">
        <v>30.619695530309574</v>
      </c>
      <c r="D379" s="15">
        <v>17.534355560091807</v>
      </c>
      <c r="E379" s="15">
        <v>16.599764585156791</v>
      </c>
      <c r="F379" s="15">
        <v>10.563486554190685</v>
      </c>
      <c r="G379" s="15">
        <v>39.758649096524458</v>
      </c>
      <c r="H379" s="15">
        <v>48.468248280274189</v>
      </c>
      <c r="I379" s="15">
        <v>47.16232683367064</v>
      </c>
      <c r="J379" s="15">
        <v>49.697271607984142</v>
      </c>
      <c r="K379" s="15">
        <v>34.05548185314121</v>
      </c>
      <c r="L379" s="15">
        <v>12.071452049729517</v>
      </c>
      <c r="M379" s="15">
        <v>22.865823529966239</v>
      </c>
      <c r="N379" s="15">
        <v>42.082342161426865</v>
      </c>
      <c r="O379" s="15">
        <v>4.7808539195329169</v>
      </c>
      <c r="P379" s="15">
        <v>1.9751463385922263</v>
      </c>
      <c r="Q379" s="15">
        <v>3.1927014237319882</v>
      </c>
      <c r="R379" s="15">
        <v>5.3515757197793326</v>
      </c>
    </row>
    <row r="380" spans="1:18" x14ac:dyDescent="0.2">
      <c r="A380" s="13" t="s">
        <v>61</v>
      </c>
      <c r="B380" s="14" t="s">
        <v>12</v>
      </c>
      <c r="C380" s="15">
        <v>19.677292404565129</v>
      </c>
      <c r="D380" s="15">
        <v>19.414928505837597</v>
      </c>
      <c r="E380" s="15">
        <v>19.609212898450014</v>
      </c>
      <c r="F380" s="15">
        <v>10.539951932916884</v>
      </c>
      <c r="G380" s="15">
        <v>46.139365491445758</v>
      </c>
      <c r="H380" s="15">
        <v>53.702731407227333</v>
      </c>
      <c r="I380" s="15">
        <v>52.109541170550699</v>
      </c>
      <c r="J380" s="15">
        <v>55.20541013019276</v>
      </c>
      <c r="K380" s="15">
        <v>37.90957323110635</v>
      </c>
      <c r="L380" s="15">
        <v>12.616545715648833</v>
      </c>
      <c r="M380" s="15">
        <v>29.66836165912671</v>
      </c>
      <c r="N380" s="15">
        <v>56.060975572109051</v>
      </c>
      <c r="O380" s="15">
        <v>4.7169179541620396</v>
      </c>
      <c r="P380" s="15">
        <v>3.0446295856805605</v>
      </c>
      <c r="Q380" s="15">
        <v>3.5362289654312637</v>
      </c>
      <c r="R380" s="15">
        <v>5.5440877847863037</v>
      </c>
    </row>
    <row r="381" spans="1:18" x14ac:dyDescent="0.2">
      <c r="A381" s="13" t="s">
        <v>62</v>
      </c>
      <c r="B381" s="14" t="s">
        <v>12</v>
      </c>
      <c r="C381" s="15">
        <v>9.2101627567332862</v>
      </c>
      <c r="D381" s="15">
        <v>22.893833138165597</v>
      </c>
      <c r="E381" s="15">
        <v>19.000274846743064</v>
      </c>
      <c r="F381" s="15">
        <v>11.232866890527347</v>
      </c>
      <c r="G381" s="15">
        <v>45.258704112289223</v>
      </c>
      <c r="H381" s="15">
        <v>56.351572380168733</v>
      </c>
      <c r="I381" s="15">
        <v>53.840282740482543</v>
      </c>
      <c r="J381" s="15">
        <v>58.726249484277801</v>
      </c>
      <c r="K381" s="15">
        <v>44.03574130966016</v>
      </c>
      <c r="L381" s="15">
        <v>15.239733410989027</v>
      </c>
      <c r="M381" s="15">
        <v>51.655608015154677</v>
      </c>
      <c r="N381" s="15">
        <v>96.560055614702904</v>
      </c>
      <c r="O381" s="15">
        <v>8.7342367139043304</v>
      </c>
      <c r="P381" s="15">
        <v>4.6258818087197877</v>
      </c>
      <c r="Q381" s="15">
        <v>3.3373834795382953</v>
      </c>
      <c r="R381" s="15">
        <v>5.4933922760541849</v>
      </c>
    </row>
    <row r="382" spans="1:18" x14ac:dyDescent="0.2">
      <c r="A382" s="13" t="s">
        <v>63</v>
      </c>
      <c r="B382" s="14" t="s">
        <v>12</v>
      </c>
      <c r="C382" s="15">
        <v>9.7643621892227834</v>
      </c>
      <c r="D382" s="15">
        <v>17.945314293706737</v>
      </c>
      <c r="E382" s="15">
        <v>16.323789357822125</v>
      </c>
      <c r="F382" s="15">
        <v>12.592637504605641</v>
      </c>
      <c r="G382" s="15">
        <v>45.911826193418726</v>
      </c>
      <c r="H382" s="15">
        <v>61.547324819724068</v>
      </c>
      <c r="I382" s="15">
        <v>58.87643144073386</v>
      </c>
      <c r="J382" s="15">
        <v>64.075605809597263</v>
      </c>
      <c r="K382" s="15">
        <v>50.876400668128134</v>
      </c>
      <c r="L382" s="15">
        <v>15.685675392236641</v>
      </c>
      <c r="M382" s="15">
        <v>44.170628660294625</v>
      </c>
      <c r="N382" s="15">
        <v>83.638107800227829</v>
      </c>
      <c r="O382" s="15">
        <v>6.4132360110580082</v>
      </c>
      <c r="P382" s="15">
        <v>2.9029483259919298</v>
      </c>
      <c r="Q382" s="15">
        <v>3.1196417601660231</v>
      </c>
      <c r="R382" s="15">
        <v>5.8311060937682679</v>
      </c>
    </row>
    <row r="383" spans="1:18" x14ac:dyDescent="0.2">
      <c r="A383" s="13" t="s">
        <v>64</v>
      </c>
      <c r="B383" s="14" t="s">
        <v>12</v>
      </c>
      <c r="C383" s="15">
        <v>12.707287629455493</v>
      </c>
      <c r="D383" s="15">
        <v>29.650337802062815</v>
      </c>
      <c r="E383" s="15">
        <v>15.599416103607451</v>
      </c>
      <c r="F383" s="15">
        <v>10.589384654273671</v>
      </c>
      <c r="G383" s="15">
        <v>46.921842820255627</v>
      </c>
      <c r="H383" s="15">
        <v>63.223583233371201</v>
      </c>
      <c r="I383" s="15">
        <v>61.623731904707626</v>
      </c>
      <c r="J383" s="15">
        <v>64.736620770854259</v>
      </c>
      <c r="K383" s="15">
        <v>50.988622352061576</v>
      </c>
      <c r="L383" s="15">
        <v>17.659896366418611</v>
      </c>
      <c r="M383" s="15">
        <v>68.446526439779319</v>
      </c>
      <c r="N383" s="15">
        <v>129.36234279417911</v>
      </c>
      <c r="O383" s="15">
        <v>10.443201616113523</v>
      </c>
      <c r="P383" s="15">
        <v>3.4977424353716047</v>
      </c>
      <c r="Q383" s="15">
        <v>3.3473006184715017</v>
      </c>
      <c r="R383" s="15">
        <v>4.9920948878928426</v>
      </c>
    </row>
    <row r="384" spans="1:18" x14ac:dyDescent="0.2">
      <c r="A384" s="13" t="s">
        <v>65</v>
      </c>
      <c r="B384" s="14" t="s">
        <v>12</v>
      </c>
      <c r="C384" s="15">
        <v>11.164660129137904</v>
      </c>
      <c r="D384" s="15">
        <v>15.949514470197002</v>
      </c>
      <c r="E384" s="15">
        <v>13.57833698761255</v>
      </c>
      <c r="F384" s="15">
        <v>11.241082260236618</v>
      </c>
      <c r="G384" s="15">
        <v>42.472036958892552</v>
      </c>
      <c r="H384" s="15">
        <v>65.934003066431728</v>
      </c>
      <c r="I384" s="15">
        <v>63.077696880746046</v>
      </c>
      <c r="J384" s="15">
        <v>68.631278733091065</v>
      </c>
      <c r="K384" s="15">
        <v>48.856953248358089</v>
      </c>
      <c r="L384" s="15">
        <v>18.535893269868875</v>
      </c>
      <c r="M384" s="15">
        <v>74.172177853040111</v>
      </c>
      <c r="N384" s="15">
        <v>138.464673544943</v>
      </c>
      <c r="O384" s="15">
        <v>12.958742256734373</v>
      </c>
      <c r="P384" s="15">
        <v>3.3370192227475504</v>
      </c>
      <c r="Q384" s="15">
        <v>3.5469919220119452</v>
      </c>
      <c r="R384" s="15">
        <v>4.3479255818210945</v>
      </c>
    </row>
    <row r="385" spans="1:18" x14ac:dyDescent="0.2">
      <c r="A385" s="13" t="s">
        <v>66</v>
      </c>
      <c r="B385" s="14" t="s">
        <v>12</v>
      </c>
      <c r="C385" s="15">
        <v>16.287123293523329</v>
      </c>
      <c r="D385" s="15">
        <v>20.826157654013439</v>
      </c>
      <c r="E385" s="15">
        <v>13.933716873404563</v>
      </c>
      <c r="F385" s="15">
        <v>10.232573328906476</v>
      </c>
      <c r="G385" s="15">
        <v>42.509049882632247</v>
      </c>
      <c r="H385" s="15">
        <v>69.370813811856706</v>
      </c>
      <c r="I385" s="15">
        <v>69.869393931243835</v>
      </c>
      <c r="J385" s="15">
        <v>68.90077901976791</v>
      </c>
      <c r="K385" s="15">
        <v>56.092473990200702</v>
      </c>
      <c r="L385" s="15">
        <v>17.335610322717567</v>
      </c>
      <c r="M385" s="15">
        <v>64.150269950350918</v>
      </c>
      <c r="N385" s="15">
        <v>117.57937338554925</v>
      </c>
      <c r="O385" s="15">
        <v>12.677743339637294</v>
      </c>
      <c r="P385" s="15">
        <v>4.240146769651755</v>
      </c>
      <c r="Q385" s="15">
        <v>3.5465651233055575</v>
      </c>
      <c r="R385" s="15">
        <v>5.1070537775600027</v>
      </c>
    </row>
    <row r="386" spans="1:18" x14ac:dyDescent="0.2">
      <c r="A386" s="13" t="s">
        <v>67</v>
      </c>
      <c r="B386" s="14" t="s">
        <v>12</v>
      </c>
      <c r="C386" s="15">
        <v>10.19116479649853</v>
      </c>
      <c r="D386" s="15">
        <v>22.527837971207276</v>
      </c>
      <c r="E386" s="15">
        <v>13.956302922087607</v>
      </c>
      <c r="F386" s="15">
        <v>12.251716305649428</v>
      </c>
      <c r="G386" s="15">
        <v>39.15201946116381</v>
      </c>
      <c r="H386" s="15">
        <v>69.711819334894059</v>
      </c>
      <c r="I386" s="15">
        <v>66.666279522186286</v>
      </c>
      <c r="J386" s="15">
        <v>72.578022740749446</v>
      </c>
      <c r="K386" s="15">
        <v>53.353755104856319</v>
      </c>
      <c r="L386" s="15">
        <v>19.229875850457447</v>
      </c>
      <c r="M386" s="15">
        <v>47.807216975222175</v>
      </c>
      <c r="N386" s="15">
        <v>87.281723102653302</v>
      </c>
      <c r="O386" s="15">
        <v>10.274599604865132</v>
      </c>
      <c r="P386" s="15">
        <v>3.0261008765857711</v>
      </c>
      <c r="Q386" s="15">
        <v>3.3786019063761255</v>
      </c>
      <c r="R386" s="15">
        <v>4.8989727642453822</v>
      </c>
    </row>
    <row r="387" spans="1:18" x14ac:dyDescent="0.2">
      <c r="A387" s="13" t="s">
        <v>68</v>
      </c>
      <c r="B387" s="14" t="s">
        <v>12</v>
      </c>
      <c r="C387" s="15">
        <v>11.319137697310088</v>
      </c>
      <c r="D387" s="15">
        <v>13.744667203876535</v>
      </c>
      <c r="E387" s="15">
        <v>15.342609871873552</v>
      </c>
      <c r="F387" s="15">
        <v>12.315836495789654</v>
      </c>
      <c r="G387" s="15">
        <v>45.664896195272284</v>
      </c>
      <c r="H387" s="15">
        <v>87.737153133485734</v>
      </c>
      <c r="I387" s="15">
        <v>84.041568252604947</v>
      </c>
      <c r="J387" s="15">
        <v>91.209012882052974</v>
      </c>
      <c r="K387" s="15">
        <v>63.859674237374577</v>
      </c>
      <c r="L387" s="15">
        <v>22.95481284977431</v>
      </c>
      <c r="M387" s="15">
        <v>66.627672376385121</v>
      </c>
      <c r="N387" s="15">
        <v>124.27300580210058</v>
      </c>
      <c r="O387" s="15">
        <v>11.712929121595389</v>
      </c>
      <c r="P387" s="15">
        <v>2.4969884805598097</v>
      </c>
      <c r="Q387" s="15">
        <v>2.4324832130698719</v>
      </c>
      <c r="R387" s="15">
        <v>4.669249386007686</v>
      </c>
    </row>
    <row r="388" spans="1:18" x14ac:dyDescent="0.2">
      <c r="A388" s="13" t="s">
        <v>69</v>
      </c>
      <c r="B388" s="14" t="s">
        <v>12</v>
      </c>
      <c r="C388" s="15">
        <v>12.526141512722203</v>
      </c>
      <c r="D388" s="15">
        <v>29.953816660857438</v>
      </c>
      <c r="E388" s="15">
        <v>11.38075176529814</v>
      </c>
      <c r="F388" s="15">
        <v>13.73892555450406</v>
      </c>
      <c r="G388" s="15">
        <v>46.523377997443717</v>
      </c>
      <c r="H388" s="15">
        <v>85.14693336216969</v>
      </c>
      <c r="I388" s="15">
        <v>83.246880969016658</v>
      </c>
      <c r="J388" s="15">
        <v>86.930559028705943</v>
      </c>
      <c r="K388" s="15">
        <v>67.244672478971097</v>
      </c>
      <c r="L388" s="15">
        <v>19.653569013076712</v>
      </c>
      <c r="M388" s="15">
        <v>70.441504779542285</v>
      </c>
      <c r="N388" s="15">
        <v>130.72630894237994</v>
      </c>
      <c r="O388" s="15">
        <v>13.096172252929662</v>
      </c>
      <c r="P388" s="15">
        <v>3.9324941995710558</v>
      </c>
      <c r="Q388" s="15">
        <v>2.9466454248743021</v>
      </c>
      <c r="R388" s="15">
        <v>3.8084002189413151</v>
      </c>
    </row>
    <row r="389" spans="1:18" x14ac:dyDescent="0.2">
      <c r="A389" s="13" t="s">
        <v>70</v>
      </c>
      <c r="B389" s="14" t="s">
        <v>12</v>
      </c>
      <c r="C389" s="15">
        <v>12.72479315295478</v>
      </c>
      <c r="D389" s="15">
        <v>23.789830677263286</v>
      </c>
      <c r="E389" s="15">
        <v>12.116438978584194</v>
      </c>
      <c r="F389" s="15">
        <v>12.924201577156472</v>
      </c>
      <c r="G389" s="15">
        <v>39.833877975553797</v>
      </c>
      <c r="H389" s="15">
        <v>87.26590174811254</v>
      </c>
      <c r="I389" s="15">
        <v>88.798122553980292</v>
      </c>
      <c r="J389" s="15">
        <v>85.827516731001538</v>
      </c>
      <c r="K389" s="15">
        <v>68.672786347119626</v>
      </c>
      <c r="L389" s="15">
        <v>19.312491889721798</v>
      </c>
      <c r="M389" s="15">
        <v>67.870404878922017</v>
      </c>
      <c r="N389" s="15">
        <v>128.11157706951337</v>
      </c>
      <c r="O389" s="15">
        <v>10.835723987288945</v>
      </c>
      <c r="P389" s="15">
        <v>2.7947751301269963</v>
      </c>
      <c r="Q389" s="15">
        <v>1.853777874801376</v>
      </c>
      <c r="R389" s="15">
        <v>3.4032041582174513</v>
      </c>
    </row>
    <row r="390" spans="1:18" x14ac:dyDescent="0.2">
      <c r="A390" s="13" t="s">
        <v>71</v>
      </c>
      <c r="B390" s="14" t="s">
        <v>12</v>
      </c>
      <c r="C390" s="15">
        <v>7.3152683718744811</v>
      </c>
      <c r="D390" s="15">
        <v>26.44750872908466</v>
      </c>
      <c r="E390" s="15">
        <v>9.8487177267965702</v>
      </c>
      <c r="F390" s="15">
        <v>13.629033621930606</v>
      </c>
      <c r="G390" s="15">
        <v>43.524413568977735</v>
      </c>
      <c r="H390" s="15">
        <v>94.993212999413458</v>
      </c>
      <c r="I390" s="15">
        <v>97.013243872518345</v>
      </c>
      <c r="J390" s="15">
        <v>93.096989116251592</v>
      </c>
      <c r="K390" s="15">
        <v>75.597847004173587</v>
      </c>
      <c r="L390" s="15">
        <v>19.56066740997203</v>
      </c>
      <c r="M390" s="15">
        <v>79.096726949337594</v>
      </c>
      <c r="N390" s="15">
        <v>149.58816313246376</v>
      </c>
      <c r="O390" s="15">
        <v>12.28474325687772</v>
      </c>
      <c r="P390" s="15">
        <v>3.2469935105436676</v>
      </c>
      <c r="Q390" s="15">
        <v>1.6530141473215798</v>
      </c>
      <c r="R390" s="15">
        <v>2.8927747578127647</v>
      </c>
    </row>
    <row r="391" spans="1:18" x14ac:dyDescent="0.2">
      <c r="A391" s="13" t="s">
        <v>72</v>
      </c>
      <c r="B391" s="14" t="s">
        <v>12</v>
      </c>
      <c r="C391" s="15">
        <v>9.7387159789414586</v>
      </c>
      <c r="D391" s="15">
        <v>29.216147936824377</v>
      </c>
      <c r="E391" s="15">
        <v>9.6097462438639809</v>
      </c>
      <c r="F391" s="15">
        <v>13.335974379239811</v>
      </c>
      <c r="G391" s="15">
        <v>40.916335609106262</v>
      </c>
      <c r="H391" s="15">
        <v>94.84151094382122</v>
      </c>
      <c r="I391" s="15">
        <v>99.416593502326435</v>
      </c>
      <c r="J391" s="15">
        <v>90.547279032984846</v>
      </c>
      <c r="K391" s="15">
        <v>78.019217480695517</v>
      </c>
      <c r="L391" s="15">
        <v>17.810225868790504</v>
      </c>
      <c r="M391" s="15">
        <v>79.748099190608926</v>
      </c>
      <c r="N391" s="15">
        <v>151.56212715234943</v>
      </c>
      <c r="O391" s="15">
        <v>11.863715172946899</v>
      </c>
      <c r="P391" s="15">
        <v>3.3999728002175984</v>
      </c>
      <c r="Q391" s="15">
        <v>1.3721283412011174</v>
      </c>
      <c r="R391" s="15">
        <v>2.277733046393855</v>
      </c>
    </row>
    <row r="392" spans="1:18" x14ac:dyDescent="0.2">
      <c r="A392" s="13" t="s">
        <v>43</v>
      </c>
      <c r="B392" s="14" t="s">
        <v>13</v>
      </c>
      <c r="C392" s="15">
        <v>139.68937965706078</v>
      </c>
      <c r="D392" s="15">
        <v>190.68138971182333</v>
      </c>
      <c r="E392" s="15">
        <v>20.87597633377122</v>
      </c>
      <c r="F392" s="15">
        <v>10.947158321367834</v>
      </c>
      <c r="G392" s="15">
        <v>39.256372150407984</v>
      </c>
      <c r="H392" s="15">
        <v>24.098144800238124</v>
      </c>
      <c r="I392" s="15">
        <v>20.915027292565171</v>
      </c>
      <c r="J392" s="15">
        <v>27.224984641667586</v>
      </c>
      <c r="K392" s="15">
        <v>27.059357508741961</v>
      </c>
      <c r="L392" s="15">
        <v>8.1688626441485166</v>
      </c>
      <c r="M392" s="15">
        <v>10.568466045867142</v>
      </c>
      <c r="N392" s="15">
        <v>17.927166250770149</v>
      </c>
      <c r="O392" s="15">
        <v>3.3398680043681424</v>
      </c>
      <c r="P392" s="15">
        <v>0.87815807598074569</v>
      </c>
      <c r="Q392" s="15">
        <v>10.160022913659716</v>
      </c>
      <c r="R392" s="15">
        <v>0.51055391525928229</v>
      </c>
    </row>
    <row r="393" spans="1:18" x14ac:dyDescent="0.2">
      <c r="A393" s="13" t="s">
        <v>44</v>
      </c>
      <c r="B393" s="14" t="s">
        <v>13</v>
      </c>
      <c r="C393" s="15">
        <v>121.90443409451898</v>
      </c>
      <c r="D393" s="15">
        <v>156.32450960355962</v>
      </c>
      <c r="E393" s="15">
        <v>18.03212682760546</v>
      </c>
      <c r="F393" s="15">
        <v>11.115694619756789</v>
      </c>
      <c r="G393" s="15">
        <v>38.08720609939401</v>
      </c>
      <c r="H393" s="15">
        <v>25.916761577824477</v>
      </c>
      <c r="I393" s="15">
        <v>22.470522621844385</v>
      </c>
      <c r="J393" s="15">
        <v>29.298223137253736</v>
      </c>
      <c r="K393" s="15">
        <v>22.959142751728454</v>
      </c>
      <c r="L393" s="15">
        <v>6.2160124480662189</v>
      </c>
      <c r="M393" s="15">
        <v>8.6723399477052894</v>
      </c>
      <c r="N393" s="15">
        <v>15.486441266406265</v>
      </c>
      <c r="O393" s="15">
        <v>1.9863202126951685</v>
      </c>
      <c r="P393" s="15">
        <v>1.1073461342546453</v>
      </c>
      <c r="Q393" s="15">
        <v>6.9178203051059537</v>
      </c>
      <c r="R393" s="15">
        <v>0.45116219381125783</v>
      </c>
    </row>
    <row r="394" spans="1:18" x14ac:dyDescent="0.2">
      <c r="A394" s="13" t="s">
        <v>45</v>
      </c>
      <c r="B394" s="14" t="s">
        <v>13</v>
      </c>
      <c r="C394" s="15">
        <v>74.118632779770991</v>
      </c>
      <c r="D394" s="15">
        <v>166.14031695562193</v>
      </c>
      <c r="E394" s="15">
        <v>19.420455253832543</v>
      </c>
      <c r="F394" s="15">
        <v>9.1108308598226753</v>
      </c>
      <c r="G394" s="15">
        <v>25.726102759289432</v>
      </c>
      <c r="H394" s="15">
        <v>27.38092130890653</v>
      </c>
      <c r="I394" s="15">
        <v>23.181311684177015</v>
      </c>
      <c r="J394" s="15">
        <v>31.497107239361437</v>
      </c>
      <c r="K394" s="15">
        <v>25.460317116375315</v>
      </c>
      <c r="L394" s="15">
        <v>8.5688494743700296</v>
      </c>
      <c r="M394" s="15">
        <v>7.9286480768596252</v>
      </c>
      <c r="N394" s="15">
        <v>14.127666348296721</v>
      </c>
      <c r="O394" s="15">
        <v>1.8527710140800846</v>
      </c>
      <c r="P394" s="15">
        <v>1.4499110117116563</v>
      </c>
      <c r="Q394" s="15">
        <v>7.8301555541657173</v>
      </c>
      <c r="R394" s="15">
        <v>1.1819102723269006</v>
      </c>
    </row>
    <row r="395" spans="1:18" x14ac:dyDescent="0.2">
      <c r="A395" s="13" t="s">
        <v>46</v>
      </c>
      <c r="B395" s="14" t="s">
        <v>13</v>
      </c>
      <c r="C395" s="15">
        <v>68.305278102615262</v>
      </c>
      <c r="D395" s="15">
        <v>141.61722580437512</v>
      </c>
      <c r="E395" s="15">
        <v>15.83210518105642</v>
      </c>
      <c r="F395" s="15">
        <v>10.942778581024291</v>
      </c>
      <c r="G395" s="15">
        <v>32.61265754791183</v>
      </c>
      <c r="H395" s="15">
        <v>28.319163263122785</v>
      </c>
      <c r="I395" s="15">
        <v>25.733830006037174</v>
      </c>
      <c r="J395" s="15">
        <v>30.850654091352425</v>
      </c>
      <c r="K395" s="15">
        <v>29.916654524119455</v>
      </c>
      <c r="L395" s="15">
        <v>8.6651798702546632</v>
      </c>
      <c r="M395" s="15">
        <v>6.777235652713145</v>
      </c>
      <c r="N395" s="15">
        <v>12.328755059926555</v>
      </c>
      <c r="O395" s="15">
        <v>1.3413327865805402</v>
      </c>
      <c r="P395" s="15">
        <v>1.4259961474337417</v>
      </c>
      <c r="Q395" s="15">
        <v>4.9861090873532428</v>
      </c>
      <c r="R395" s="15">
        <v>1.6943089131782862</v>
      </c>
    </row>
    <row r="396" spans="1:18" x14ac:dyDescent="0.2">
      <c r="A396" s="13" t="s">
        <v>47</v>
      </c>
      <c r="B396" s="14" t="s">
        <v>13</v>
      </c>
      <c r="C396" s="15">
        <v>54.68484729345748</v>
      </c>
      <c r="D396" s="15">
        <v>139.39274800293083</v>
      </c>
      <c r="E396" s="15">
        <v>18.548175492883832</v>
      </c>
      <c r="F396" s="15">
        <v>12.440849415958668</v>
      </c>
      <c r="G396" s="15">
        <v>39.046037137119768</v>
      </c>
      <c r="H396" s="15">
        <v>27.283466647747591</v>
      </c>
      <c r="I396" s="15">
        <v>23.30187580100198</v>
      </c>
      <c r="J396" s="15">
        <v>31.178470842007105</v>
      </c>
      <c r="K396" s="15">
        <v>28.18815402350187</v>
      </c>
      <c r="L396" s="15">
        <v>7.6660351313915571</v>
      </c>
      <c r="M396" s="15">
        <v>8.761183007304636</v>
      </c>
      <c r="N396" s="15">
        <v>15.887642591592261</v>
      </c>
      <c r="O396" s="15">
        <v>1.7897007431967824</v>
      </c>
      <c r="P396" s="15">
        <v>1.4040654715729395</v>
      </c>
      <c r="Q396" s="15">
        <v>5.1900486293272028</v>
      </c>
      <c r="R396" s="15">
        <v>1.5236840012703716</v>
      </c>
    </row>
    <row r="397" spans="1:18" x14ac:dyDescent="0.2">
      <c r="A397" s="13" t="s">
        <v>48</v>
      </c>
      <c r="B397" s="14" t="s">
        <v>13</v>
      </c>
      <c r="C397" s="15">
        <v>46.493828838333805</v>
      </c>
      <c r="D397" s="15">
        <v>117.30750660748836</v>
      </c>
      <c r="E397" s="15">
        <v>16.273321428885584</v>
      </c>
      <c r="F397" s="15">
        <v>9.8959387067547482</v>
      </c>
      <c r="G397" s="15">
        <v>39.653452854447799</v>
      </c>
      <c r="H397" s="15">
        <v>30.321378493285241</v>
      </c>
      <c r="I397" s="15">
        <v>28.919053199679897</v>
      </c>
      <c r="J397" s="15">
        <v>31.691902811498043</v>
      </c>
      <c r="K397" s="15">
        <v>31.21180537330444</v>
      </c>
      <c r="L397" s="15">
        <v>8.6230813643964215</v>
      </c>
      <c r="M397" s="15">
        <v>8.1075710654379396</v>
      </c>
      <c r="N397" s="15">
        <v>14.222485180170443</v>
      </c>
      <c r="O397" s="15">
        <v>2.1313267972644887</v>
      </c>
      <c r="P397" s="15">
        <v>2.9983105673149555</v>
      </c>
      <c r="Q397" s="15">
        <v>6.5141755959299061</v>
      </c>
      <c r="R397" s="15">
        <v>1.7339891874058022</v>
      </c>
    </row>
    <row r="398" spans="1:18" x14ac:dyDescent="0.2">
      <c r="A398" s="13" t="s">
        <v>49</v>
      </c>
      <c r="B398" s="14" t="s">
        <v>13</v>
      </c>
      <c r="C398" s="15">
        <v>34.05738131002613</v>
      </c>
      <c r="D398" s="15">
        <v>97.511660171864307</v>
      </c>
      <c r="E398" s="15">
        <v>14.705819668287861</v>
      </c>
      <c r="F398" s="15">
        <v>11.935157991653915</v>
      </c>
      <c r="G398" s="15">
        <v>34.302923888207353</v>
      </c>
      <c r="H398" s="15">
        <v>31.355504461117096</v>
      </c>
      <c r="I398" s="15">
        <v>27.985406406130956</v>
      </c>
      <c r="J398" s="15">
        <v>34.637558963607773</v>
      </c>
      <c r="K398" s="15">
        <v>31.447862353491519</v>
      </c>
      <c r="L398" s="15">
        <v>9.4205050221912927</v>
      </c>
      <c r="M398" s="15">
        <v>6.8344840357074084</v>
      </c>
      <c r="N398" s="15">
        <v>12.448358033496378</v>
      </c>
      <c r="O398" s="15">
        <v>1.3672720643529386</v>
      </c>
      <c r="P398" s="15">
        <v>2.853539244725233</v>
      </c>
      <c r="Q398" s="15">
        <v>5.2182209191549811</v>
      </c>
      <c r="R398" s="15">
        <v>1.8471578474884887</v>
      </c>
    </row>
    <row r="399" spans="1:18" x14ac:dyDescent="0.2">
      <c r="A399" s="13" t="s">
        <v>50</v>
      </c>
      <c r="B399" s="14" t="s">
        <v>13</v>
      </c>
      <c r="C399" s="15">
        <v>28.44233227124624</v>
      </c>
      <c r="D399" s="15">
        <v>79.566524455005322</v>
      </c>
      <c r="E399" s="15">
        <v>16.267026325814125</v>
      </c>
      <c r="F399" s="15">
        <v>11.325144910376922</v>
      </c>
      <c r="G399" s="15">
        <v>33.118716565532964</v>
      </c>
      <c r="H399" s="15">
        <v>33.205430932703663</v>
      </c>
      <c r="I399" s="15">
        <v>30.931654010001854</v>
      </c>
      <c r="J399" s="15">
        <v>35.406194201630655</v>
      </c>
      <c r="K399" s="15">
        <v>31.246811549841855</v>
      </c>
      <c r="L399" s="15">
        <v>7.7889282434736975</v>
      </c>
      <c r="M399" s="15">
        <v>6.4224496042677863</v>
      </c>
      <c r="N399" s="15">
        <v>11.020559362844971</v>
      </c>
      <c r="O399" s="15">
        <v>1.9719905631287962</v>
      </c>
      <c r="P399" s="15">
        <v>3.2893654813986384</v>
      </c>
      <c r="Q399" s="15">
        <v>4.5549287973530399</v>
      </c>
      <c r="R399" s="15">
        <v>1.4575772151529727</v>
      </c>
    </row>
    <row r="400" spans="1:18" x14ac:dyDescent="0.2">
      <c r="A400" s="13" t="s">
        <v>51</v>
      </c>
      <c r="B400" s="14" t="s">
        <v>13</v>
      </c>
      <c r="C400" s="15">
        <v>23.547994435427778</v>
      </c>
      <c r="D400" s="15">
        <v>67.021214931602131</v>
      </c>
      <c r="E400" s="15">
        <v>14.926145432400483</v>
      </c>
      <c r="F400" s="15">
        <v>11.940916345920387</v>
      </c>
      <c r="G400" s="15">
        <v>26.537697069480025</v>
      </c>
      <c r="H400" s="15">
        <v>36.31961803269035</v>
      </c>
      <c r="I400" s="15">
        <v>34.383670415556459</v>
      </c>
      <c r="J400" s="15">
        <v>38.18143500470434</v>
      </c>
      <c r="K400" s="15">
        <v>35.825167787195809</v>
      </c>
      <c r="L400" s="15">
        <v>9.8890049098909376</v>
      </c>
      <c r="M400" s="15">
        <v>7.5066537270535747</v>
      </c>
      <c r="N400" s="15">
        <v>13.295019227348496</v>
      </c>
      <c r="O400" s="15">
        <v>1.9399343420404054</v>
      </c>
      <c r="P400" s="15">
        <v>2.8200280649193021</v>
      </c>
      <c r="Q400" s="15">
        <v>4.2702521201801771</v>
      </c>
      <c r="R400" s="15">
        <v>1.7530508703897572</v>
      </c>
    </row>
    <row r="401" spans="1:18" x14ac:dyDescent="0.2">
      <c r="A401" s="13" t="s">
        <v>52</v>
      </c>
      <c r="B401" s="14" t="s">
        <v>13</v>
      </c>
      <c r="C401" s="15">
        <v>27.374460723123754</v>
      </c>
      <c r="D401" s="15">
        <v>53.288950207680912</v>
      </c>
      <c r="E401" s="15">
        <v>14.240025247179897</v>
      </c>
      <c r="F401" s="15">
        <v>12.123264737463968</v>
      </c>
      <c r="G401" s="15">
        <v>50.127930656362594</v>
      </c>
      <c r="H401" s="15">
        <v>39.897004484973607</v>
      </c>
      <c r="I401" s="15">
        <v>36.878012801938731</v>
      </c>
      <c r="J401" s="15">
        <v>42.781212712875586</v>
      </c>
      <c r="K401" s="15">
        <v>32.530038139583596</v>
      </c>
      <c r="L401" s="15">
        <v>8.4320699133982036</v>
      </c>
      <c r="M401" s="15">
        <v>5.9468282547124174</v>
      </c>
      <c r="N401" s="15">
        <v>9.8099147354910912</v>
      </c>
      <c r="O401" s="15">
        <v>2.2562100010847161</v>
      </c>
      <c r="P401" s="15">
        <v>3.1440079139170631</v>
      </c>
      <c r="Q401" s="15">
        <v>4.1272763260317529</v>
      </c>
      <c r="R401" s="15">
        <v>1.6420346673459658</v>
      </c>
    </row>
    <row r="402" spans="1:18" x14ac:dyDescent="0.2">
      <c r="A402" s="13" t="s">
        <v>53</v>
      </c>
      <c r="B402" s="14" t="s">
        <v>13</v>
      </c>
      <c r="C402" s="15">
        <v>15.09439519335552</v>
      </c>
      <c r="D402" s="15">
        <v>37.920065973551679</v>
      </c>
      <c r="E402" s="15">
        <v>13.980695455714748</v>
      </c>
      <c r="F402" s="15">
        <v>11.370965637314661</v>
      </c>
      <c r="G402" s="15">
        <v>36.770817067703639</v>
      </c>
      <c r="H402" s="15">
        <v>40.537605868301043</v>
      </c>
      <c r="I402" s="15">
        <v>35.204736702783784</v>
      </c>
      <c r="J402" s="15">
        <v>45.605487717749092</v>
      </c>
      <c r="K402" s="15">
        <v>29.876741987351743</v>
      </c>
      <c r="L402" s="15">
        <v>8.8182454323901602</v>
      </c>
      <c r="M402" s="15">
        <v>4.2116993109923158</v>
      </c>
      <c r="N402" s="15">
        <v>7.2930528719321916</v>
      </c>
      <c r="O402" s="15">
        <v>1.2834565023756781</v>
      </c>
      <c r="P402" s="15">
        <v>3.358526010104685</v>
      </c>
      <c r="Q402" s="15">
        <v>2.456824598078851</v>
      </c>
      <c r="R402" s="15">
        <v>1.5793872416221184</v>
      </c>
    </row>
    <row r="403" spans="1:18" x14ac:dyDescent="0.2">
      <c r="A403" s="13" t="s">
        <v>54</v>
      </c>
      <c r="B403" s="14" t="s">
        <v>13</v>
      </c>
      <c r="C403" s="15">
        <v>16.351406592589839</v>
      </c>
      <c r="D403" s="15">
        <v>29.729830168345163</v>
      </c>
      <c r="E403" s="15">
        <v>16.821770627017933</v>
      </c>
      <c r="F403" s="15">
        <v>12.299789275669026</v>
      </c>
      <c r="G403" s="15">
        <v>43.762824938975172</v>
      </c>
      <c r="H403" s="15">
        <v>45.256859798761013</v>
      </c>
      <c r="I403" s="15">
        <v>40.324918926393636</v>
      </c>
      <c r="J403" s="15">
        <v>49.92701025911358</v>
      </c>
      <c r="K403" s="15">
        <v>31.718853799515152</v>
      </c>
      <c r="L403" s="15">
        <v>9.3290746469162187</v>
      </c>
      <c r="M403" s="15">
        <v>5.3370985189334652</v>
      </c>
      <c r="N403" s="15">
        <v>9.1890855075631528</v>
      </c>
      <c r="O403" s="15">
        <v>1.6895773353337928</v>
      </c>
      <c r="P403" s="15">
        <v>3.6818481538878642</v>
      </c>
      <c r="Q403" s="15">
        <v>2.7336358267707994</v>
      </c>
      <c r="R403" s="15">
        <v>2.2129432883382663</v>
      </c>
    </row>
    <row r="404" spans="1:18" x14ac:dyDescent="0.2">
      <c r="A404" s="13" t="s">
        <v>55</v>
      </c>
      <c r="B404" s="14" t="s">
        <v>13</v>
      </c>
      <c r="C404" s="15">
        <v>21.738885994535295</v>
      </c>
      <c r="D404" s="15">
        <v>34.107562508667449</v>
      </c>
      <c r="E404" s="15">
        <v>10.537037687471463</v>
      </c>
      <c r="F404" s="15">
        <v>10.712654982262654</v>
      </c>
      <c r="G404" s="15">
        <v>37.548637219147928</v>
      </c>
      <c r="H404" s="15">
        <v>45.166033427154005</v>
      </c>
      <c r="I404" s="15">
        <v>41.697365468574148</v>
      </c>
      <c r="J404" s="15">
        <v>48.439594741510987</v>
      </c>
      <c r="K404" s="15">
        <v>43.278753777776252</v>
      </c>
      <c r="L404" s="15">
        <v>10.380038071577655</v>
      </c>
      <c r="M404" s="15">
        <v>3.1311685091949126</v>
      </c>
      <c r="N404" s="15">
        <v>5.6538800635354773</v>
      </c>
      <c r="O404" s="15">
        <v>0.7503551681129067</v>
      </c>
      <c r="P404" s="15">
        <v>2.9983009627877535</v>
      </c>
      <c r="Q404" s="15">
        <v>2.4448850003302738</v>
      </c>
      <c r="R404" s="15">
        <v>1.9301723686817951</v>
      </c>
    </row>
    <row r="405" spans="1:18" x14ac:dyDescent="0.2">
      <c r="A405" s="13" t="s">
        <v>56</v>
      </c>
      <c r="B405" s="14" t="s">
        <v>13</v>
      </c>
      <c r="C405" s="15">
        <v>7.930723244194521</v>
      </c>
      <c r="D405" s="15">
        <v>20.015634854395699</v>
      </c>
      <c r="E405" s="15">
        <v>13.48079157843005</v>
      </c>
      <c r="F405" s="15">
        <v>12.627576921567389</v>
      </c>
      <c r="G405" s="15">
        <v>40.774165488746334</v>
      </c>
      <c r="H405" s="15">
        <v>46.430747585919143</v>
      </c>
      <c r="I405" s="15">
        <v>43.13195754345567</v>
      </c>
      <c r="J405" s="15">
        <v>49.533178590147507</v>
      </c>
      <c r="K405" s="15">
        <v>42.19049666483064</v>
      </c>
      <c r="L405" s="15">
        <v>9.922187155347105</v>
      </c>
      <c r="M405" s="15">
        <v>3.60421328292523</v>
      </c>
      <c r="N405" s="15">
        <v>6.5616568270977185</v>
      </c>
      <c r="O405" s="15">
        <v>0.82281027558384567</v>
      </c>
      <c r="P405" s="15">
        <v>2.7636035621744472</v>
      </c>
      <c r="Q405" s="15">
        <v>1.8657104052789426</v>
      </c>
      <c r="R405" s="15">
        <v>1.6961003684354026</v>
      </c>
    </row>
    <row r="406" spans="1:18" x14ac:dyDescent="0.2">
      <c r="A406" s="13" t="s">
        <v>57</v>
      </c>
      <c r="B406" s="14" t="s">
        <v>13</v>
      </c>
      <c r="C406" s="15">
        <v>7.9830303583240196</v>
      </c>
      <c r="D406" s="15">
        <v>18.627070836089381</v>
      </c>
      <c r="E406" s="15">
        <v>13.772253389550675</v>
      </c>
      <c r="F406" s="15">
        <v>11.947014988525888</v>
      </c>
      <c r="G406" s="15">
        <v>38.029794376835923</v>
      </c>
      <c r="H406" s="15">
        <v>49.93756755827517</v>
      </c>
      <c r="I406" s="15">
        <v>47.665020634620753</v>
      </c>
      <c r="J406" s="15">
        <v>52.067595273139624</v>
      </c>
      <c r="K406" s="15">
        <v>48.511977888265633</v>
      </c>
      <c r="L406" s="15">
        <v>9.6436948265350875</v>
      </c>
      <c r="M406" s="15">
        <v>3.941336146496949</v>
      </c>
      <c r="N406" s="15">
        <v>7.1930849321336767</v>
      </c>
      <c r="O406" s="15">
        <v>0.89351567551409639</v>
      </c>
      <c r="P406" s="15">
        <v>2.4231503377541141</v>
      </c>
      <c r="Q406" s="15">
        <v>1.341731454126621</v>
      </c>
      <c r="R406" s="15">
        <v>1.8868098573655605</v>
      </c>
    </row>
    <row r="407" spans="1:18" x14ac:dyDescent="0.2">
      <c r="A407" s="13" t="s">
        <v>58</v>
      </c>
      <c r="B407" s="14" t="s">
        <v>13</v>
      </c>
      <c r="C407" s="15">
        <v>9.9399018243542887</v>
      </c>
      <c r="D407" s="15">
        <v>23.702842811921766</v>
      </c>
      <c r="E407" s="15">
        <v>15.174065907102433</v>
      </c>
      <c r="F407" s="15">
        <v>13.236951110451058</v>
      </c>
      <c r="G407" s="15">
        <v>44.695941102556098</v>
      </c>
      <c r="H407" s="15">
        <v>54.97662871372102</v>
      </c>
      <c r="I407" s="15">
        <v>52.109355818477447</v>
      </c>
      <c r="J407" s="15">
        <v>57.654866263162795</v>
      </c>
      <c r="K407" s="15">
        <v>48.757553067372491</v>
      </c>
      <c r="L407" s="15">
        <v>11.52602019789928</v>
      </c>
      <c r="M407" s="15">
        <v>3.3168403447192172</v>
      </c>
      <c r="N407" s="15">
        <v>5.9234687833195121</v>
      </c>
      <c r="O407" s="15">
        <v>0.88206332252404829</v>
      </c>
      <c r="P407" s="15">
        <v>2.5251887578596501</v>
      </c>
      <c r="Q407" s="15">
        <v>0.74628907756182383</v>
      </c>
      <c r="R407" s="15">
        <v>1.4096571465056673</v>
      </c>
    </row>
    <row r="408" spans="1:18" x14ac:dyDescent="0.2">
      <c r="A408" s="13" t="s">
        <v>59</v>
      </c>
      <c r="B408" s="14" t="s">
        <v>13</v>
      </c>
      <c r="C408" s="15">
        <v>10.297797034234454</v>
      </c>
      <c r="D408" s="15">
        <v>21.358393848782573</v>
      </c>
      <c r="E408" s="15">
        <v>12.821896045695985</v>
      </c>
      <c r="F408" s="15">
        <v>12.352802287926622</v>
      </c>
      <c r="G408" s="15">
        <v>42.548363306291485</v>
      </c>
      <c r="H408" s="15">
        <v>56.019213571723945</v>
      </c>
      <c r="I408" s="15">
        <v>53.105264935328087</v>
      </c>
      <c r="J408" s="15">
        <v>58.736688778221762</v>
      </c>
      <c r="K408" s="15">
        <v>48.074670556097637</v>
      </c>
      <c r="L408" s="15">
        <v>12.100150131492372</v>
      </c>
      <c r="M408" s="15">
        <v>2.3222510353369201</v>
      </c>
      <c r="N408" s="15">
        <v>3.8836918712640576</v>
      </c>
      <c r="O408" s="15">
        <v>0.86609058520166138</v>
      </c>
      <c r="P408" s="15">
        <v>2.2836537154502223</v>
      </c>
      <c r="Q408" s="15">
        <v>1.3852023719553557</v>
      </c>
      <c r="R408" s="15">
        <v>1.7111323418272042</v>
      </c>
    </row>
    <row r="409" spans="1:18" x14ac:dyDescent="0.2">
      <c r="A409" s="13" t="s">
        <v>60</v>
      </c>
      <c r="B409" s="14" t="s">
        <v>13</v>
      </c>
      <c r="C409" s="15">
        <v>16.233030820107818</v>
      </c>
      <c r="D409" s="15">
        <v>10.947857994956435</v>
      </c>
      <c r="E409" s="15">
        <v>10.406407934207371</v>
      </c>
      <c r="F409" s="15">
        <v>10.557225440500231</v>
      </c>
      <c r="G409" s="15">
        <v>40.35747408778527</v>
      </c>
      <c r="H409" s="15">
        <v>58.287996014931274</v>
      </c>
      <c r="I409" s="15">
        <v>56.217100219757761</v>
      </c>
      <c r="J409" s="15">
        <v>60.220207532832703</v>
      </c>
      <c r="K409" s="15">
        <v>51.882284507488315</v>
      </c>
      <c r="L409" s="15">
        <v>13.2888673508444</v>
      </c>
      <c r="M409" s="15">
        <v>3.26253629571629</v>
      </c>
      <c r="N409" s="15">
        <v>5.6876538345502716</v>
      </c>
      <c r="O409" s="15">
        <v>0.99982464613898492</v>
      </c>
      <c r="P409" s="15">
        <v>1.6050849089916857</v>
      </c>
      <c r="Q409" s="15">
        <v>1.0344627279100431</v>
      </c>
      <c r="R409" s="15">
        <v>1.8699903158373854</v>
      </c>
    </row>
    <row r="410" spans="1:18" x14ac:dyDescent="0.2">
      <c r="A410" s="13" t="s">
        <v>61</v>
      </c>
      <c r="B410" s="14" t="s">
        <v>13</v>
      </c>
      <c r="C410" s="15">
        <v>8.5957850754747316</v>
      </c>
      <c r="D410" s="15">
        <v>11.211893576706169</v>
      </c>
      <c r="E410" s="15">
        <v>12.078735894801488</v>
      </c>
      <c r="F410" s="15">
        <v>10.914520386868814</v>
      </c>
      <c r="G410" s="15">
        <v>46.861227541012873</v>
      </c>
      <c r="H410" s="15">
        <v>62.031293758377821</v>
      </c>
      <c r="I410" s="15">
        <v>62.339275271738913</v>
      </c>
      <c r="J410" s="15">
        <v>61.743696058769181</v>
      </c>
      <c r="K410" s="15">
        <v>53.447125993442633</v>
      </c>
      <c r="L410" s="15">
        <v>13.905574931433474</v>
      </c>
      <c r="M410" s="15">
        <v>4.1949779122760198</v>
      </c>
      <c r="N410" s="15">
        <v>7.4002752580644895</v>
      </c>
      <c r="O410" s="15">
        <v>1.2018237675672834</v>
      </c>
      <c r="P410" s="15">
        <v>3.0498000803464573</v>
      </c>
      <c r="Q410" s="15">
        <v>1.0099020899923752</v>
      </c>
      <c r="R410" s="15">
        <v>1.6702226872950823</v>
      </c>
    </row>
    <row r="411" spans="1:18" x14ac:dyDescent="0.2">
      <c r="A411" s="13" t="s">
        <v>62</v>
      </c>
      <c r="B411" s="14" t="s">
        <v>13</v>
      </c>
      <c r="C411" s="15">
        <v>6.2931497214355785</v>
      </c>
      <c r="D411" s="15">
        <v>12.586299442871157</v>
      </c>
      <c r="E411" s="15">
        <v>10.818496538081108</v>
      </c>
      <c r="F411" s="15">
        <v>12.785495908641309</v>
      </c>
      <c r="G411" s="15">
        <v>35.324089601872537</v>
      </c>
      <c r="H411" s="15">
        <v>57.528518710799929</v>
      </c>
      <c r="I411" s="15">
        <v>56.667762871313158</v>
      </c>
      <c r="J411" s="15">
        <v>58.333211041486287</v>
      </c>
      <c r="K411" s="15">
        <v>58.666195415693799</v>
      </c>
      <c r="L411" s="15">
        <v>14.29680392483294</v>
      </c>
      <c r="M411" s="15">
        <v>6.1813767632566829</v>
      </c>
      <c r="N411" s="15">
        <v>10.988208867013633</v>
      </c>
      <c r="O411" s="15">
        <v>1.614252381022262</v>
      </c>
      <c r="P411" s="15">
        <v>1.859454188213953</v>
      </c>
      <c r="Q411" s="15">
        <v>1.3652120458726416</v>
      </c>
      <c r="R411" s="15">
        <v>2.1236631824685537</v>
      </c>
    </row>
    <row r="412" spans="1:18" x14ac:dyDescent="0.2">
      <c r="A412" s="13" t="s">
        <v>63</v>
      </c>
      <c r="B412" s="14" t="s">
        <v>13</v>
      </c>
      <c r="C412" s="15">
        <v>2.5808354533053128</v>
      </c>
      <c r="D412" s="15">
        <v>14.010249603657412</v>
      </c>
      <c r="E412" s="15">
        <v>11.037437352323176</v>
      </c>
      <c r="F412" s="15">
        <v>10.49237871764055</v>
      </c>
      <c r="G412" s="15">
        <v>45.026156416055436</v>
      </c>
      <c r="H412" s="15">
        <v>66.458279485515476</v>
      </c>
      <c r="I412" s="15">
        <v>64.863267769880821</v>
      </c>
      <c r="J412" s="15">
        <v>67.950430736628746</v>
      </c>
      <c r="K412" s="15">
        <v>63.259951541612665</v>
      </c>
      <c r="L412" s="15">
        <v>13.648678551306203</v>
      </c>
      <c r="M412" s="15">
        <v>5.0950107943568108</v>
      </c>
      <c r="N412" s="15">
        <v>8.7715451076707165</v>
      </c>
      <c r="O412" s="15">
        <v>1.6555719353204035</v>
      </c>
      <c r="P412" s="15">
        <v>2.7519625570012987</v>
      </c>
      <c r="Q412" s="15">
        <v>1.2272653738231734</v>
      </c>
      <c r="R412" s="15">
        <v>1.7107335513898778</v>
      </c>
    </row>
    <row r="413" spans="1:18" x14ac:dyDescent="0.2">
      <c r="A413" s="13" t="s">
        <v>64</v>
      </c>
      <c r="B413" s="14" t="s">
        <v>13</v>
      </c>
      <c r="C413" s="15">
        <v>7.0128039035481091</v>
      </c>
      <c r="D413" s="15">
        <v>11.441943211052179</v>
      </c>
      <c r="E413" s="15">
        <v>8.7502519011910955</v>
      </c>
      <c r="F413" s="15">
        <v>13.257957426047115</v>
      </c>
      <c r="G413" s="15">
        <v>37.20312240491613</v>
      </c>
      <c r="H413" s="15">
        <v>63.586125705048232</v>
      </c>
      <c r="I413" s="15">
        <v>60.962495569806229</v>
      </c>
      <c r="J413" s="15">
        <v>66.041024797979659</v>
      </c>
      <c r="K413" s="15">
        <v>65.123614064064938</v>
      </c>
      <c r="L413" s="15">
        <v>15.70434538138497</v>
      </c>
      <c r="M413" s="15">
        <v>8.3829722432101583</v>
      </c>
      <c r="N413" s="15">
        <v>14.767312591443742</v>
      </c>
      <c r="O413" s="15">
        <v>2.1966435286881647</v>
      </c>
      <c r="P413" s="15">
        <v>6.9680640496368529</v>
      </c>
      <c r="Q413" s="15">
        <v>1.281240299180592</v>
      </c>
      <c r="R413" s="15">
        <v>1.6473089560893326</v>
      </c>
    </row>
    <row r="414" spans="1:18" x14ac:dyDescent="0.2">
      <c r="A414" s="13" t="s">
        <v>65</v>
      </c>
      <c r="B414" s="14" t="s">
        <v>13</v>
      </c>
      <c r="C414" s="15">
        <v>5.5438723578828322</v>
      </c>
      <c r="D414" s="15">
        <v>8.1310127915614867</v>
      </c>
      <c r="E414" s="15">
        <v>7.8659741170766422</v>
      </c>
      <c r="F414" s="15">
        <v>13.797692303724602</v>
      </c>
      <c r="G414" s="15">
        <v>35.633571318506341</v>
      </c>
      <c r="H414" s="15">
        <v>65.979580563013741</v>
      </c>
      <c r="I414" s="15">
        <v>65.226855275398961</v>
      </c>
      <c r="J414" s="15">
        <v>66.683918921840998</v>
      </c>
      <c r="K414" s="15">
        <v>65.439059695484957</v>
      </c>
      <c r="L414" s="15">
        <v>15.458896811323264</v>
      </c>
      <c r="M414" s="15">
        <v>6.0177989918204782</v>
      </c>
      <c r="N414" s="15">
        <v>9.6163020920302476</v>
      </c>
      <c r="O414" s="15">
        <v>2.3018507577622942</v>
      </c>
      <c r="P414" s="15">
        <v>6.0077018738022145</v>
      </c>
      <c r="Q414" s="15">
        <v>1.0450070105556519</v>
      </c>
      <c r="R414" s="15">
        <v>1.7296667760921134</v>
      </c>
    </row>
    <row r="415" spans="1:18" x14ac:dyDescent="0.2">
      <c r="A415" s="13" t="s">
        <v>66</v>
      </c>
      <c r="B415" s="14" t="s">
        <v>13</v>
      </c>
      <c r="C415" s="15">
        <v>2.5914216539193404</v>
      </c>
      <c r="D415" s="15">
        <v>11.846498989345555</v>
      </c>
      <c r="E415" s="15">
        <v>9.9140365187927468</v>
      </c>
      <c r="F415" s="15">
        <v>13.176883980673903</v>
      </c>
      <c r="G415" s="15">
        <v>36.317921497415838</v>
      </c>
      <c r="H415" s="15">
        <v>67.0807453416149</v>
      </c>
      <c r="I415" s="15">
        <v>64.471171179771034</v>
      </c>
      <c r="J415" s="15">
        <v>69.453461028776815</v>
      </c>
      <c r="K415" s="15">
        <v>71.623779946761303</v>
      </c>
      <c r="L415" s="15">
        <v>13.771073646850045</v>
      </c>
      <c r="M415" s="15">
        <v>6.7435669920141965</v>
      </c>
      <c r="N415" s="15">
        <v>11.748732789024334</v>
      </c>
      <c r="O415" s="15">
        <v>2.0609335616847719</v>
      </c>
      <c r="P415" s="15">
        <v>4.0743924434926493</v>
      </c>
      <c r="Q415" s="15">
        <v>1.7036379769299024</v>
      </c>
      <c r="R415" s="15">
        <v>1.9165927240461402</v>
      </c>
    </row>
    <row r="416" spans="1:18" x14ac:dyDescent="0.2">
      <c r="A416" s="13" t="s">
        <v>67</v>
      </c>
      <c r="B416" s="14" t="s">
        <v>13</v>
      </c>
      <c r="C416" s="15">
        <v>2.59573631768846</v>
      </c>
      <c r="D416" s="15">
        <v>14.832778958219771</v>
      </c>
      <c r="E416" s="15">
        <v>7.087830439543251</v>
      </c>
      <c r="F416" s="15">
        <v>11.975989363366182</v>
      </c>
      <c r="G416" s="15">
        <v>44.447514392885992</v>
      </c>
      <c r="H416" s="15">
        <v>67.675349979487549</v>
      </c>
      <c r="I416" s="15">
        <v>66.359785825057656</v>
      </c>
      <c r="J416" s="15">
        <v>68.905858893255484</v>
      </c>
      <c r="K416" s="15">
        <v>74.145603078301605</v>
      </c>
      <c r="L416" s="15">
        <v>16.647786351543189</v>
      </c>
      <c r="M416" s="15">
        <v>7.6244063542781833</v>
      </c>
      <c r="N416" s="15">
        <v>12.80881362163054</v>
      </c>
      <c r="O416" s="15">
        <v>2.7751868513000733</v>
      </c>
      <c r="P416" s="15">
        <v>5.1330040313823968</v>
      </c>
      <c r="Q416" s="15">
        <v>0.83938418579209373</v>
      </c>
      <c r="R416" s="15">
        <v>1.3989736429868227</v>
      </c>
    </row>
    <row r="417" spans="1:18" x14ac:dyDescent="0.2">
      <c r="A417" s="13" t="s">
        <v>68</v>
      </c>
      <c r="B417" s="14" t="s">
        <v>13</v>
      </c>
      <c r="C417" s="15">
        <v>2.6012344715592173</v>
      </c>
      <c r="D417" s="15">
        <v>9.6617280372199499</v>
      </c>
      <c r="E417" s="15">
        <v>7.5042792258919073</v>
      </c>
      <c r="F417" s="15">
        <v>14.174749648906936</v>
      </c>
      <c r="G417" s="15">
        <v>37.232247780608979</v>
      </c>
      <c r="H417" s="15">
        <v>73.047203047427217</v>
      </c>
      <c r="I417" s="15">
        <v>76.15249340535108</v>
      </c>
      <c r="J417" s="15">
        <v>70.143403550150524</v>
      </c>
      <c r="K417" s="15">
        <v>78.358472768533829</v>
      </c>
      <c r="L417" s="15">
        <v>19.037797961369133</v>
      </c>
      <c r="M417" s="15">
        <v>7.8634382883915999</v>
      </c>
      <c r="N417" s="15">
        <v>12.703977344097932</v>
      </c>
      <c r="O417" s="15">
        <v>3.3369839938225754</v>
      </c>
      <c r="P417" s="15">
        <v>6.4783749879757426</v>
      </c>
      <c r="Q417" s="15">
        <v>0.86221911056925427</v>
      </c>
      <c r="R417" s="15">
        <v>1.3450618124880367</v>
      </c>
    </row>
    <row r="418" spans="1:18" x14ac:dyDescent="0.2">
      <c r="A418" s="13" t="s">
        <v>69</v>
      </c>
      <c r="B418" s="14" t="s">
        <v>13</v>
      </c>
      <c r="C418" s="15">
        <v>1.4893030806234222</v>
      </c>
      <c r="D418" s="15">
        <v>6.7018638628054008</v>
      </c>
      <c r="E418" s="15">
        <v>7.6782398682134829</v>
      </c>
      <c r="F418" s="15">
        <v>12.564392511622062</v>
      </c>
      <c r="G418" s="15">
        <v>47.979634056508722</v>
      </c>
      <c r="H418" s="15">
        <v>78.196352470228902</v>
      </c>
      <c r="I418" s="15">
        <v>78.163564652886876</v>
      </c>
      <c r="J418" s="15">
        <v>78.227012419525934</v>
      </c>
      <c r="K418" s="15">
        <v>84.695701174238351</v>
      </c>
      <c r="L418" s="15">
        <v>17.966785946162254</v>
      </c>
      <c r="M418" s="15">
        <v>7.8264408477600726</v>
      </c>
      <c r="N418" s="15">
        <v>13.23851365292138</v>
      </c>
      <c r="O418" s="15">
        <v>2.7656014491751595</v>
      </c>
      <c r="P418" s="15">
        <v>4.4871832390049375</v>
      </c>
      <c r="Q418" s="15">
        <v>0.78264408477600722</v>
      </c>
      <c r="R418" s="15">
        <v>1.6333441769238413</v>
      </c>
    </row>
    <row r="419" spans="1:18" x14ac:dyDescent="0.2">
      <c r="A419" s="13" t="s">
        <v>70</v>
      </c>
      <c r="B419" s="14" t="s">
        <v>13</v>
      </c>
      <c r="C419" s="15">
        <v>0.74624916513374651</v>
      </c>
      <c r="D419" s="15">
        <v>10.074363729305578</v>
      </c>
      <c r="E419" s="15">
        <v>7.513558557943198</v>
      </c>
      <c r="F419" s="15">
        <v>13.661015559896724</v>
      </c>
      <c r="G419" s="15">
        <v>35.105522263209139</v>
      </c>
      <c r="H419" s="15">
        <v>76.654890746626023</v>
      </c>
      <c r="I419" s="15">
        <v>77.573910698248611</v>
      </c>
      <c r="J419" s="15">
        <v>75.795445902788117</v>
      </c>
      <c r="K419" s="15">
        <v>88.176638128787602</v>
      </c>
      <c r="L419" s="15">
        <v>18.038420828631978</v>
      </c>
      <c r="M419" s="15">
        <v>10.379649974017283</v>
      </c>
      <c r="N419" s="15">
        <v>18.00326422118852</v>
      </c>
      <c r="O419" s="15">
        <v>3.2502335292790785</v>
      </c>
      <c r="P419" s="15">
        <v>4.9409651545698603</v>
      </c>
      <c r="Q419" s="15">
        <v>0.57104870407214836</v>
      </c>
      <c r="R419" s="15">
        <v>1.9482838138932119</v>
      </c>
    </row>
    <row r="420" spans="1:18" x14ac:dyDescent="0.2">
      <c r="A420" s="13" t="s">
        <v>71</v>
      </c>
      <c r="B420" s="14" t="s">
        <v>13</v>
      </c>
      <c r="C420" s="15">
        <v>2.2457527201679821</v>
      </c>
      <c r="D420" s="15">
        <v>6.3629660404759489</v>
      </c>
      <c r="E420" s="15">
        <v>7.5806136952704781</v>
      </c>
      <c r="F420" s="15">
        <v>13.04311474039185</v>
      </c>
      <c r="G420" s="15">
        <v>37.072103908573254</v>
      </c>
      <c r="H420" s="15">
        <v>81.744827416896626</v>
      </c>
      <c r="I420" s="15">
        <v>83.275379253102912</v>
      </c>
      <c r="J420" s="15">
        <v>80.313550263378374</v>
      </c>
      <c r="K420" s="15">
        <v>93.223605942158898</v>
      </c>
      <c r="L420" s="15">
        <v>18.677896848909416</v>
      </c>
      <c r="M420" s="15">
        <v>10.450333050455535</v>
      </c>
      <c r="N420" s="15">
        <v>18.192889944000225</v>
      </c>
      <c r="O420" s="15">
        <v>3.2741735119362883</v>
      </c>
      <c r="P420" s="15">
        <v>4.6217039066877978</v>
      </c>
      <c r="Q420" s="15">
        <v>0.56398622811982246</v>
      </c>
      <c r="R420" s="15">
        <v>2.0568909496134702</v>
      </c>
    </row>
    <row r="421" spans="1:18" x14ac:dyDescent="0.2">
      <c r="A421" s="13" t="s">
        <v>72</v>
      </c>
      <c r="B421" s="14" t="s">
        <v>13</v>
      </c>
      <c r="C421" s="15">
        <v>1.1271712135501009</v>
      </c>
      <c r="D421" s="15">
        <v>4.5086848542004034</v>
      </c>
      <c r="E421" s="15">
        <v>7.5373755513754066</v>
      </c>
      <c r="F421" s="15">
        <v>13.545428527109429</v>
      </c>
      <c r="G421" s="15">
        <v>36.079718007153645</v>
      </c>
      <c r="H421" s="15">
        <v>83.455708816279426</v>
      </c>
      <c r="I421" s="15">
        <v>83.980143241090843</v>
      </c>
      <c r="J421" s="15">
        <v>83.028767660263284</v>
      </c>
      <c r="K421" s="15">
        <v>97.911312739287766</v>
      </c>
      <c r="L421" s="15">
        <v>18.225205853044525</v>
      </c>
      <c r="M421" s="15">
        <v>11.669376409503331</v>
      </c>
      <c r="N421" s="15">
        <v>20.757612141982069</v>
      </c>
      <c r="O421" s="15">
        <v>3.2348870516985695</v>
      </c>
      <c r="P421" s="15">
        <v>3.926150074692611</v>
      </c>
      <c r="Q421" s="15">
        <v>0.42612891383017781</v>
      </c>
      <c r="R421" s="15">
        <v>2.3600985996748309</v>
      </c>
    </row>
    <row r="422" spans="1:18" x14ac:dyDescent="0.2">
      <c r="A422" s="13" t="s">
        <v>43</v>
      </c>
      <c r="B422" s="14" t="s">
        <v>14</v>
      </c>
      <c r="C422" s="15">
        <v>85.831662969368026</v>
      </c>
      <c r="D422" s="15">
        <v>98.438984384749972</v>
      </c>
      <c r="E422" s="15">
        <v>28.005958267621438</v>
      </c>
      <c r="F422" s="15">
        <v>16.891093580159179</v>
      </c>
      <c r="G422" s="15">
        <v>55.651774617799589</v>
      </c>
      <c r="H422" s="15">
        <v>34.363402125350156</v>
      </c>
      <c r="I422" s="15">
        <v>33.526124016214318</v>
      </c>
      <c r="J422" s="15">
        <v>35.019628678741242</v>
      </c>
      <c r="K422" s="15">
        <v>43.782995749589524</v>
      </c>
      <c r="L422" s="15">
        <v>8.260259024332985</v>
      </c>
      <c r="M422" s="15">
        <v>14.654713926941634</v>
      </c>
      <c r="N422" s="15">
        <v>27.659980500641936</v>
      </c>
      <c r="O422" s="15">
        <v>2.2638951873125657</v>
      </c>
      <c r="P422" s="15">
        <v>3.0916488381583669</v>
      </c>
      <c r="Q422" s="15">
        <v>4.8003698277373701</v>
      </c>
      <c r="R422" s="15">
        <v>3.4236599903485398</v>
      </c>
    </row>
    <row r="423" spans="1:18" x14ac:dyDescent="0.2">
      <c r="A423" s="13" t="s">
        <v>44</v>
      </c>
      <c r="B423" s="14" t="s">
        <v>14</v>
      </c>
      <c r="C423" s="15">
        <v>65.881704037935606</v>
      </c>
      <c r="D423" s="15">
        <v>89.374404702625824</v>
      </c>
      <c r="E423" s="15">
        <v>23.191251650472289</v>
      </c>
      <c r="F423" s="15">
        <v>18.028235772082471</v>
      </c>
      <c r="G423" s="15">
        <v>54.363189597060035</v>
      </c>
      <c r="H423" s="15">
        <v>37.324236172836805</v>
      </c>
      <c r="I423" s="15">
        <v>33.394805996935105</v>
      </c>
      <c r="J423" s="15">
        <v>41.03546860109671</v>
      </c>
      <c r="K423" s="15">
        <v>45.109005431742766</v>
      </c>
      <c r="L423" s="15">
        <v>9.0289104646671898</v>
      </c>
      <c r="M423" s="15">
        <v>13.756647046559852</v>
      </c>
      <c r="N423" s="15">
        <v>24.945956497165263</v>
      </c>
      <c r="O423" s="15">
        <v>3.0203771305375753</v>
      </c>
      <c r="P423" s="15">
        <v>3.8133371466704795</v>
      </c>
      <c r="Q423" s="15">
        <v>3.5724626051143802</v>
      </c>
      <c r="R423" s="15">
        <v>4.0523456416222823</v>
      </c>
    </row>
    <row r="424" spans="1:18" x14ac:dyDescent="0.2">
      <c r="A424" s="13" t="s">
        <v>45</v>
      </c>
      <c r="B424" s="14" t="s">
        <v>14</v>
      </c>
      <c r="C424" s="15">
        <v>42.893451386354762</v>
      </c>
      <c r="D424" s="15">
        <v>75.415650347949111</v>
      </c>
      <c r="E424" s="15">
        <v>25.383765689828394</v>
      </c>
      <c r="F424" s="15">
        <v>18.996882709807057</v>
      </c>
      <c r="G424" s="15">
        <v>68.514452340364841</v>
      </c>
      <c r="H424" s="15">
        <v>38.854573455469641</v>
      </c>
      <c r="I424" s="15">
        <v>36.166300655603543</v>
      </c>
      <c r="J424" s="15">
        <v>41.384802300640473</v>
      </c>
      <c r="K424" s="15">
        <v>46.566168187089573</v>
      </c>
      <c r="L424" s="15">
        <v>9.4388523751275599</v>
      </c>
      <c r="M424" s="15">
        <v>13.120179271896351</v>
      </c>
      <c r="N424" s="15">
        <v>24.194254489964031</v>
      </c>
      <c r="O424" s="15">
        <v>2.5567217236804245</v>
      </c>
      <c r="P424" s="15">
        <v>3.6183515982046166</v>
      </c>
      <c r="Q424" s="15">
        <v>3.4894093808234974</v>
      </c>
      <c r="R424" s="15">
        <v>5.0770906490981886</v>
      </c>
    </row>
    <row r="425" spans="1:18" x14ac:dyDescent="0.2">
      <c r="A425" s="13" t="s">
        <v>46</v>
      </c>
      <c r="B425" s="14" t="s">
        <v>14</v>
      </c>
      <c r="C425" s="15">
        <v>41.608823125259256</v>
      </c>
      <c r="D425" s="15">
        <v>68.577504780519888</v>
      </c>
      <c r="E425" s="15">
        <v>23.2994751278103</v>
      </c>
      <c r="F425" s="15">
        <v>20.129478511781691</v>
      </c>
      <c r="G425" s="15">
        <v>57.460473302371035</v>
      </c>
      <c r="H425" s="15">
        <v>39.670741414454717</v>
      </c>
      <c r="I425" s="15">
        <v>35.791131378716486</v>
      </c>
      <c r="J425" s="15">
        <v>43.373892667869526</v>
      </c>
      <c r="K425" s="15">
        <v>47.056525237189049</v>
      </c>
      <c r="L425" s="15">
        <v>9.2022410970031032</v>
      </c>
      <c r="M425" s="15">
        <v>13.229292601278203</v>
      </c>
      <c r="N425" s="15">
        <v>24.808166553678976</v>
      </c>
      <c r="O425" s="15">
        <v>2.1435746183348643</v>
      </c>
      <c r="P425" s="15">
        <v>4.0204826840742394</v>
      </c>
      <c r="Q425" s="15">
        <v>3.6671873272973259</v>
      </c>
      <c r="R425" s="15">
        <v>5.9977362829629159</v>
      </c>
    </row>
    <row r="426" spans="1:18" x14ac:dyDescent="0.2">
      <c r="A426" s="13" t="s">
        <v>47</v>
      </c>
      <c r="B426" s="14" t="s">
        <v>14</v>
      </c>
      <c r="C426" s="15">
        <v>33.255307959619287</v>
      </c>
      <c r="D426" s="15">
        <v>70.248615651133775</v>
      </c>
      <c r="E426" s="15">
        <v>23.097931392237406</v>
      </c>
      <c r="F426" s="15">
        <v>19.030853771677332</v>
      </c>
      <c r="G426" s="15">
        <v>69.798481500120332</v>
      </c>
      <c r="H426" s="15">
        <v>38.296070728834515</v>
      </c>
      <c r="I426" s="15">
        <v>35.644663383726524</v>
      </c>
      <c r="J426" s="15">
        <v>40.828542839183939</v>
      </c>
      <c r="K426" s="15">
        <v>48.282688997171746</v>
      </c>
      <c r="L426" s="15">
        <v>10.070822469587968</v>
      </c>
      <c r="M426" s="15">
        <v>11.754906494602679</v>
      </c>
      <c r="N426" s="15">
        <v>22.131406085447221</v>
      </c>
      <c r="O426" s="15">
        <v>1.8438696766083071</v>
      </c>
      <c r="P426" s="15">
        <v>4.3310578093097121</v>
      </c>
      <c r="Q426" s="15">
        <v>3.6881440147822162</v>
      </c>
      <c r="R426" s="15">
        <v>5.8269307265508985</v>
      </c>
    </row>
    <row r="427" spans="1:18" x14ac:dyDescent="0.2">
      <c r="A427" s="13" t="s">
        <v>48</v>
      </c>
      <c r="B427" s="14" t="s">
        <v>14</v>
      </c>
      <c r="C427" s="15">
        <v>30.310134854194001</v>
      </c>
      <c r="D427" s="15">
        <v>73.31425780971712</v>
      </c>
      <c r="E427" s="15">
        <v>22.008547644044455</v>
      </c>
      <c r="F427" s="15">
        <v>20.893249621542203</v>
      </c>
      <c r="G427" s="15">
        <v>62.444831578880525</v>
      </c>
      <c r="H427" s="15">
        <v>42.7252198692807</v>
      </c>
      <c r="I427" s="15">
        <v>39.343875639465061</v>
      </c>
      <c r="J427" s="15">
        <v>45.956775369500249</v>
      </c>
      <c r="K427" s="15">
        <v>48.786239432132149</v>
      </c>
      <c r="L427" s="15">
        <v>9.7870561793584869</v>
      </c>
      <c r="M427" s="15">
        <v>12.95004726270446</v>
      </c>
      <c r="N427" s="15">
        <v>24.229863119911727</v>
      </c>
      <c r="O427" s="15">
        <v>2.1699111696663262</v>
      </c>
      <c r="P427" s="15">
        <v>4.3918274597385318</v>
      </c>
      <c r="Q427" s="15">
        <v>3.3120325480062562</v>
      </c>
      <c r="R427" s="15">
        <v>7.0711894899933556</v>
      </c>
    </row>
    <row r="428" spans="1:18" x14ac:dyDescent="0.2">
      <c r="A428" s="13" t="s">
        <v>49</v>
      </c>
      <c r="B428" s="14" t="s">
        <v>14</v>
      </c>
      <c r="C428" s="15">
        <v>28.62045503921653</v>
      </c>
      <c r="D428" s="15">
        <v>56.98072412353109</v>
      </c>
      <c r="E428" s="15">
        <v>21.957972152379661</v>
      </c>
      <c r="F428" s="15">
        <v>18.490923917793396</v>
      </c>
      <c r="G428" s="15">
        <v>66.311363673690607</v>
      </c>
      <c r="H428" s="15">
        <v>42.931478911094459</v>
      </c>
      <c r="I428" s="15">
        <v>39.637419460403486</v>
      </c>
      <c r="J428" s="15">
        <v>46.081683696345017</v>
      </c>
      <c r="K428" s="15">
        <v>49.803780288117558</v>
      </c>
      <c r="L428" s="15">
        <v>8.8311521258182903</v>
      </c>
      <c r="M428" s="15">
        <v>12.046932105090384</v>
      </c>
      <c r="N428" s="15">
        <v>22.30648374014282</v>
      </c>
      <c r="O428" s="15">
        <v>2.2034900727982025</v>
      </c>
      <c r="P428" s="15">
        <v>5.4341875607823944</v>
      </c>
      <c r="Q428" s="15">
        <v>3.3463700291917733</v>
      </c>
      <c r="R428" s="15">
        <v>6.7906825958233048</v>
      </c>
    </row>
    <row r="429" spans="1:18" x14ac:dyDescent="0.2">
      <c r="A429" s="13" t="s">
        <v>50</v>
      </c>
      <c r="B429" s="14" t="s">
        <v>14</v>
      </c>
      <c r="C429" s="15">
        <v>27.034157069758571</v>
      </c>
      <c r="D429" s="15">
        <v>55.896711236022554</v>
      </c>
      <c r="E429" s="15">
        <v>20.398631462849167</v>
      </c>
      <c r="F429" s="15">
        <v>20.046930920386252</v>
      </c>
      <c r="G429" s="15">
        <v>57.453608206290376</v>
      </c>
      <c r="H429" s="15">
        <v>45.450102786907401</v>
      </c>
      <c r="I429" s="15">
        <v>42.118247722580264</v>
      </c>
      <c r="J429" s="15">
        <v>48.638592845423965</v>
      </c>
      <c r="K429" s="15">
        <v>50.337037188764377</v>
      </c>
      <c r="L429" s="15">
        <v>9.5319413580774572</v>
      </c>
      <c r="M429" s="15">
        <v>9.8383827892170039</v>
      </c>
      <c r="N429" s="15">
        <v>18.305111578725171</v>
      </c>
      <c r="O429" s="15">
        <v>1.7359653513941062</v>
      </c>
      <c r="P429" s="15">
        <v>6.7198440996168891</v>
      </c>
      <c r="Q429" s="15">
        <v>3.0644143113954598</v>
      </c>
      <c r="R429" s="15">
        <v>5.5965882423906557</v>
      </c>
    </row>
    <row r="430" spans="1:18" x14ac:dyDescent="0.2">
      <c r="A430" s="13" t="s">
        <v>51</v>
      </c>
      <c r="B430" s="14" t="s">
        <v>14</v>
      </c>
      <c r="C430" s="15">
        <v>17.734595861402163</v>
      </c>
      <c r="D430" s="15">
        <v>29.557659769003607</v>
      </c>
      <c r="E430" s="15">
        <v>20.69500969307656</v>
      </c>
      <c r="F430" s="15">
        <v>19.324479249826457</v>
      </c>
      <c r="G430" s="15">
        <v>60.828311123250948</v>
      </c>
      <c r="H430" s="15">
        <v>49.459461657198098</v>
      </c>
      <c r="I430" s="15">
        <v>45.864770966263478</v>
      </c>
      <c r="J430" s="15">
        <v>52.901152246395156</v>
      </c>
      <c r="K430" s="15">
        <v>51.691674626897559</v>
      </c>
      <c r="L430" s="15">
        <v>9.2636838242527695</v>
      </c>
      <c r="M430" s="15">
        <v>8.8650743653778665</v>
      </c>
      <c r="N430" s="15">
        <v>15.972805809146484</v>
      </c>
      <c r="O430" s="15">
        <v>2.0598678750808732</v>
      </c>
      <c r="P430" s="15">
        <v>6.0859333793159411</v>
      </c>
      <c r="Q430" s="15">
        <v>2.854043725544313</v>
      </c>
      <c r="R430" s="15">
        <v>5.787809342863607</v>
      </c>
    </row>
    <row r="431" spans="1:18" x14ac:dyDescent="0.2">
      <c r="A431" s="13" t="s">
        <v>52</v>
      </c>
      <c r="B431" s="14" t="s">
        <v>14</v>
      </c>
      <c r="C431" s="15">
        <v>22.358844907673845</v>
      </c>
      <c r="D431" s="15">
        <v>26.989374918138843</v>
      </c>
      <c r="E431" s="15">
        <v>20.972608037317883</v>
      </c>
      <c r="F431" s="15">
        <v>18.83527218638103</v>
      </c>
      <c r="G431" s="15">
        <v>67.298925661005157</v>
      </c>
      <c r="H431" s="15">
        <v>53.842372433083817</v>
      </c>
      <c r="I431" s="15">
        <v>51.322985347158728</v>
      </c>
      <c r="J431" s="15">
        <v>56.25528165154639</v>
      </c>
      <c r="K431" s="15">
        <v>52.990735610767906</v>
      </c>
      <c r="L431" s="15">
        <v>10.598147122153582</v>
      </c>
      <c r="M431" s="15">
        <v>8.6425366412800049</v>
      </c>
      <c r="N431" s="15">
        <v>15.603219163332177</v>
      </c>
      <c r="O431" s="15">
        <v>1.9760362380345604</v>
      </c>
      <c r="P431" s="15">
        <v>6.6917786549683296</v>
      </c>
      <c r="Q431" s="15">
        <v>2.6968499373337238</v>
      </c>
      <c r="R431" s="15">
        <v>6.2137945924531417</v>
      </c>
    </row>
    <row r="432" spans="1:18" x14ac:dyDescent="0.2">
      <c r="A432" s="13" t="s">
        <v>53</v>
      </c>
      <c r="B432" s="14" t="s">
        <v>14</v>
      </c>
      <c r="C432" s="15">
        <v>19.384373539533502</v>
      </c>
      <c r="D432" s="15">
        <v>22.30530653864129</v>
      </c>
      <c r="E432" s="15">
        <v>22.098312793818192</v>
      </c>
      <c r="F432" s="15">
        <v>18.848560912374339</v>
      </c>
      <c r="G432" s="15">
        <v>65.494080062874318</v>
      </c>
      <c r="H432" s="15">
        <v>50.60993618381454</v>
      </c>
      <c r="I432" s="15">
        <v>48.472510799624452</v>
      </c>
      <c r="J432" s="15">
        <v>52.656227704188474</v>
      </c>
      <c r="K432" s="15">
        <v>50.968209046919412</v>
      </c>
      <c r="L432" s="15">
        <v>10.997419189219164</v>
      </c>
      <c r="M432" s="15">
        <v>7.4614218011841071</v>
      </c>
      <c r="N432" s="15">
        <v>13.503511549961081</v>
      </c>
      <c r="O432" s="15">
        <v>1.6769499268849832</v>
      </c>
      <c r="P432" s="15">
        <v>6.2296992632394916</v>
      </c>
      <c r="Q432" s="15">
        <v>2.2430996646565999</v>
      </c>
      <c r="R432" s="15">
        <v>5.265053379541186</v>
      </c>
    </row>
    <row r="433" spans="1:18" x14ac:dyDescent="0.2">
      <c r="A433" s="13" t="s">
        <v>54</v>
      </c>
      <c r="B433" s="14" t="s">
        <v>14</v>
      </c>
      <c r="C433" s="15">
        <v>14.597958939922764</v>
      </c>
      <c r="D433" s="15">
        <v>20.039016362984885</v>
      </c>
      <c r="E433" s="15">
        <v>16.542137623008472</v>
      </c>
      <c r="F433" s="15">
        <v>17.678620360467068</v>
      </c>
      <c r="G433" s="15">
        <v>57.787832587419466</v>
      </c>
      <c r="H433" s="15">
        <v>51.702394996780114</v>
      </c>
      <c r="I433" s="15">
        <v>49.292820704742915</v>
      </c>
      <c r="J433" s="15">
        <v>53.977628570836401</v>
      </c>
      <c r="K433" s="15">
        <v>50.520362807126887</v>
      </c>
      <c r="L433" s="15">
        <v>12.280853918475085</v>
      </c>
      <c r="M433" s="15">
        <v>7.2303527445022064</v>
      </c>
      <c r="N433" s="15">
        <v>13.280804559303343</v>
      </c>
      <c r="O433" s="15">
        <v>1.4418064392877836</v>
      </c>
      <c r="P433" s="15">
        <v>5.5262932016011357</v>
      </c>
      <c r="Q433" s="15">
        <v>2.3333622445102664</v>
      </c>
      <c r="R433" s="15">
        <v>5.2347139827500051</v>
      </c>
    </row>
    <row r="434" spans="1:18" x14ac:dyDescent="0.2">
      <c r="A434" s="13" t="s">
        <v>55</v>
      </c>
      <c r="B434" s="14" t="s">
        <v>14</v>
      </c>
      <c r="C434" s="15">
        <v>13.518850844663103</v>
      </c>
      <c r="D434" s="15">
        <v>20.675889527131805</v>
      </c>
      <c r="E434" s="15">
        <v>14.115079630528585</v>
      </c>
      <c r="F434" s="15">
        <v>20.252070774236664</v>
      </c>
      <c r="G434" s="15">
        <v>66.978100704541788</v>
      </c>
      <c r="H434" s="15">
        <v>57.778522418248151</v>
      </c>
      <c r="I434" s="15">
        <v>56.329436569528035</v>
      </c>
      <c r="J434" s="15">
        <v>59.164315871182723</v>
      </c>
      <c r="K434" s="15">
        <v>53.952831192962421</v>
      </c>
      <c r="L434" s="15">
        <v>11.945834260773632</v>
      </c>
      <c r="M434" s="15">
        <v>7.2884710299909994</v>
      </c>
      <c r="N434" s="15">
        <v>12.899162575229647</v>
      </c>
      <c r="O434" s="15">
        <v>1.9228402658134385</v>
      </c>
      <c r="P434" s="15">
        <v>6.6144848658640836</v>
      </c>
      <c r="Q434" s="15">
        <v>2.2228324510553463</v>
      </c>
      <c r="R434" s="15">
        <v>5.2470942892258856</v>
      </c>
    </row>
    <row r="435" spans="1:18" x14ac:dyDescent="0.2">
      <c r="A435" s="13" t="s">
        <v>56</v>
      </c>
      <c r="B435" s="14" t="s">
        <v>14</v>
      </c>
      <c r="C435" s="15">
        <v>11.504999385077619</v>
      </c>
      <c r="D435" s="15">
        <v>15.868964669072579</v>
      </c>
      <c r="E435" s="15">
        <v>15.044111484029958</v>
      </c>
      <c r="F435" s="15">
        <v>20.058815312039947</v>
      </c>
      <c r="G435" s="15">
        <v>68.914828801487644</v>
      </c>
      <c r="H435" s="15">
        <v>61.019120615554215</v>
      </c>
      <c r="I435" s="15">
        <v>59.746534472378656</v>
      </c>
      <c r="J435" s="15">
        <v>62.177222566194416</v>
      </c>
      <c r="K435" s="15">
        <v>53.317244307389785</v>
      </c>
      <c r="L435" s="15">
        <v>11.902899748981401</v>
      </c>
      <c r="M435" s="15">
        <v>6.9570139959628472</v>
      </c>
      <c r="N435" s="15">
        <v>12.650414186753645</v>
      </c>
      <c r="O435" s="15">
        <v>1.5150963324470992</v>
      </c>
      <c r="P435" s="15">
        <v>5.6016500529452511</v>
      </c>
      <c r="Q435" s="15">
        <v>2.2047924441167051</v>
      </c>
      <c r="R435" s="15">
        <v>5.5715700952678899</v>
      </c>
    </row>
    <row r="436" spans="1:18" x14ac:dyDescent="0.2">
      <c r="A436" s="13" t="s">
        <v>57</v>
      </c>
      <c r="B436" s="14" t="s">
        <v>14</v>
      </c>
      <c r="C436" s="15">
        <v>10.018045663833933</v>
      </c>
      <c r="D436" s="15">
        <v>19.377009376099842</v>
      </c>
      <c r="E436" s="15">
        <v>13.424394507504875</v>
      </c>
      <c r="F436" s="15">
        <v>20.281877416100439</v>
      </c>
      <c r="G436" s="15">
        <v>59.55248754057704</v>
      </c>
      <c r="H436" s="15">
        <v>62.603222274766772</v>
      </c>
      <c r="I436" s="15">
        <v>61.210342113827195</v>
      </c>
      <c r="J436" s="15">
        <v>63.905247981644891</v>
      </c>
      <c r="K436" s="15">
        <v>49.110642239468774</v>
      </c>
      <c r="L436" s="15">
        <v>12.861262362264469</v>
      </c>
      <c r="M436" s="15">
        <v>5.8874043461964058</v>
      </c>
      <c r="N436" s="15">
        <v>10.397043874022685</v>
      </c>
      <c r="O436" s="15">
        <v>1.5789706374620258</v>
      </c>
      <c r="P436" s="15">
        <v>6.4883783162235948</v>
      </c>
      <c r="Q436" s="15">
        <v>1.4975442476609313</v>
      </c>
      <c r="R436" s="15">
        <v>4.7275416445766654</v>
      </c>
    </row>
    <row r="437" spans="1:18" x14ac:dyDescent="0.2">
      <c r="A437" s="13" t="s">
        <v>58</v>
      </c>
      <c r="B437" s="14" t="s">
        <v>14</v>
      </c>
      <c r="C437" s="15">
        <v>9.8455172703500278</v>
      </c>
      <c r="D437" s="15">
        <v>19.034666722676722</v>
      </c>
      <c r="E437" s="15">
        <v>14.602597111515733</v>
      </c>
      <c r="F437" s="15">
        <v>22.243490948936756</v>
      </c>
      <c r="G437" s="15">
        <v>70.868157793668502</v>
      </c>
      <c r="H437" s="15">
        <v>66.318399803432442</v>
      </c>
      <c r="I437" s="15">
        <v>64.78857801365389</v>
      </c>
      <c r="J437" s="15">
        <v>67.779234320960128</v>
      </c>
      <c r="K437" s="15">
        <v>53.685634577947702</v>
      </c>
      <c r="L437" s="15">
        <v>12.849823047228455</v>
      </c>
      <c r="M437" s="15">
        <v>6.1644421375217577</v>
      </c>
      <c r="N437" s="15">
        <v>11.553518712997265</v>
      </c>
      <c r="O437" s="15">
        <v>1.0183858245219386</v>
      </c>
      <c r="P437" s="15">
        <v>5.9164257154580939</v>
      </c>
      <c r="Q437" s="15">
        <v>2.1126961316389123</v>
      </c>
      <c r="R437" s="15">
        <v>4.5871552995173648</v>
      </c>
    </row>
    <row r="438" spans="1:18" x14ac:dyDescent="0.2">
      <c r="A438" s="13" t="s">
        <v>59</v>
      </c>
      <c r="B438" s="14" t="s">
        <v>14</v>
      </c>
      <c r="C438" s="15">
        <v>9.6917880432148973</v>
      </c>
      <c r="D438" s="15">
        <v>15.97835326043537</v>
      </c>
      <c r="E438" s="15">
        <v>13.403923653898556</v>
      </c>
      <c r="F438" s="15">
        <v>23.443076349411054</v>
      </c>
      <c r="G438" s="15">
        <v>63.663457028636792</v>
      </c>
      <c r="H438" s="15">
        <v>64.341532209544951</v>
      </c>
      <c r="I438" s="15">
        <v>62.64603792259085</v>
      </c>
      <c r="J438" s="15">
        <v>65.961515943952222</v>
      </c>
      <c r="K438" s="15">
        <v>53.121327058002336</v>
      </c>
      <c r="L438" s="15">
        <v>13.330231025022055</v>
      </c>
      <c r="M438" s="15">
        <v>6.5724454572568645</v>
      </c>
      <c r="N438" s="15">
        <v>11.583827226487458</v>
      </c>
      <c r="O438" s="15">
        <v>1.7842506426090203</v>
      </c>
      <c r="P438" s="15">
        <v>5.3424511165722839</v>
      </c>
      <c r="Q438" s="15">
        <v>2.1385397366345544</v>
      </c>
      <c r="R438" s="15">
        <v>4.0489685680280898</v>
      </c>
    </row>
    <row r="439" spans="1:18" x14ac:dyDescent="0.2">
      <c r="A439" s="13" t="s">
        <v>60</v>
      </c>
      <c r="B439" s="14" t="s">
        <v>14</v>
      </c>
      <c r="C439" s="15">
        <v>6.0220459246458775</v>
      </c>
      <c r="D439" s="15">
        <v>12.044091849291755</v>
      </c>
      <c r="E439" s="15">
        <v>12.640062651680752</v>
      </c>
      <c r="F439" s="15">
        <v>18.556687722680252</v>
      </c>
      <c r="G439" s="15">
        <v>66.95158917824017</v>
      </c>
      <c r="H439" s="15">
        <v>62.15356268236637</v>
      </c>
      <c r="I439" s="15">
        <v>61.858948966223579</v>
      </c>
      <c r="J439" s="15">
        <v>62.435609842292372</v>
      </c>
      <c r="K439" s="15">
        <v>51.328986936239318</v>
      </c>
      <c r="L439" s="15">
        <v>13.534229596973388</v>
      </c>
      <c r="M439" s="15">
        <v>6.0370526210565938</v>
      </c>
      <c r="N439" s="15">
        <v>10.76431826558415</v>
      </c>
      <c r="O439" s="15">
        <v>1.5114254143160566</v>
      </c>
      <c r="P439" s="15">
        <v>5.9314430299913283</v>
      </c>
      <c r="Q439" s="15">
        <v>1.7970761290587072</v>
      </c>
      <c r="R439" s="15">
        <v>4.0715006048986329</v>
      </c>
    </row>
    <row r="440" spans="1:18" x14ac:dyDescent="0.2">
      <c r="A440" s="13" t="s">
        <v>61</v>
      </c>
      <c r="B440" s="14" t="s">
        <v>14</v>
      </c>
      <c r="C440" s="15">
        <v>6.4124626866648251</v>
      </c>
      <c r="D440" s="15">
        <v>10.600193420813284</v>
      </c>
      <c r="E440" s="15">
        <v>12.171909331867107</v>
      </c>
      <c r="F440" s="15">
        <v>20.251538802158205</v>
      </c>
      <c r="G440" s="15">
        <v>60.947215602487198</v>
      </c>
      <c r="H440" s="15">
        <v>67.911423823670219</v>
      </c>
      <c r="I440" s="15">
        <v>68.013081088525368</v>
      </c>
      <c r="J440" s="15">
        <v>67.81386934455621</v>
      </c>
      <c r="K440" s="15">
        <v>52.142816867461889</v>
      </c>
      <c r="L440" s="15">
        <v>12.824949391201864</v>
      </c>
      <c r="M440" s="15">
        <v>7.5180737810493685</v>
      </c>
      <c r="N440" s="15">
        <v>13.800164586011995</v>
      </c>
      <c r="O440" s="15">
        <v>1.489521890555348</v>
      </c>
      <c r="P440" s="15">
        <v>5.7203584213147982</v>
      </c>
      <c r="Q440" s="15">
        <v>2.0729982852158186</v>
      </c>
      <c r="R440" s="15">
        <v>3.8557768105014221</v>
      </c>
    </row>
    <row r="441" spans="1:18" x14ac:dyDescent="0.2">
      <c r="A441" s="13" t="s">
        <v>62</v>
      </c>
      <c r="B441" s="14" t="s">
        <v>14</v>
      </c>
      <c r="C441" s="15">
        <v>4.4497375963564503</v>
      </c>
      <c r="D441" s="15">
        <v>14.134460600191076</v>
      </c>
      <c r="E441" s="15">
        <v>12.083039150582827</v>
      </c>
      <c r="F441" s="15">
        <v>19.30214304987172</v>
      </c>
      <c r="G441" s="15">
        <v>61.420020279196351</v>
      </c>
      <c r="H441" s="15">
        <v>69.105717600301233</v>
      </c>
      <c r="I441" s="15">
        <v>69.238476620363443</v>
      </c>
      <c r="J441" s="15">
        <v>68.924573772784882</v>
      </c>
      <c r="K441" s="15">
        <v>54.604399694411249</v>
      </c>
      <c r="L441" s="15">
        <v>16.174546895031138</v>
      </c>
      <c r="M441" s="15">
        <v>9.1007332824018761</v>
      </c>
      <c r="N441" s="15">
        <v>16.838042992211779</v>
      </c>
      <c r="O441" s="15">
        <v>1.6283497289465059</v>
      </c>
      <c r="P441" s="15">
        <v>5.5830627506868638</v>
      </c>
      <c r="Q441" s="15">
        <v>2.3942138381206726</v>
      </c>
      <c r="R441" s="15">
        <v>3.9042009746626878</v>
      </c>
    </row>
    <row r="442" spans="1:18" x14ac:dyDescent="0.2">
      <c r="A442" s="13" t="s">
        <v>63</v>
      </c>
      <c r="B442" s="14" t="s">
        <v>14</v>
      </c>
      <c r="C442" s="15">
        <v>4.5873603804101366</v>
      </c>
      <c r="D442" s="15">
        <v>12.189271867946934</v>
      </c>
      <c r="E442" s="15">
        <v>11.098906757684368</v>
      </c>
      <c r="F442" s="15">
        <v>20.347995722421341</v>
      </c>
      <c r="G442" s="15">
        <v>61.99890092857445</v>
      </c>
      <c r="H442" s="15">
        <v>71.175331067140817</v>
      </c>
      <c r="I442" s="15">
        <v>73.140626847114802</v>
      </c>
      <c r="J442" s="15">
        <v>69.280514486787212</v>
      </c>
      <c r="K442" s="15">
        <v>61.338634964094048</v>
      </c>
      <c r="L442" s="15">
        <v>14.98286954115297</v>
      </c>
      <c r="M442" s="15">
        <v>13.522106768357197</v>
      </c>
      <c r="N442" s="15">
        <v>25.472267580574133</v>
      </c>
      <c r="O442" s="15">
        <v>1.9478564103428018</v>
      </c>
      <c r="P442" s="15">
        <v>6.868905663394548</v>
      </c>
      <c r="Q442" s="15">
        <v>1.8092015993342137</v>
      </c>
      <c r="R442" s="15">
        <v>3.7926226119376483</v>
      </c>
    </row>
    <row r="443" spans="1:18" x14ac:dyDescent="0.2">
      <c r="A443" s="13" t="s">
        <v>64</v>
      </c>
      <c r="B443" s="14" t="s">
        <v>14</v>
      </c>
      <c r="C443" s="15">
        <v>3.9454164781634349</v>
      </c>
      <c r="D443" s="15">
        <v>12.362304964912097</v>
      </c>
      <c r="E443" s="15">
        <v>10.262725779967159</v>
      </c>
      <c r="F443" s="15">
        <v>22.28477597935726</v>
      </c>
      <c r="G443" s="15">
        <v>65.423496097556736</v>
      </c>
      <c r="H443" s="15">
        <v>70.155541838598396</v>
      </c>
      <c r="I443" s="15">
        <v>72.00128886879439</v>
      </c>
      <c r="J443" s="15">
        <v>68.373502657945266</v>
      </c>
      <c r="K443" s="15">
        <v>61.858426909287694</v>
      </c>
      <c r="L443" s="15">
        <v>15.999691368463777</v>
      </c>
      <c r="M443" s="15">
        <v>19.831161638368396</v>
      </c>
      <c r="N443" s="15">
        <v>37.385801840726259</v>
      </c>
      <c r="O443" s="15">
        <v>2.8045341006677131</v>
      </c>
      <c r="P443" s="15">
        <v>7.6609418210814013</v>
      </c>
      <c r="Q443" s="15">
        <v>1.889311202056416</v>
      </c>
      <c r="R443" s="15">
        <v>3.8711061692484612</v>
      </c>
    </row>
    <row r="444" spans="1:18" x14ac:dyDescent="0.2">
      <c r="A444" s="13" t="s">
        <v>65</v>
      </c>
      <c r="B444" s="14" t="s">
        <v>14</v>
      </c>
      <c r="C444" s="15">
        <v>5.8122869103335857</v>
      </c>
      <c r="D444" s="15">
        <v>10.964086671765628</v>
      </c>
      <c r="E444" s="15">
        <v>10.570050980168959</v>
      </c>
      <c r="F444" s="15">
        <v>22.383637369769559</v>
      </c>
      <c r="G444" s="15">
        <v>62.264325913400796</v>
      </c>
      <c r="H444" s="15">
        <v>68.774428476288662</v>
      </c>
      <c r="I444" s="15">
        <v>69.903264697181285</v>
      </c>
      <c r="J444" s="15">
        <v>67.682693278954744</v>
      </c>
      <c r="K444" s="15">
        <v>64.486615899313307</v>
      </c>
      <c r="L444" s="15">
        <v>14.466480122925983</v>
      </c>
      <c r="M444" s="15">
        <v>19.901184817754931</v>
      </c>
      <c r="N444" s="15">
        <v>36.740965062682314</v>
      </c>
      <c r="O444" s="15">
        <v>3.5635963506722379</v>
      </c>
      <c r="P444" s="15">
        <v>8.2258395341682142</v>
      </c>
      <c r="Q444" s="15">
        <v>1.6551738519023422</v>
      </c>
      <c r="R444" s="15">
        <v>3.4928078134632101</v>
      </c>
    </row>
    <row r="445" spans="1:18" x14ac:dyDescent="0.2">
      <c r="A445" s="13" t="s">
        <v>66</v>
      </c>
      <c r="B445" s="14" t="s">
        <v>14</v>
      </c>
      <c r="C445" s="15">
        <v>4.6453661145759648</v>
      </c>
      <c r="D445" s="15">
        <v>9.8216312136748964</v>
      </c>
      <c r="E445" s="15">
        <v>10.492034250871097</v>
      </c>
      <c r="F445" s="15">
        <v>22.342412221721041</v>
      </c>
      <c r="G445" s="15">
        <v>62.77434551607643</v>
      </c>
      <c r="H445" s="15">
        <v>70.999803042764157</v>
      </c>
      <c r="I445" s="15">
        <v>72.839629150597375</v>
      </c>
      <c r="J445" s="15">
        <v>69.217560441898286</v>
      </c>
      <c r="K445" s="15">
        <v>68.002348049293602</v>
      </c>
      <c r="L445" s="15">
        <v>15.849204085646937</v>
      </c>
      <c r="M445" s="15">
        <v>19.232597490293969</v>
      </c>
      <c r="N445" s="15">
        <v>35.609323367951767</v>
      </c>
      <c r="O445" s="15">
        <v>3.292456222995527</v>
      </c>
      <c r="P445" s="15">
        <v>7.5523609774449092</v>
      </c>
      <c r="Q445" s="15">
        <v>1.762452077705869</v>
      </c>
      <c r="R445" s="15">
        <v>3.7307379747058542</v>
      </c>
    </row>
    <row r="446" spans="1:18" x14ac:dyDescent="0.2">
      <c r="A446" s="13" t="s">
        <v>67</v>
      </c>
      <c r="B446" s="14" t="s">
        <v>14</v>
      </c>
      <c r="C446" s="15">
        <v>3.6006817290740383</v>
      </c>
      <c r="D446" s="15">
        <v>12.402348177921688</v>
      </c>
      <c r="E446" s="15">
        <v>9.2262016783424787</v>
      </c>
      <c r="F446" s="15">
        <v>22.032720425892485</v>
      </c>
      <c r="G446" s="15">
        <v>58.926181049839748</v>
      </c>
      <c r="H446" s="15">
        <v>72.49559544154404</v>
      </c>
      <c r="I446" s="15">
        <v>76.003721241259967</v>
      </c>
      <c r="J446" s="15">
        <v>69.091598186295485</v>
      </c>
      <c r="K446" s="15">
        <v>68.366421148080704</v>
      </c>
      <c r="L446" s="15">
        <v>17.088428999102128</v>
      </c>
      <c r="M446" s="15">
        <v>13.187947435738296</v>
      </c>
      <c r="N446" s="15">
        <v>24.018827045354048</v>
      </c>
      <c r="O446" s="15">
        <v>2.6785510891063828</v>
      </c>
      <c r="P446" s="15">
        <v>7.7013797021736439</v>
      </c>
      <c r="Q446" s="15">
        <v>1.6389645657131409</v>
      </c>
      <c r="R446" s="15">
        <v>3.0111209463101889</v>
      </c>
    </row>
    <row r="447" spans="1:18" x14ac:dyDescent="0.2">
      <c r="A447" s="13" t="s">
        <v>68</v>
      </c>
      <c r="B447" s="14" t="s">
        <v>14</v>
      </c>
      <c r="C447" s="15">
        <v>4.6920097754672234</v>
      </c>
      <c r="D447" s="15">
        <v>9.3840195509344468</v>
      </c>
      <c r="E447" s="15">
        <v>9.3208772791683803</v>
      </c>
      <c r="F447" s="15">
        <v>22.289054363228733</v>
      </c>
      <c r="G447" s="15">
        <v>55.309490269504039</v>
      </c>
      <c r="H447" s="15">
        <v>74.868327432523699</v>
      </c>
      <c r="I447" s="15">
        <v>77.500933730841965</v>
      </c>
      <c r="J447" s="15">
        <v>72.309444802139566</v>
      </c>
      <c r="K447" s="15">
        <v>68.991377208031736</v>
      </c>
      <c r="L447" s="15">
        <v>17.429929298279585</v>
      </c>
      <c r="M447" s="15">
        <v>15.44583071821606</v>
      </c>
      <c r="N447" s="15">
        <v>27.59155530259758</v>
      </c>
      <c r="O447" s="15">
        <v>3.6154722401069783</v>
      </c>
      <c r="P447" s="15">
        <v>7.4389889927296045</v>
      </c>
      <c r="Q447" s="15">
        <v>1.6450437594197593</v>
      </c>
      <c r="R447" s="15">
        <v>2.8756871824971366</v>
      </c>
    </row>
    <row r="448" spans="1:18" x14ac:dyDescent="0.2">
      <c r="A448" s="13" t="s">
        <v>69</v>
      </c>
      <c r="B448" s="14" t="s">
        <v>14</v>
      </c>
      <c r="C448" s="15">
        <v>3.0982397956778209</v>
      </c>
      <c r="D448" s="15">
        <v>7.6782464501580776</v>
      </c>
      <c r="E448" s="15">
        <v>9.8393234075297737</v>
      </c>
      <c r="F448" s="15">
        <v>24.355634623123027</v>
      </c>
      <c r="G448" s="15">
        <v>66.37820564375599</v>
      </c>
      <c r="H448" s="15">
        <v>80.164300818462863</v>
      </c>
      <c r="I448" s="15">
        <v>85.056188939020331</v>
      </c>
      <c r="J448" s="15">
        <v>75.404937247859394</v>
      </c>
      <c r="K448" s="15">
        <v>75.80727548751203</v>
      </c>
      <c r="L448" s="15">
        <v>17.502580389289662</v>
      </c>
      <c r="M448" s="15">
        <v>16.310915341508238</v>
      </c>
      <c r="N448" s="15">
        <v>29.702960327920685</v>
      </c>
      <c r="O448" s="15">
        <v>3.2326897423570768</v>
      </c>
      <c r="P448" s="15">
        <v>8.1943265525569231</v>
      </c>
      <c r="Q448" s="15">
        <v>1.4771681321457233</v>
      </c>
      <c r="R448" s="15">
        <v>3.090881217683068</v>
      </c>
    </row>
    <row r="449" spans="1:18" x14ac:dyDescent="0.2">
      <c r="A449" s="13" t="s">
        <v>70</v>
      </c>
      <c r="B449" s="14" t="s">
        <v>14</v>
      </c>
      <c r="C449" s="15">
        <v>2.0301737964114648</v>
      </c>
      <c r="D449" s="15">
        <v>10.286213901818089</v>
      </c>
      <c r="E449" s="15">
        <v>8.3344885020764981</v>
      </c>
      <c r="F449" s="15">
        <v>24.614810601987585</v>
      </c>
      <c r="G449" s="15">
        <v>56.072413516884666</v>
      </c>
      <c r="H449" s="15">
        <v>78.290181699485956</v>
      </c>
      <c r="I449" s="15">
        <v>81.047420330535118</v>
      </c>
      <c r="J449" s="15">
        <v>75.607639204122478</v>
      </c>
      <c r="K449" s="15">
        <v>77.504825644820272</v>
      </c>
      <c r="L449" s="15">
        <v>16.664273784937606</v>
      </c>
      <c r="M449" s="15">
        <v>17.437358651249145</v>
      </c>
      <c r="N449" s="15">
        <v>32.125336090488439</v>
      </c>
      <c r="O449" s="15">
        <v>3.0504523021836154</v>
      </c>
      <c r="P449" s="15">
        <v>9.4044826656093221</v>
      </c>
      <c r="Q449" s="15">
        <v>1.3621019073108058</v>
      </c>
      <c r="R449" s="15">
        <v>3.6568141295371182</v>
      </c>
    </row>
    <row r="450" spans="1:18" x14ac:dyDescent="0.2">
      <c r="A450" s="13" t="s">
        <v>71</v>
      </c>
      <c r="B450" s="14" t="s">
        <v>14</v>
      </c>
      <c r="C450" s="15">
        <v>3.5429680260762448</v>
      </c>
      <c r="D450" s="15">
        <v>8.5848840631847469</v>
      </c>
      <c r="E450" s="15">
        <v>8.2048748798873987</v>
      </c>
      <c r="F450" s="15">
        <v>25.968006063148778</v>
      </c>
      <c r="G450" s="15">
        <v>59.485095398338053</v>
      </c>
      <c r="H450" s="15">
        <v>82.000332322246734</v>
      </c>
      <c r="I450" s="15">
        <v>85.508920840005771</v>
      </c>
      <c r="J450" s="15">
        <v>78.611062489688734</v>
      </c>
      <c r="K450" s="15">
        <v>81.065751862090877</v>
      </c>
      <c r="L450" s="15">
        <v>16.883135325672768</v>
      </c>
      <c r="M450" s="15">
        <v>18.922219966012829</v>
      </c>
      <c r="N450" s="15">
        <v>34.85337706086591</v>
      </c>
      <c r="O450" s="15">
        <v>3.3283392281653166</v>
      </c>
      <c r="P450" s="15">
        <v>9.6875057970446914</v>
      </c>
      <c r="Q450" s="15">
        <v>1.286565308785991</v>
      </c>
      <c r="R450" s="15">
        <v>3.6897722063296343</v>
      </c>
    </row>
    <row r="451" spans="1:18" x14ac:dyDescent="0.2">
      <c r="A451" s="13" t="s">
        <v>72</v>
      </c>
      <c r="B451" s="14" t="s">
        <v>14</v>
      </c>
      <c r="C451" s="15">
        <v>2.6116300007559983</v>
      </c>
      <c r="D451" s="15">
        <v>7.6974357917018894</v>
      </c>
      <c r="E451" s="15">
        <v>7.2118134477939311</v>
      </c>
      <c r="F451" s="15">
        <v>26.567657586413276</v>
      </c>
      <c r="G451" s="15">
        <v>59.66107017044618</v>
      </c>
      <c r="H451" s="15">
        <v>83.655624684714979</v>
      </c>
      <c r="I451" s="15">
        <v>87.254423375416181</v>
      </c>
      <c r="J451" s="15">
        <v>80.202551128237829</v>
      </c>
      <c r="K451" s="15">
        <v>85.156981911648131</v>
      </c>
      <c r="L451" s="15">
        <v>16.526940354080089</v>
      </c>
      <c r="M451" s="15">
        <v>19.877969684594873</v>
      </c>
      <c r="N451" s="15">
        <v>37.025885966117414</v>
      </c>
      <c r="O451" s="15">
        <v>3.056463543734913</v>
      </c>
      <c r="P451" s="15">
        <v>10.696701541799246</v>
      </c>
      <c r="Q451" s="15">
        <v>1.1530423502846572</v>
      </c>
      <c r="R451" s="15">
        <v>4.0716807994426958</v>
      </c>
    </row>
    <row r="452" spans="1:18" x14ac:dyDescent="0.2">
      <c r="A452" s="13" t="s">
        <v>43</v>
      </c>
      <c r="B452" s="14" t="s">
        <v>15</v>
      </c>
      <c r="C452" s="15">
        <v>127.11663021758082</v>
      </c>
      <c r="D452" s="15">
        <v>171.73513490890804</v>
      </c>
      <c r="E452" s="15">
        <v>18.026811146744219</v>
      </c>
      <c r="F452" s="15">
        <v>9.660777244387786</v>
      </c>
      <c r="G452" s="15">
        <v>27.312741946688053</v>
      </c>
      <c r="H452" s="15">
        <v>28.175506548729953</v>
      </c>
      <c r="I452" s="15">
        <v>23.876213740337811</v>
      </c>
      <c r="J452" s="15">
        <v>32.370488968835168</v>
      </c>
      <c r="K452" s="15">
        <v>22.374379723792138</v>
      </c>
      <c r="L452" s="15">
        <v>6.8070461228647412</v>
      </c>
      <c r="M452" s="15">
        <v>33.986399580443759</v>
      </c>
      <c r="N452" s="15">
        <v>57.358027072831312</v>
      </c>
      <c r="O452" s="15">
        <v>10.757857112397316</v>
      </c>
      <c r="P452" s="15">
        <v>1.5608020622493104</v>
      </c>
      <c r="Q452" s="15">
        <v>4.3654944288673443</v>
      </c>
      <c r="R452" s="15">
        <v>2.6173434159652089</v>
      </c>
    </row>
    <row r="453" spans="1:18" x14ac:dyDescent="0.2">
      <c r="A453" s="13" t="s">
        <v>44</v>
      </c>
      <c r="B453" s="14" t="s">
        <v>15</v>
      </c>
      <c r="C453" s="15">
        <v>102.49880406337057</v>
      </c>
      <c r="D453" s="15">
        <v>157.16014294960183</v>
      </c>
      <c r="E453" s="15">
        <v>17.112037868323579</v>
      </c>
      <c r="F453" s="15">
        <v>11.660834669273132</v>
      </c>
      <c r="G453" s="15">
        <v>28.834889310257367</v>
      </c>
      <c r="H453" s="15">
        <v>30.060084099895537</v>
      </c>
      <c r="I453" s="15">
        <v>26.399701045879961</v>
      </c>
      <c r="J453" s="15">
        <v>33.621848704692866</v>
      </c>
      <c r="K453" s="15">
        <v>23.871522422241007</v>
      </c>
      <c r="L453" s="15">
        <v>6.8339944906614418</v>
      </c>
      <c r="M453" s="15">
        <v>32.945548440397033</v>
      </c>
      <c r="N453" s="15">
        <v>55.747592056274442</v>
      </c>
      <c r="O453" s="15">
        <v>10.353872781400378</v>
      </c>
      <c r="P453" s="15">
        <v>1.213510029219115</v>
      </c>
      <c r="Q453" s="15">
        <v>3.3030973371530301</v>
      </c>
      <c r="R453" s="15">
        <v>3.4549638813899506</v>
      </c>
    </row>
    <row r="454" spans="1:18" x14ac:dyDescent="0.2">
      <c r="A454" s="13" t="s">
        <v>45</v>
      </c>
      <c r="B454" s="14" t="s">
        <v>15</v>
      </c>
      <c r="C454" s="15">
        <v>81.089474069861168</v>
      </c>
      <c r="D454" s="15">
        <v>162.31851694190797</v>
      </c>
      <c r="E454" s="15">
        <v>17.111861002926624</v>
      </c>
      <c r="F454" s="15">
        <v>11.87445763527626</v>
      </c>
      <c r="G454" s="15">
        <v>25.113769706731791</v>
      </c>
      <c r="H454" s="15">
        <v>31.114732599748052</v>
      </c>
      <c r="I454" s="15">
        <v>27.796268257835351</v>
      </c>
      <c r="J454" s="15">
        <v>34.373194103908759</v>
      </c>
      <c r="K454" s="15">
        <v>25.373598314063301</v>
      </c>
      <c r="L454" s="15">
        <v>7.0795016030871434</v>
      </c>
      <c r="M454" s="15">
        <v>31.493167496392868</v>
      </c>
      <c r="N454" s="15">
        <v>53.170609656744027</v>
      </c>
      <c r="O454" s="15">
        <v>9.9698726911284048</v>
      </c>
      <c r="P454" s="15">
        <v>1.4006945289949155</v>
      </c>
      <c r="Q454" s="15">
        <v>3.2028514423353829</v>
      </c>
      <c r="R454" s="15">
        <v>3.6089766972712809</v>
      </c>
    </row>
    <row r="455" spans="1:18" x14ac:dyDescent="0.2">
      <c r="A455" s="13" t="s">
        <v>46</v>
      </c>
      <c r="B455" s="14" t="s">
        <v>15</v>
      </c>
      <c r="C455" s="15">
        <v>76.364628291883193</v>
      </c>
      <c r="D455" s="15">
        <v>140.95954959408357</v>
      </c>
      <c r="E455" s="15">
        <v>17.643644006346548</v>
      </c>
      <c r="F455" s="15">
        <v>11.532918521221646</v>
      </c>
      <c r="G455" s="15">
        <v>31.039620350954639</v>
      </c>
      <c r="H455" s="15">
        <v>31.399901183720587</v>
      </c>
      <c r="I455" s="15">
        <v>28.175407423104087</v>
      </c>
      <c r="J455" s="15">
        <v>34.561306207480968</v>
      </c>
      <c r="K455" s="15">
        <v>27.052775276134557</v>
      </c>
      <c r="L455" s="15">
        <v>7.7332136496520096</v>
      </c>
      <c r="M455" s="15">
        <v>30.277193046430806</v>
      </c>
      <c r="N455" s="15">
        <v>51.416036469463606</v>
      </c>
      <c r="O455" s="15">
        <v>9.4096402386811278</v>
      </c>
      <c r="P455" s="15">
        <v>1.201523025291638</v>
      </c>
      <c r="Q455" s="15">
        <v>2.6136645436106098</v>
      </c>
      <c r="R455" s="15">
        <v>4.616575860535578</v>
      </c>
    </row>
    <row r="456" spans="1:18" x14ac:dyDescent="0.2">
      <c r="A456" s="13" t="s">
        <v>47</v>
      </c>
      <c r="B456" s="14" t="s">
        <v>15</v>
      </c>
      <c r="C456" s="15">
        <v>55.193972790677371</v>
      </c>
      <c r="D456" s="15">
        <v>152.52232331570747</v>
      </c>
      <c r="E456" s="15">
        <v>15.227228418687215</v>
      </c>
      <c r="F456" s="15">
        <v>11.656422832633879</v>
      </c>
      <c r="G456" s="15">
        <v>28.873612682239958</v>
      </c>
      <c r="H456" s="15">
        <v>32.568136625956789</v>
      </c>
      <c r="I456" s="15">
        <v>29.100897195157938</v>
      </c>
      <c r="J456" s="15">
        <v>35.962096849837998</v>
      </c>
      <c r="K456" s="15">
        <v>27.556981339524658</v>
      </c>
      <c r="L456" s="15">
        <v>8.6492715153252586</v>
      </c>
      <c r="M456" s="15">
        <v>27.950527566207811</v>
      </c>
      <c r="N456" s="15">
        <v>48.389523464852537</v>
      </c>
      <c r="O456" s="15">
        <v>7.7704434483047455</v>
      </c>
      <c r="P456" s="15">
        <v>1.5689587295728282</v>
      </c>
      <c r="Q456" s="15">
        <v>2.2038588694256473</v>
      </c>
      <c r="R456" s="15">
        <v>4.2502992481780337</v>
      </c>
    </row>
    <row r="457" spans="1:18" x14ac:dyDescent="0.2">
      <c r="A457" s="13" t="s">
        <v>48</v>
      </c>
      <c r="B457" s="14" t="s">
        <v>15</v>
      </c>
      <c r="C457" s="15">
        <v>50.694625686461258</v>
      </c>
      <c r="D457" s="15">
        <v>135.27676396117693</v>
      </c>
      <c r="E457" s="15">
        <v>15.28029946252526</v>
      </c>
      <c r="F457" s="15">
        <v>12.22423957002021</v>
      </c>
      <c r="G457" s="15">
        <v>30.376938735638706</v>
      </c>
      <c r="H457" s="15">
        <v>35.047239640038519</v>
      </c>
      <c r="I457" s="15">
        <v>32.172574655976725</v>
      </c>
      <c r="J457" s="15">
        <v>37.839362303975761</v>
      </c>
      <c r="K457" s="15">
        <v>29.823811996142673</v>
      </c>
      <c r="L457" s="15">
        <v>8.3421462697781923</v>
      </c>
      <c r="M457" s="15">
        <v>24.131724449450299</v>
      </c>
      <c r="N457" s="15">
        <v>41.741588018284922</v>
      </c>
      <c r="O457" s="15">
        <v>6.755825593897721</v>
      </c>
      <c r="P457" s="15">
        <v>2.0239452968065179</v>
      </c>
      <c r="Q457" s="15">
        <v>2.6074532773770454</v>
      </c>
      <c r="R457" s="15">
        <v>4.5246983342719309</v>
      </c>
    </row>
    <row r="458" spans="1:18" x14ac:dyDescent="0.2">
      <c r="A458" s="13" t="s">
        <v>49</v>
      </c>
      <c r="B458" s="14" t="s">
        <v>15</v>
      </c>
      <c r="C458" s="15">
        <v>47.185750719174756</v>
      </c>
      <c r="D458" s="15">
        <v>131.01864789027343</v>
      </c>
      <c r="E458" s="15">
        <v>17.654053119998565</v>
      </c>
      <c r="F458" s="15">
        <v>12.230668157287141</v>
      </c>
      <c r="G458" s="15">
        <v>28.185738016563615</v>
      </c>
      <c r="H458" s="15">
        <v>36.474103552571044</v>
      </c>
      <c r="I458" s="15">
        <v>33.482910514188866</v>
      </c>
      <c r="J458" s="15">
        <v>39.392279342941372</v>
      </c>
      <c r="K458" s="15">
        <v>29.298870066819362</v>
      </c>
      <c r="L458" s="15">
        <v>8.503980427557547</v>
      </c>
      <c r="M458" s="15">
        <v>23.651695564144426</v>
      </c>
      <c r="N458" s="15">
        <v>41.117888602306273</v>
      </c>
      <c r="O458" s="15">
        <v>6.5298322276096084</v>
      </c>
      <c r="P458" s="15">
        <v>2.0470503594262697</v>
      </c>
      <c r="Q458" s="15">
        <v>2.5827518681351536</v>
      </c>
      <c r="R458" s="15">
        <v>4.8416216692051268</v>
      </c>
    </row>
    <row r="459" spans="1:18" x14ac:dyDescent="0.2">
      <c r="A459" s="13" t="s">
        <v>50</v>
      </c>
      <c r="B459" s="14" t="s">
        <v>15</v>
      </c>
      <c r="C459" s="15">
        <v>41.803187611621965</v>
      </c>
      <c r="D459" s="15">
        <v>125.13855351485537</v>
      </c>
      <c r="E459" s="15">
        <v>15.924812035444491</v>
      </c>
      <c r="F459" s="15">
        <v>11.711520958802225</v>
      </c>
      <c r="G459" s="15">
        <v>31.232218929904679</v>
      </c>
      <c r="H459" s="15">
        <v>37.05219024020861</v>
      </c>
      <c r="I459" s="15">
        <v>33.811867227146351</v>
      </c>
      <c r="J459" s="15">
        <v>40.208695274183832</v>
      </c>
      <c r="K459" s="15">
        <v>31.26405040587408</v>
      </c>
      <c r="L459" s="15">
        <v>8.5324466928511864</v>
      </c>
      <c r="M459" s="15">
        <v>20.85349400453952</v>
      </c>
      <c r="N459" s="15">
        <v>36.043023919476241</v>
      </c>
      <c r="O459" s="15">
        <v>6.0089306133120512</v>
      </c>
      <c r="P459" s="15">
        <v>2.540628559322895</v>
      </c>
      <c r="Q459" s="15">
        <v>2.2019217271874028</v>
      </c>
      <c r="R459" s="15">
        <v>4.4200340553100075</v>
      </c>
    </row>
    <row r="460" spans="1:18" x14ac:dyDescent="0.2">
      <c r="A460" s="13" t="s">
        <v>51</v>
      </c>
      <c r="B460" s="14" t="s">
        <v>15</v>
      </c>
      <c r="C460" s="15">
        <v>33.757386542370931</v>
      </c>
      <c r="D460" s="15">
        <v>99.580907796332681</v>
      </c>
      <c r="E460" s="15">
        <v>15.177715702625916</v>
      </c>
      <c r="F460" s="15">
        <v>12.210387014696805</v>
      </c>
      <c r="G460" s="15">
        <v>32.145352900069881</v>
      </c>
      <c r="H460" s="15">
        <v>42.880915331865602</v>
      </c>
      <c r="I460" s="15">
        <v>39.028430698351066</v>
      </c>
      <c r="J460" s="15">
        <v>46.62721989328378</v>
      </c>
      <c r="K460" s="15">
        <v>30.097965244903637</v>
      </c>
      <c r="L460" s="15">
        <v>8.8983228832650578</v>
      </c>
      <c r="M460" s="15">
        <v>19.699481449641809</v>
      </c>
      <c r="N460" s="15">
        <v>34.207931051160394</v>
      </c>
      <c r="O460" s="15">
        <v>5.4974644697158235</v>
      </c>
      <c r="P460" s="15">
        <v>3.0583263222645005</v>
      </c>
      <c r="Q460" s="15">
        <v>2.1239120280375339</v>
      </c>
      <c r="R460" s="15">
        <v>3.7898801987286843</v>
      </c>
    </row>
    <row r="461" spans="1:18" x14ac:dyDescent="0.2">
      <c r="A461" s="13" t="s">
        <v>52</v>
      </c>
      <c r="B461" s="14" t="s">
        <v>15</v>
      </c>
      <c r="C461" s="15">
        <v>34.763882895763807</v>
      </c>
      <c r="D461" s="15">
        <v>98.136953466446087</v>
      </c>
      <c r="E461" s="15">
        <v>16.529723180931676</v>
      </c>
      <c r="F461" s="15">
        <v>12.71517167763975</v>
      </c>
      <c r="G461" s="15">
        <v>32.048216796521295</v>
      </c>
      <c r="H461" s="15">
        <v>46.030327313074032</v>
      </c>
      <c r="I461" s="15">
        <v>42.239989787309135</v>
      </c>
      <c r="J461" s="15">
        <v>49.708844940439732</v>
      </c>
      <c r="K461" s="15">
        <v>31.328977377796956</v>
      </c>
      <c r="L461" s="15">
        <v>8.6836590026505576</v>
      </c>
      <c r="M461" s="15">
        <v>17.236331134808605</v>
      </c>
      <c r="N461" s="15">
        <v>29.771370579721957</v>
      </c>
      <c r="O461" s="15">
        <v>4.979994239604224</v>
      </c>
      <c r="P461" s="15">
        <v>2.6722431263652604</v>
      </c>
      <c r="Q461" s="15">
        <v>1.8800468470689762</v>
      </c>
      <c r="R461" s="15">
        <v>3.7061579239351534</v>
      </c>
    </row>
    <row r="462" spans="1:18" x14ac:dyDescent="0.2">
      <c r="A462" s="13" t="s">
        <v>53</v>
      </c>
      <c r="B462" s="14" t="s">
        <v>15</v>
      </c>
      <c r="C462" s="15">
        <v>33.21991652396536</v>
      </c>
      <c r="D462" s="15">
        <v>81.392178367271555</v>
      </c>
      <c r="E462" s="15">
        <v>15.545828159242042</v>
      </c>
      <c r="F462" s="15">
        <v>11.557302550709236</v>
      </c>
      <c r="G462" s="15">
        <v>29.296069767329062</v>
      </c>
      <c r="H462" s="15">
        <v>46.94124852987342</v>
      </c>
      <c r="I462" s="15">
        <v>43.630701142294775</v>
      </c>
      <c r="J462" s="15">
        <v>50.147876713602798</v>
      </c>
      <c r="K462" s="15">
        <v>32.118094203451228</v>
      </c>
      <c r="L462" s="15">
        <v>9.0254187994635835</v>
      </c>
      <c r="M462" s="15">
        <v>16.198888180276768</v>
      </c>
      <c r="N462" s="15">
        <v>27.991245591993337</v>
      </c>
      <c r="O462" s="15">
        <v>4.746935510872194</v>
      </c>
      <c r="P462" s="15">
        <v>2.141280564666955</v>
      </c>
      <c r="Q462" s="15">
        <v>1.572267261548095</v>
      </c>
      <c r="R462" s="15">
        <v>3.4998064523883081</v>
      </c>
    </row>
    <row r="463" spans="1:18" x14ac:dyDescent="0.2">
      <c r="A463" s="13" t="s">
        <v>54</v>
      </c>
      <c r="B463" s="14" t="s">
        <v>15</v>
      </c>
      <c r="C463" s="15">
        <v>28.090876354115622</v>
      </c>
      <c r="D463" s="15">
        <v>72.968589662016001</v>
      </c>
      <c r="E463" s="15">
        <v>14.534223831312811</v>
      </c>
      <c r="F463" s="15">
        <v>13.863882270958761</v>
      </c>
      <c r="G463" s="15">
        <v>33.070939494154359</v>
      </c>
      <c r="H463" s="15">
        <v>50.406195135876651</v>
      </c>
      <c r="I463" s="15">
        <v>47.473390134775045</v>
      </c>
      <c r="J463" s="15">
        <v>53.228211157031573</v>
      </c>
      <c r="K463" s="15">
        <v>32.151823936403588</v>
      </c>
      <c r="L463" s="15">
        <v>9.1011185661999505</v>
      </c>
      <c r="M463" s="15">
        <v>15.111431727348362</v>
      </c>
      <c r="N463" s="15">
        <v>25.554438148489311</v>
      </c>
      <c r="O463" s="15">
        <v>4.8788864066312998</v>
      </c>
      <c r="P463" s="15">
        <v>2.9709191855794947</v>
      </c>
      <c r="Q463" s="15">
        <v>1.7055287656790414</v>
      </c>
      <c r="R463" s="15">
        <v>3.2323121585358252</v>
      </c>
    </row>
    <row r="464" spans="1:18" x14ac:dyDescent="0.2">
      <c r="A464" s="13" t="s">
        <v>55</v>
      </c>
      <c r="B464" s="14" t="s">
        <v>15</v>
      </c>
      <c r="C464" s="15">
        <v>24.426137997530319</v>
      </c>
      <c r="D464" s="15">
        <v>78.48842126630241</v>
      </c>
      <c r="E464" s="15">
        <v>13.636112211301173</v>
      </c>
      <c r="F464" s="15">
        <v>14.079803498002946</v>
      </c>
      <c r="G464" s="15">
        <v>32.737850321832752</v>
      </c>
      <c r="H464" s="15">
        <v>53.893441781294136</v>
      </c>
      <c r="I464" s="15">
        <v>51.331445757110465</v>
      </c>
      <c r="J464" s="15">
        <v>56.282053408106897</v>
      </c>
      <c r="K464" s="15">
        <v>33.12231669628801</v>
      </c>
      <c r="L464" s="15">
        <v>9.3294036398756308</v>
      </c>
      <c r="M464" s="15">
        <v>15.035595488793275</v>
      </c>
      <c r="N464" s="15">
        <v>25.837374994346675</v>
      </c>
      <c r="O464" s="15">
        <v>4.5423640337057831</v>
      </c>
      <c r="P464" s="15">
        <v>3.1928800260479613</v>
      </c>
      <c r="Q464" s="15">
        <v>1.4228807438175097</v>
      </c>
      <c r="R464" s="15">
        <v>3.0071190977586548</v>
      </c>
    </row>
    <row r="465" spans="1:18" x14ac:dyDescent="0.2">
      <c r="A465" s="13" t="s">
        <v>56</v>
      </c>
      <c r="B465" s="14" t="s">
        <v>15</v>
      </c>
      <c r="C465" s="15">
        <v>23.176928482620685</v>
      </c>
      <c r="D465" s="15">
        <v>66.625222985026213</v>
      </c>
      <c r="E465" s="15">
        <v>13.564040808221417</v>
      </c>
      <c r="F465" s="15">
        <v>13.247929687690835</v>
      </c>
      <c r="G465" s="15">
        <v>34.17978394597877</v>
      </c>
      <c r="H465" s="15">
        <v>56.807744288289761</v>
      </c>
      <c r="I465" s="15">
        <v>54.252487369158899</v>
      </c>
      <c r="J465" s="15">
        <v>59.230657209065058</v>
      </c>
      <c r="K465" s="15">
        <v>33.496631518921625</v>
      </c>
      <c r="L465" s="15">
        <v>10.626168851484517</v>
      </c>
      <c r="M465" s="15">
        <v>14.664257490491892</v>
      </c>
      <c r="N465" s="15">
        <v>25.037346394335263</v>
      </c>
      <c r="O465" s="15">
        <v>4.5562044006973119</v>
      </c>
      <c r="P465" s="15">
        <v>3.0988168422170999</v>
      </c>
      <c r="Q465" s="15">
        <v>1.2424888120022686</v>
      </c>
      <c r="R465" s="15">
        <v>2.7667047383538885</v>
      </c>
    </row>
    <row r="466" spans="1:18" x14ac:dyDescent="0.2">
      <c r="A466" s="13" t="s">
        <v>57</v>
      </c>
      <c r="B466" s="14" t="s">
        <v>15</v>
      </c>
      <c r="C466" s="15">
        <v>24.066626128670833</v>
      </c>
      <c r="D466" s="15">
        <v>72.065051348877091</v>
      </c>
      <c r="E466" s="15">
        <v>14.053588596420887</v>
      </c>
      <c r="F466" s="15">
        <v>14.947653874920825</v>
      </c>
      <c r="G466" s="15">
        <v>34.863939971383545</v>
      </c>
      <c r="H466" s="15">
        <v>59.052090463219066</v>
      </c>
      <c r="I466" s="15">
        <v>56.705119312066842</v>
      </c>
      <c r="J466" s="15">
        <v>61.285934032575327</v>
      </c>
      <c r="K466" s="15">
        <v>34.575756956769695</v>
      </c>
      <c r="L466" s="15">
        <v>10.40546658517853</v>
      </c>
      <c r="M466" s="15">
        <v>13.074447412430205</v>
      </c>
      <c r="N466" s="15">
        <v>22.246970083046172</v>
      </c>
      <c r="O466" s="15">
        <v>4.1789040537605526</v>
      </c>
      <c r="P466" s="15">
        <v>3.2837667997234301</v>
      </c>
      <c r="Q466" s="15">
        <v>0.67614180957042425</v>
      </c>
      <c r="R466" s="15">
        <v>2.7615054959297334</v>
      </c>
    </row>
    <row r="467" spans="1:18" x14ac:dyDescent="0.2">
      <c r="A467" s="13" t="s">
        <v>58</v>
      </c>
      <c r="B467" s="14" t="s">
        <v>15</v>
      </c>
      <c r="C467" s="15">
        <v>19.419028363204365</v>
      </c>
      <c r="D467" s="15">
        <v>65.581216894420294</v>
      </c>
      <c r="E467" s="15">
        <v>13.561256658332427</v>
      </c>
      <c r="F467" s="15">
        <v>13.968909664093923</v>
      </c>
      <c r="G467" s="15">
        <v>31.55614502539914</v>
      </c>
      <c r="H467" s="15">
        <v>62.203054050737215</v>
      </c>
      <c r="I467" s="15">
        <v>59.525273433054018</v>
      </c>
      <c r="J467" s="15">
        <v>64.780441508917733</v>
      </c>
      <c r="K467" s="15">
        <v>34.58686162099616</v>
      </c>
      <c r="L467" s="15">
        <v>10.953908729115167</v>
      </c>
      <c r="M467" s="15">
        <v>14.916110029979487</v>
      </c>
      <c r="N467" s="15">
        <v>24.979738815168236</v>
      </c>
      <c r="O467" s="15">
        <v>5.1472031281782948</v>
      </c>
      <c r="P467" s="15">
        <v>2.6466195276349973</v>
      </c>
      <c r="Q467" s="15">
        <v>1.0448991041217413</v>
      </c>
      <c r="R467" s="15">
        <v>2.7980855204333874</v>
      </c>
    </row>
    <row r="468" spans="1:18" x14ac:dyDescent="0.2">
      <c r="A468" s="13" t="s">
        <v>59</v>
      </c>
      <c r="B468" s="14" t="s">
        <v>15</v>
      </c>
      <c r="C468" s="15">
        <v>19.158923268512311</v>
      </c>
      <c r="D468" s="15">
        <v>64.443650994086852</v>
      </c>
      <c r="E468" s="15">
        <v>12.828373293495725</v>
      </c>
      <c r="F468" s="15">
        <v>13.701231682537701</v>
      </c>
      <c r="G468" s="15">
        <v>32.311795170524363</v>
      </c>
      <c r="H468" s="15">
        <v>64.418462553857964</v>
      </c>
      <c r="I468" s="15">
        <v>62.440140380326447</v>
      </c>
      <c r="J468" s="15">
        <v>66.319223483860583</v>
      </c>
      <c r="K468" s="15">
        <v>35.550036451742919</v>
      </c>
      <c r="L468" s="15">
        <v>10.633917609180243</v>
      </c>
      <c r="M468" s="15">
        <v>12.423511280900636</v>
      </c>
      <c r="N468" s="15">
        <v>21.43383319288532</v>
      </c>
      <c r="O468" s="15">
        <v>3.7257990721269989</v>
      </c>
      <c r="P468" s="15">
        <v>3.6671944764063236</v>
      </c>
      <c r="Q468" s="15">
        <v>0.87752276566984466</v>
      </c>
      <c r="R468" s="15">
        <v>2.9089534200551541</v>
      </c>
    </row>
    <row r="469" spans="1:18" x14ac:dyDescent="0.2">
      <c r="A469" s="13" t="s">
        <v>60</v>
      </c>
      <c r="B469" s="14" t="s">
        <v>15</v>
      </c>
      <c r="C469" s="15">
        <v>18.638656573733925</v>
      </c>
      <c r="D469" s="15">
        <v>56.984853252311964</v>
      </c>
      <c r="E469" s="15">
        <v>11.56352508782742</v>
      </c>
      <c r="F469" s="15">
        <v>14.01015066320293</v>
      </c>
      <c r="G469" s="15">
        <v>29.739571517488905</v>
      </c>
      <c r="H469" s="15">
        <v>66.320865151363435</v>
      </c>
      <c r="I469" s="15">
        <v>65.455091577332823</v>
      </c>
      <c r="J469" s="15">
        <v>67.151044914795108</v>
      </c>
      <c r="K469" s="15">
        <v>35.04938259923744</v>
      </c>
      <c r="L469" s="15">
        <v>11.544717981803592</v>
      </c>
      <c r="M469" s="15">
        <v>9.1146093028508304</v>
      </c>
      <c r="N469" s="15">
        <v>15.894448623941239</v>
      </c>
      <c r="O469" s="15">
        <v>2.6001695310534245</v>
      </c>
      <c r="P469" s="15">
        <v>4.5294276553859865</v>
      </c>
      <c r="Q469" s="15">
        <v>0.70112379252698698</v>
      </c>
      <c r="R469" s="15">
        <v>2.9950919292414979</v>
      </c>
    </row>
    <row r="470" spans="1:18" x14ac:dyDescent="0.2">
      <c r="A470" s="13" t="s">
        <v>61</v>
      </c>
      <c r="B470" s="14" t="s">
        <v>15</v>
      </c>
      <c r="C470" s="15">
        <v>14.391413123502977</v>
      </c>
      <c r="D470" s="15">
        <v>52.035618747480662</v>
      </c>
      <c r="E470" s="15">
        <v>10.885186364924619</v>
      </c>
      <c r="F470" s="15">
        <v>14.97340152041474</v>
      </c>
      <c r="G470" s="15">
        <v>32.790179132050937</v>
      </c>
      <c r="H470" s="15">
        <v>69.200747453869639</v>
      </c>
      <c r="I470" s="15">
        <v>69.136931276793987</v>
      </c>
      <c r="J470" s="15">
        <v>69.261845067852079</v>
      </c>
      <c r="K470" s="15">
        <v>37.12736731373343</v>
      </c>
      <c r="L470" s="15">
        <v>12.742214346164875</v>
      </c>
      <c r="M470" s="15">
        <v>11.120112362066031</v>
      </c>
      <c r="N470" s="15">
        <v>19.459750726074819</v>
      </c>
      <c r="O470" s="15">
        <v>3.122621543123469</v>
      </c>
      <c r="P470" s="15">
        <v>4.0126240017254284</v>
      </c>
      <c r="Q470" s="15">
        <v>0.82445679357089929</v>
      </c>
      <c r="R470" s="15">
        <v>3.0163053423325583</v>
      </c>
    </row>
    <row r="471" spans="1:18" x14ac:dyDescent="0.2">
      <c r="A471" s="13" t="s">
        <v>62</v>
      </c>
      <c r="B471" s="14" t="s">
        <v>15</v>
      </c>
      <c r="C471" s="15">
        <v>12.896989616593773</v>
      </c>
      <c r="D471" s="15">
        <v>49.061744005392804</v>
      </c>
      <c r="E471" s="15">
        <v>11.093263066226779</v>
      </c>
      <c r="F471" s="15">
        <v>13.927665083148161</v>
      </c>
      <c r="G471" s="15">
        <v>32.229554836811914</v>
      </c>
      <c r="H471" s="15">
        <v>71.774725964096277</v>
      </c>
      <c r="I471" s="15">
        <v>72.112937420120176</v>
      </c>
      <c r="J471" s="15">
        <v>71.451304593141373</v>
      </c>
      <c r="K471" s="15">
        <v>39.296249966917628</v>
      </c>
      <c r="L471" s="15">
        <v>15.37134131221887</v>
      </c>
      <c r="M471" s="15">
        <v>13.213149552195009</v>
      </c>
      <c r="N471" s="15">
        <v>23.196035665187502</v>
      </c>
      <c r="O471" s="15">
        <v>3.5247933057332119</v>
      </c>
      <c r="P471" s="15">
        <v>4.0520085966561332</v>
      </c>
      <c r="Q471" s="15">
        <v>0.62699760612313982</v>
      </c>
      <c r="R471" s="15">
        <v>2.844589139358666</v>
      </c>
    </row>
    <row r="472" spans="1:18" x14ac:dyDescent="0.2">
      <c r="A472" s="13" t="s">
        <v>63</v>
      </c>
      <c r="B472" s="14" t="s">
        <v>15</v>
      </c>
      <c r="C472" s="15">
        <v>10.658182753195124</v>
      </c>
      <c r="D472" s="15">
        <v>51.425731784166473</v>
      </c>
      <c r="E472" s="15">
        <v>10.093296337276067</v>
      </c>
      <c r="F472" s="15">
        <v>14.640040677888635</v>
      </c>
      <c r="G472" s="15">
        <v>32.537695403357894</v>
      </c>
      <c r="H472" s="15">
        <v>75.985361389239998</v>
      </c>
      <c r="I472" s="15">
        <v>76.272941096318405</v>
      </c>
      <c r="J472" s="15">
        <v>75.710499735083204</v>
      </c>
      <c r="K472" s="15">
        <v>44.37519093882532</v>
      </c>
      <c r="L472" s="15">
        <v>13.727436704551618</v>
      </c>
      <c r="M472" s="15">
        <v>14.702858545235058</v>
      </c>
      <c r="N472" s="15">
        <v>26.173914015432363</v>
      </c>
      <c r="O472" s="15">
        <v>3.7263860948058753</v>
      </c>
      <c r="P472" s="15">
        <v>5.3760976933896911</v>
      </c>
      <c r="Q472" s="15">
        <v>0.76082903573308347</v>
      </c>
      <c r="R472" s="15">
        <v>2.6401417821165123</v>
      </c>
    </row>
    <row r="473" spans="1:18" x14ac:dyDescent="0.2">
      <c r="A473" s="13" t="s">
        <v>64</v>
      </c>
      <c r="B473" s="14" t="s">
        <v>15</v>
      </c>
      <c r="C473" s="15">
        <v>10.345610572407853</v>
      </c>
      <c r="D473" s="15">
        <v>50.384467073414868</v>
      </c>
      <c r="E473" s="15">
        <v>9.7748631287530152</v>
      </c>
      <c r="F473" s="15">
        <v>14.338010134355724</v>
      </c>
      <c r="G473" s="15">
        <v>33.08657550851283</v>
      </c>
      <c r="H473" s="15">
        <v>74.701546361751369</v>
      </c>
      <c r="I473" s="15">
        <v>75.669357045251289</v>
      </c>
      <c r="J473" s="15">
        <v>73.776544198856939</v>
      </c>
      <c r="K473" s="15">
        <v>45.722166655086028</v>
      </c>
      <c r="L473" s="15">
        <v>15.191579275557814</v>
      </c>
      <c r="M473" s="15">
        <v>17.204303280842687</v>
      </c>
      <c r="N473" s="15">
        <v>30.430387995316867</v>
      </c>
      <c r="O473" s="15">
        <v>4.3751935302295788</v>
      </c>
      <c r="P473" s="15">
        <v>6.0665300794121029</v>
      </c>
      <c r="Q473" s="15">
        <v>0.79483368361568307</v>
      </c>
      <c r="R473" s="15">
        <v>2.865247230453309</v>
      </c>
    </row>
    <row r="474" spans="1:18" x14ac:dyDescent="0.2">
      <c r="A474" s="13" t="s">
        <v>65</v>
      </c>
      <c r="B474" s="14" t="s">
        <v>15</v>
      </c>
      <c r="C474" s="15">
        <v>8.9678055779750689</v>
      </c>
      <c r="D474" s="15">
        <v>42.665014416426843</v>
      </c>
      <c r="E474" s="15">
        <v>10.925308285168118</v>
      </c>
      <c r="F474" s="15">
        <v>14.73227137835041</v>
      </c>
      <c r="G474" s="15">
        <v>31.339549504343399</v>
      </c>
      <c r="H474" s="15">
        <v>77.678202386450863</v>
      </c>
      <c r="I474" s="15">
        <v>80.604558769274078</v>
      </c>
      <c r="J474" s="15">
        <v>74.881969427934138</v>
      </c>
      <c r="K474" s="15">
        <v>48.576530664812012</v>
      </c>
      <c r="L474" s="15">
        <v>14.828957832094858</v>
      </c>
      <c r="M474" s="15">
        <v>18.893331185051803</v>
      </c>
      <c r="N474" s="15">
        <v>33.581998806778287</v>
      </c>
      <c r="O474" s="15">
        <v>4.7465626048740033</v>
      </c>
      <c r="P474" s="15">
        <v>5.8852695349282929</v>
      </c>
      <c r="Q474" s="15">
        <v>0.62577443536973187</v>
      </c>
      <c r="R474" s="15">
        <v>2.8444292516805993</v>
      </c>
    </row>
    <row r="475" spans="1:18" x14ac:dyDescent="0.2">
      <c r="A475" s="13" t="s">
        <v>66</v>
      </c>
      <c r="B475" s="14" t="s">
        <v>15</v>
      </c>
      <c r="C475" s="15">
        <v>10.241112913424793</v>
      </c>
      <c r="D475" s="15">
        <v>40.208396337942979</v>
      </c>
      <c r="E475" s="15">
        <v>9.2934949261682238</v>
      </c>
      <c r="F475" s="15">
        <v>13.479951366965702</v>
      </c>
      <c r="G475" s="15">
        <v>32.823154748113517</v>
      </c>
      <c r="H475" s="15">
        <v>78.033221086393553</v>
      </c>
      <c r="I475" s="15">
        <v>79.629390163715115</v>
      </c>
      <c r="J475" s="15">
        <v>76.508649988715732</v>
      </c>
      <c r="K475" s="15">
        <v>51.504545109288287</v>
      </c>
      <c r="L475" s="15">
        <v>14.511572402144793</v>
      </c>
      <c r="M475" s="15">
        <v>20.797633846649287</v>
      </c>
      <c r="N475" s="15">
        <v>36.534035692297635</v>
      </c>
      <c r="O475" s="15">
        <v>5.6695652979685764</v>
      </c>
      <c r="P475" s="15">
        <v>5.7637156155104696</v>
      </c>
      <c r="Q475" s="15">
        <v>0.64232572299996304</v>
      </c>
      <c r="R475" s="15">
        <v>2.6940263333590679</v>
      </c>
    </row>
    <row r="476" spans="1:18" x14ac:dyDescent="0.2">
      <c r="A476" s="13" t="s">
        <v>67</v>
      </c>
      <c r="B476" s="14" t="s">
        <v>15</v>
      </c>
      <c r="C476" s="15">
        <v>9.5273860190825896</v>
      </c>
      <c r="D476" s="15">
        <v>17.942084619878159</v>
      </c>
      <c r="E476" s="15">
        <v>10.711881332839704</v>
      </c>
      <c r="F476" s="15">
        <v>15.192947229047551</v>
      </c>
      <c r="G476" s="15">
        <v>32.791457226213119</v>
      </c>
      <c r="H476" s="15">
        <v>83.0128698874815</v>
      </c>
      <c r="I476" s="15">
        <v>85.32045827330596</v>
      </c>
      <c r="J476" s="15">
        <v>80.809709195728644</v>
      </c>
      <c r="K476" s="15">
        <v>53.464768736102592</v>
      </c>
      <c r="L476" s="15">
        <v>17.269729604409331</v>
      </c>
      <c r="M476" s="15">
        <v>18.045205702112671</v>
      </c>
      <c r="N476" s="15">
        <v>32.24561404835179</v>
      </c>
      <c r="O476" s="15">
        <v>4.3911781831831105</v>
      </c>
      <c r="P476" s="15">
        <v>6.1289826369527187</v>
      </c>
      <c r="Q476" s="15">
        <v>0.67700294243942505</v>
      </c>
      <c r="R476" s="15">
        <v>2.3879740151499718</v>
      </c>
    </row>
    <row r="477" spans="1:18" x14ac:dyDescent="0.2">
      <c r="A477" s="13" t="s">
        <v>68</v>
      </c>
      <c r="B477" s="14" t="s">
        <v>15</v>
      </c>
      <c r="C477" s="15">
        <v>6.0544705224726458</v>
      </c>
      <c r="D477" s="15">
        <v>12.460945145089051</v>
      </c>
      <c r="E477" s="15">
        <v>9.6889393064881784</v>
      </c>
      <c r="F477" s="15">
        <v>15.448244430731155</v>
      </c>
      <c r="G477" s="15">
        <v>33.059338373836255</v>
      </c>
      <c r="H477" s="15">
        <v>84.145575674860282</v>
      </c>
      <c r="I477" s="15">
        <v>86.176875672556747</v>
      </c>
      <c r="J477" s="15">
        <v>82.207010579653854</v>
      </c>
      <c r="K477" s="15">
        <v>56.273303371147087</v>
      </c>
      <c r="L477" s="15">
        <v>18.020341775078421</v>
      </c>
      <c r="M477" s="15">
        <v>16.622473779035239</v>
      </c>
      <c r="N477" s="15">
        <v>28.800301892879304</v>
      </c>
      <c r="O477" s="15">
        <v>4.8699428316223203</v>
      </c>
      <c r="P477" s="15">
        <v>6.3606977275039469</v>
      </c>
      <c r="Q477" s="15">
        <v>0.49229264208477302</v>
      </c>
      <c r="R477" s="15">
        <v>2.5343954536956836</v>
      </c>
    </row>
    <row r="478" spans="1:18" x14ac:dyDescent="0.2">
      <c r="A478" s="13" t="s">
        <v>69</v>
      </c>
      <c r="B478" s="14" t="s">
        <v>15</v>
      </c>
      <c r="C478" s="15">
        <v>4.2540550006771038</v>
      </c>
      <c r="D478" s="15">
        <v>7.2318935011510774</v>
      </c>
      <c r="E478" s="15">
        <v>9.0321732098841618</v>
      </c>
      <c r="F478" s="15">
        <v>15.506922095171909</v>
      </c>
      <c r="G478" s="15">
        <v>35.454242372049976</v>
      </c>
      <c r="H478" s="15">
        <v>90.074120105510076</v>
      </c>
      <c r="I478" s="15">
        <v>93.205684243678661</v>
      </c>
      <c r="J478" s="15">
        <v>87.085510862166501</v>
      </c>
      <c r="K478" s="15">
        <v>64.795738248508883</v>
      </c>
      <c r="L478" s="15">
        <v>17.198424132108389</v>
      </c>
      <c r="M478" s="15">
        <v>16.712185962928363</v>
      </c>
      <c r="N478" s="15">
        <v>28.900892067645543</v>
      </c>
      <c r="O478" s="15">
        <v>4.9625718839682653</v>
      </c>
      <c r="P478" s="15">
        <v>5.3517871134079478</v>
      </c>
      <c r="Q478" s="15">
        <v>0.41420288485706069</v>
      </c>
      <c r="R478" s="15">
        <v>2.5452467127448366</v>
      </c>
    </row>
    <row r="479" spans="1:18" x14ac:dyDescent="0.2">
      <c r="A479" s="13" t="s">
        <v>70</v>
      </c>
      <c r="B479" s="14" t="s">
        <v>15</v>
      </c>
      <c r="C479" s="15">
        <v>2.6295702997852279</v>
      </c>
      <c r="D479" s="15">
        <v>7.6044330291086331</v>
      </c>
      <c r="E479" s="15">
        <v>9.4888205614404111</v>
      </c>
      <c r="F479" s="15">
        <v>16.496254992797031</v>
      </c>
      <c r="G479" s="15">
        <v>33.100914042127116</v>
      </c>
      <c r="H479" s="15">
        <v>90.551721413845215</v>
      </c>
      <c r="I479" s="15">
        <v>95.106484775919313</v>
      </c>
      <c r="J479" s="15">
        <v>86.203478697562346</v>
      </c>
      <c r="K479" s="15">
        <v>66.751350832645258</v>
      </c>
      <c r="L479" s="15">
        <v>17.40101851114893</v>
      </c>
      <c r="M479" s="15">
        <v>17.38322605868354</v>
      </c>
      <c r="N479" s="15">
        <v>30.273297567207205</v>
      </c>
      <c r="O479" s="15">
        <v>5.0544266691954256</v>
      </c>
      <c r="P479" s="15">
        <v>5.3058499376392572</v>
      </c>
      <c r="Q479" s="15">
        <v>0.52191193898469856</v>
      </c>
      <c r="R479" s="15">
        <v>2.3782578128734562</v>
      </c>
    </row>
    <row r="480" spans="1:18" x14ac:dyDescent="0.2">
      <c r="A480" s="13" t="s">
        <v>71</v>
      </c>
      <c r="B480" s="14" t="s">
        <v>15</v>
      </c>
      <c r="C480" s="15">
        <v>1.9260153310820354</v>
      </c>
      <c r="D480" s="15">
        <v>10.20074786461967</v>
      </c>
      <c r="E480" s="15">
        <v>9.2290677942061663</v>
      </c>
      <c r="F480" s="15">
        <v>16.845477426477359</v>
      </c>
      <c r="G480" s="15">
        <v>34.384761725814407</v>
      </c>
      <c r="H480" s="15">
        <v>93.963263395085534</v>
      </c>
      <c r="I480" s="15">
        <v>98.877029166563148</v>
      </c>
      <c r="J480" s="15">
        <v>89.271131980646643</v>
      </c>
      <c r="K480" s="15">
        <v>72.165334069389644</v>
      </c>
      <c r="L480" s="15">
        <v>17.377370231673645</v>
      </c>
      <c r="M480" s="15">
        <v>16.750049511434415</v>
      </c>
      <c r="N480" s="15">
        <v>28.674098407249257</v>
      </c>
      <c r="O480" s="15">
        <v>5.3294487573501979</v>
      </c>
      <c r="P480" s="15">
        <v>4.9426558503465721</v>
      </c>
      <c r="Q480" s="15">
        <v>0.39867111192773547</v>
      </c>
      <c r="R480" s="15">
        <v>2.4565175867311932</v>
      </c>
    </row>
    <row r="481" spans="1:18" x14ac:dyDescent="0.2">
      <c r="A481" s="13" t="s">
        <v>72</v>
      </c>
      <c r="B481" s="14" t="s">
        <v>15</v>
      </c>
      <c r="C481" s="15">
        <v>0.7885327269755612</v>
      </c>
      <c r="D481" s="15">
        <v>4.8028811552147816</v>
      </c>
      <c r="E481" s="15">
        <v>9.439574731933206</v>
      </c>
      <c r="F481" s="15">
        <v>17.58501421835944</v>
      </c>
      <c r="G481" s="15">
        <v>34.413830632127969</v>
      </c>
      <c r="H481" s="15">
        <v>97.062714899628318</v>
      </c>
      <c r="I481" s="15">
        <v>103.17370727511141</v>
      </c>
      <c r="J481" s="15">
        <v>91.226270626523942</v>
      </c>
      <c r="K481" s="15">
        <v>77.161930053728057</v>
      </c>
      <c r="L481" s="15">
        <v>17.100062503076881</v>
      </c>
      <c r="M481" s="15">
        <v>17.134854084975306</v>
      </c>
      <c r="N481" s="15">
        <v>29.42563510526935</v>
      </c>
      <c r="O481" s="15">
        <v>5.4189334359983148</v>
      </c>
      <c r="P481" s="15">
        <v>4.4318345638607832</v>
      </c>
      <c r="Q481" s="15">
        <v>0.41749898278112429</v>
      </c>
      <c r="R481" s="15">
        <v>2.3832233600422508</v>
      </c>
    </row>
    <row r="482" spans="1:18" x14ac:dyDescent="0.2">
      <c r="A482" s="13" t="s">
        <v>43</v>
      </c>
      <c r="B482" s="14" t="s">
        <v>75</v>
      </c>
      <c r="C482" s="15">
        <v>133.656955587548</v>
      </c>
      <c r="D482" s="15">
        <v>110.50663039782387</v>
      </c>
      <c r="E482" s="15">
        <v>26.753934138433682</v>
      </c>
      <c r="F482" s="15">
        <v>10.618829529172132</v>
      </c>
      <c r="G482" s="15">
        <v>54.726946273882128</v>
      </c>
      <c r="H482" s="15">
        <v>25.520083331326184</v>
      </c>
      <c r="I482" s="15">
        <v>22.163636343487603</v>
      </c>
      <c r="J482" s="15">
        <v>28.248423193119237</v>
      </c>
      <c r="K482" s="15">
        <v>24.978830238403045</v>
      </c>
      <c r="L482" s="15">
        <v>8.037608429908671</v>
      </c>
      <c r="M482" s="15">
        <v>31.6362432813577</v>
      </c>
      <c r="N482" s="15">
        <v>60.839181762873473</v>
      </c>
      <c r="O482" s="15">
        <v>3.2797794718602855</v>
      </c>
      <c r="P482" s="15">
        <v>2.5127156637404551</v>
      </c>
      <c r="Q482" s="15">
        <v>3.9511475783389427</v>
      </c>
      <c r="R482" s="15">
        <v>0.81187963938471419</v>
      </c>
    </row>
    <row r="483" spans="1:18" x14ac:dyDescent="0.2">
      <c r="A483" s="13" t="s">
        <v>44</v>
      </c>
      <c r="B483" s="14" t="s">
        <v>75</v>
      </c>
      <c r="C483" s="15">
        <v>117.99474486367784</v>
      </c>
      <c r="D483" s="15">
        <v>83.033338978143661</v>
      </c>
      <c r="E483" s="15">
        <v>28.702294171690689</v>
      </c>
      <c r="F483" s="15">
        <v>10.729829596893714</v>
      </c>
      <c r="G483" s="15">
        <v>49.248683965722918</v>
      </c>
      <c r="H483" s="15">
        <v>26.996138831182009</v>
      </c>
      <c r="I483" s="15">
        <v>26.360044297999753</v>
      </c>
      <c r="J483" s="15">
        <v>27.603048336642395</v>
      </c>
      <c r="K483" s="15">
        <v>26.40868576067162</v>
      </c>
      <c r="L483" s="15">
        <v>8.1175333379617509</v>
      </c>
      <c r="M483" s="15">
        <v>31.161715149346591</v>
      </c>
      <c r="N483" s="15">
        <v>59.392133003377033</v>
      </c>
      <c r="O483" s="15">
        <v>4.1743740395678479</v>
      </c>
      <c r="P483" s="15">
        <v>2.4774600036901115</v>
      </c>
      <c r="Q483" s="15">
        <v>3.4713135984704859</v>
      </c>
      <c r="R483" s="15">
        <v>0.88117960576558485</v>
      </c>
    </row>
    <row r="484" spans="1:18" x14ac:dyDescent="0.2">
      <c r="A484" s="13" t="s">
        <v>45</v>
      </c>
      <c r="B484" s="14" t="s">
        <v>75</v>
      </c>
      <c r="C484" s="15">
        <v>83.256312075466155</v>
      </c>
      <c r="D484" s="15">
        <v>89.491366283760982</v>
      </c>
      <c r="E484" s="15">
        <v>31.578178173998374</v>
      </c>
      <c r="F484" s="15">
        <v>11.613462221015929</v>
      </c>
      <c r="G484" s="15">
        <v>47.913627700465298</v>
      </c>
      <c r="H484" s="15">
        <v>28.311190063773985</v>
      </c>
      <c r="I484" s="15">
        <v>25.490406804210451</v>
      </c>
      <c r="J484" s="15">
        <v>31.000949597193639</v>
      </c>
      <c r="K484" s="15">
        <v>28.390271600264974</v>
      </c>
      <c r="L484" s="15">
        <v>8.7516900383360934</v>
      </c>
      <c r="M484" s="15">
        <v>36.931077541291764</v>
      </c>
      <c r="N484" s="15">
        <v>71.55675638893824</v>
      </c>
      <c r="O484" s="15">
        <v>3.8622445511453871</v>
      </c>
      <c r="P484" s="15">
        <v>3.6042878152545041</v>
      </c>
      <c r="Q484" s="15">
        <v>3.6377506785854847</v>
      </c>
      <c r="R484" s="15">
        <v>1.6079912419834388</v>
      </c>
    </row>
    <row r="485" spans="1:18" x14ac:dyDescent="0.2">
      <c r="A485" s="13" t="s">
        <v>46</v>
      </c>
      <c r="B485" s="14" t="s">
        <v>75</v>
      </c>
      <c r="C485" s="15">
        <v>73.520311371449367</v>
      </c>
      <c r="D485" s="15">
        <v>72.781413769726257</v>
      </c>
      <c r="E485" s="15">
        <v>26.672627787289603</v>
      </c>
      <c r="F485" s="15">
        <v>12.066188760916726</v>
      </c>
      <c r="G485" s="15">
        <v>47.976860656558159</v>
      </c>
      <c r="H485" s="15">
        <v>31.532639927717085</v>
      </c>
      <c r="I485" s="15">
        <v>27.8003221849239</v>
      </c>
      <c r="J485" s="15">
        <v>35.089753486853553</v>
      </c>
      <c r="K485" s="15">
        <v>30.178637222315526</v>
      </c>
      <c r="L485" s="15">
        <v>8.6447865037176488</v>
      </c>
      <c r="M485" s="15">
        <v>35.021800745482643</v>
      </c>
      <c r="N485" s="15">
        <v>66.112474447448591</v>
      </c>
      <c r="O485" s="15">
        <v>5.3905998110238791</v>
      </c>
      <c r="P485" s="15">
        <v>2.990773146675151</v>
      </c>
      <c r="Q485" s="15">
        <v>4.0359696026392644</v>
      </c>
      <c r="R485" s="15">
        <v>1.6404263546211202</v>
      </c>
    </row>
    <row r="486" spans="1:18" x14ac:dyDescent="0.2">
      <c r="A486" s="13" t="s">
        <v>47</v>
      </c>
      <c r="B486" s="14" t="s">
        <v>75</v>
      </c>
      <c r="C486" s="15">
        <v>66.666418374605684</v>
      </c>
      <c r="D486" s="15">
        <v>85.846980085735254</v>
      </c>
      <c r="E486" s="15">
        <v>28.448798347495885</v>
      </c>
      <c r="F486" s="15">
        <v>9.4004724974334231</v>
      </c>
      <c r="G486" s="15">
        <v>61.080179481758165</v>
      </c>
      <c r="H486" s="15">
        <v>31.732224292523238</v>
      </c>
      <c r="I486" s="15">
        <v>26.534560077567427</v>
      </c>
      <c r="J486" s="15">
        <v>36.68343551931433</v>
      </c>
      <c r="K486" s="15">
        <v>31.39765907289404</v>
      </c>
      <c r="L486" s="15">
        <v>8.750167282609814</v>
      </c>
      <c r="M486" s="15">
        <v>32.478562090157602</v>
      </c>
      <c r="N486" s="15">
        <v>62.248073343001131</v>
      </c>
      <c r="O486" s="15">
        <v>4.1206050857311993</v>
      </c>
      <c r="P486" s="15">
        <v>3.4010499167057686</v>
      </c>
      <c r="Q486" s="15">
        <v>3.294180624041342</v>
      </c>
      <c r="R486" s="15">
        <v>1.9301839593992238</v>
      </c>
    </row>
    <row r="487" spans="1:18" x14ac:dyDescent="0.2">
      <c r="A487" s="13" t="s">
        <v>48</v>
      </c>
      <c r="B487" s="14" t="s">
        <v>75</v>
      </c>
      <c r="C487" s="15">
        <v>58.833922925681286</v>
      </c>
      <c r="D487" s="15">
        <v>86.277222437340939</v>
      </c>
      <c r="E487" s="15">
        <v>28.44758171447307</v>
      </c>
      <c r="F487" s="15">
        <v>13.982709656266422</v>
      </c>
      <c r="G487" s="15">
        <v>63.971173805762625</v>
      </c>
      <c r="H487" s="15">
        <v>36.549112233262747</v>
      </c>
      <c r="I487" s="15">
        <v>32.458925369520337</v>
      </c>
      <c r="J487" s="15">
        <v>40.443346522965264</v>
      </c>
      <c r="K487" s="15">
        <v>33.927553347450726</v>
      </c>
      <c r="L487" s="15">
        <v>8.2210050496823595</v>
      </c>
      <c r="M487" s="15">
        <v>28.658983547809093</v>
      </c>
      <c r="N487" s="15">
        <v>54.37652770906783</v>
      </c>
      <c r="O487" s="15">
        <v>4.1735148746057513</v>
      </c>
      <c r="P487" s="15">
        <v>3.9933934297446667</v>
      </c>
      <c r="Q487" s="15">
        <v>2.7233669978823913</v>
      </c>
      <c r="R487" s="15">
        <v>1.9598061573546179</v>
      </c>
    </row>
    <row r="488" spans="1:18" x14ac:dyDescent="0.2">
      <c r="A488" s="13" t="s">
        <v>49</v>
      </c>
      <c r="B488" s="14" t="s">
        <v>75</v>
      </c>
      <c r="C488" s="15">
        <v>60.979895631293893</v>
      </c>
      <c r="D488" s="15">
        <v>89.665142485890087</v>
      </c>
      <c r="E488" s="15">
        <v>29.870685802721763</v>
      </c>
      <c r="F488" s="15">
        <v>12.818522647624691</v>
      </c>
      <c r="G488" s="15">
        <v>58.889815563464126</v>
      </c>
      <c r="H488" s="15">
        <v>37.250442853757434</v>
      </c>
      <c r="I488" s="15">
        <v>33.259009979775207</v>
      </c>
      <c r="J488" s="15">
        <v>41.041994227546859</v>
      </c>
      <c r="K488" s="15">
        <v>36.039046338188086</v>
      </c>
      <c r="L488" s="15">
        <v>9.3378481408470542</v>
      </c>
      <c r="M488" s="15">
        <v>28.190206414395025</v>
      </c>
      <c r="N488" s="15">
        <v>52.219753986936773</v>
      </c>
      <c r="O488" s="15">
        <v>5.3640016436482103</v>
      </c>
      <c r="P488" s="15">
        <v>5.4627678230559837</v>
      </c>
      <c r="Q488" s="15">
        <v>3.1042035711464533</v>
      </c>
      <c r="R488" s="15">
        <v>2.5237427407694737</v>
      </c>
    </row>
    <row r="489" spans="1:18" x14ac:dyDescent="0.2">
      <c r="A489" s="13" t="s">
        <v>50</v>
      </c>
      <c r="B489" s="14" t="s">
        <v>75</v>
      </c>
      <c r="C489" s="15">
        <v>48.64065705260689</v>
      </c>
      <c r="D489" s="15">
        <v>93.436202875758696</v>
      </c>
      <c r="E489" s="15">
        <v>26.989096405052361</v>
      </c>
      <c r="F489" s="15">
        <v>12.862888499429209</v>
      </c>
      <c r="G489" s="15">
        <v>61.298342455480913</v>
      </c>
      <c r="H489" s="15">
        <v>38.209669981851036</v>
      </c>
      <c r="I489" s="15">
        <v>35.352101772765984</v>
      </c>
      <c r="J489" s="15">
        <v>40.91293454125762</v>
      </c>
      <c r="K489" s="15">
        <v>38.360200526756557</v>
      </c>
      <c r="L489" s="15">
        <v>9.8095738430096873</v>
      </c>
      <c r="M489" s="15">
        <v>21.601133193942047</v>
      </c>
      <c r="N489" s="15">
        <v>41.029081619487528</v>
      </c>
      <c r="O489" s="15">
        <v>3.2222597610059704</v>
      </c>
      <c r="P489" s="15">
        <v>4.8365524310186707</v>
      </c>
      <c r="Q489" s="15">
        <v>2.2077813252809531</v>
      </c>
      <c r="R489" s="15">
        <v>1.8565433871680739</v>
      </c>
    </row>
    <row r="490" spans="1:18" x14ac:dyDescent="0.2">
      <c r="A490" s="13" t="s">
        <v>51</v>
      </c>
      <c r="B490" s="14" t="s">
        <v>75</v>
      </c>
      <c r="C490" s="15">
        <v>45.038019107038409</v>
      </c>
      <c r="D490" s="15">
        <v>61.805420159875219</v>
      </c>
      <c r="E490" s="15">
        <v>22.889842632331902</v>
      </c>
      <c r="F490" s="15">
        <v>13.0157928693652</v>
      </c>
      <c r="G490" s="15">
        <v>58.365581330309674</v>
      </c>
      <c r="H490" s="15">
        <v>40.427574001176893</v>
      </c>
      <c r="I490" s="15">
        <v>38.691267864483834</v>
      </c>
      <c r="J490" s="15">
        <v>42.062924778600241</v>
      </c>
      <c r="K490" s="15">
        <v>36.085353089939375</v>
      </c>
      <c r="L490" s="15">
        <v>10.106893500294223</v>
      </c>
      <c r="M490" s="15">
        <v>16.195984893064075</v>
      </c>
      <c r="N490" s="15">
        <v>30.459083212465995</v>
      </c>
      <c r="O490" s="15">
        <v>2.7137370824903386</v>
      </c>
      <c r="P490" s="15">
        <v>4.1530324265052725</v>
      </c>
      <c r="Q490" s="15">
        <v>2.8948139408250118</v>
      </c>
      <c r="R490" s="15">
        <v>2.2709316259920356</v>
      </c>
    </row>
    <row r="491" spans="1:18" x14ac:dyDescent="0.2">
      <c r="A491" s="13" t="s">
        <v>52</v>
      </c>
      <c r="B491" s="14" t="s">
        <v>75</v>
      </c>
      <c r="C491" s="15">
        <v>38.607057370087254</v>
      </c>
      <c r="D491" s="15">
        <v>53.851895408531966</v>
      </c>
      <c r="E491" s="15">
        <v>22.703143782190207</v>
      </c>
      <c r="F491" s="15">
        <v>13.819304910898385</v>
      </c>
      <c r="G491" s="15">
        <v>70.34310815623887</v>
      </c>
      <c r="H491" s="15">
        <v>46.296825239916409</v>
      </c>
      <c r="I491" s="15">
        <v>41.013121632394103</v>
      </c>
      <c r="J491" s="15">
        <v>51.250290538618891</v>
      </c>
      <c r="K491" s="15">
        <v>38.100498883064255</v>
      </c>
      <c r="L491" s="15">
        <v>11.002947200259104</v>
      </c>
      <c r="M491" s="15">
        <v>16.665863592266046</v>
      </c>
      <c r="N491" s="15">
        <v>32.492247801383563</v>
      </c>
      <c r="O491" s="15">
        <v>1.8286488642887495</v>
      </c>
      <c r="P491" s="15">
        <v>4.093642696941429</v>
      </c>
      <c r="Q491" s="15">
        <v>2.1856870284939078</v>
      </c>
      <c r="R491" s="15">
        <v>2.5582473174417331</v>
      </c>
    </row>
    <row r="492" spans="1:18" x14ac:dyDescent="0.2">
      <c r="A492" s="13" t="s">
        <v>53</v>
      </c>
      <c r="B492" s="14" t="s">
        <v>75</v>
      </c>
      <c r="C492" s="15">
        <v>27.797473249967773</v>
      </c>
      <c r="D492" s="15">
        <v>42.501933737269567</v>
      </c>
      <c r="E492" s="15">
        <v>23.384736846621873</v>
      </c>
      <c r="F492" s="15">
        <v>13.515948819607136</v>
      </c>
      <c r="G492" s="15">
        <v>59.834717432714847</v>
      </c>
      <c r="H492" s="15">
        <v>49.043770265215144</v>
      </c>
      <c r="I492" s="15">
        <v>43.213638901092025</v>
      </c>
      <c r="J492" s="15">
        <v>54.489493774407748</v>
      </c>
      <c r="K492" s="15">
        <v>38.819097312396437</v>
      </c>
      <c r="L492" s="15">
        <v>9.9028309470399076</v>
      </c>
      <c r="M492" s="15">
        <v>15.002788884765462</v>
      </c>
      <c r="N492" s="15">
        <v>28.245213564058968</v>
      </c>
      <c r="O492" s="15">
        <v>2.6334992597472993</v>
      </c>
      <c r="P492" s="15">
        <v>5.4173508407168089</v>
      </c>
      <c r="Q492" s="15">
        <v>2.2528940404515789</v>
      </c>
      <c r="R492" s="15">
        <v>2.3024081951867785</v>
      </c>
    </row>
    <row r="493" spans="1:18" x14ac:dyDescent="0.2">
      <c r="A493" s="13" t="s">
        <v>54</v>
      </c>
      <c r="B493" s="14" t="s">
        <v>75</v>
      </c>
      <c r="C493" s="15">
        <v>24.630440761737429</v>
      </c>
      <c r="D493" s="15">
        <v>37.971929507678546</v>
      </c>
      <c r="E493" s="15">
        <v>20.782405070067146</v>
      </c>
      <c r="F493" s="15">
        <v>13.854936713378097</v>
      </c>
      <c r="G493" s="15">
        <v>63.199051733339324</v>
      </c>
      <c r="H493" s="15">
        <v>51.832087741674208</v>
      </c>
      <c r="I493" s="15">
        <v>46.021731062108863</v>
      </c>
      <c r="J493" s="15">
        <v>57.246719047414594</v>
      </c>
      <c r="K493" s="15">
        <v>39.188910550756063</v>
      </c>
      <c r="L493" s="15">
        <v>10.149112940365935</v>
      </c>
      <c r="M493" s="15">
        <v>15.828665194098697</v>
      </c>
      <c r="N493" s="15">
        <v>29.077133752255655</v>
      </c>
      <c r="O493" s="15">
        <v>3.4825087420510545</v>
      </c>
      <c r="P493" s="15">
        <v>5.5083830704853955</v>
      </c>
      <c r="Q493" s="15">
        <v>1.4075412107076846</v>
      </c>
      <c r="R493" s="15">
        <v>2.3212083123951288</v>
      </c>
    </row>
    <row r="494" spans="1:18" x14ac:dyDescent="0.2">
      <c r="A494" s="13" t="s">
        <v>55</v>
      </c>
      <c r="B494" s="14" t="s">
        <v>75</v>
      </c>
      <c r="C494" s="15">
        <v>23.618377187573806</v>
      </c>
      <c r="D494" s="15">
        <v>36.577132812614302</v>
      </c>
      <c r="E494" s="15">
        <v>21.683458501354444</v>
      </c>
      <c r="F494" s="15">
        <v>14.489894069625482</v>
      </c>
      <c r="G494" s="15">
        <v>66.049657333286021</v>
      </c>
      <c r="H494" s="15">
        <v>56.819608574935657</v>
      </c>
      <c r="I494" s="15">
        <v>53.135397166657135</v>
      </c>
      <c r="J494" s="15">
        <v>60.245715094782469</v>
      </c>
      <c r="K494" s="15">
        <v>42.466995143745237</v>
      </c>
      <c r="L494" s="15">
        <v>11.939995736067502</v>
      </c>
      <c r="M494" s="15">
        <v>13.36787151481372</v>
      </c>
      <c r="N494" s="15">
        <v>24.268570821309744</v>
      </c>
      <c r="O494" s="15">
        <v>3.2308427653353378</v>
      </c>
      <c r="P494" s="15">
        <v>5.1533854914601491</v>
      </c>
      <c r="Q494" s="15">
        <v>1.6740612578403922</v>
      </c>
      <c r="R494" s="15">
        <v>2.5357104346700057</v>
      </c>
    </row>
    <row r="495" spans="1:18" x14ac:dyDescent="0.2">
      <c r="A495" s="13" t="s">
        <v>56</v>
      </c>
      <c r="B495" s="14" t="s">
        <v>75</v>
      </c>
      <c r="C495" s="15">
        <v>20.629475479635303</v>
      </c>
      <c r="D495" s="15">
        <v>35.942075835653263</v>
      </c>
      <c r="E495" s="15">
        <v>19.635939609919472</v>
      </c>
      <c r="F495" s="15">
        <v>12.48644364938469</v>
      </c>
      <c r="G495" s="15">
        <v>56.494777548497986</v>
      </c>
      <c r="H495" s="15">
        <v>58.765237784427804</v>
      </c>
      <c r="I495" s="15">
        <v>52.531990962457478</v>
      </c>
      <c r="J495" s="15">
        <v>64.312272759753668</v>
      </c>
      <c r="K495" s="15">
        <v>46.344515011278062</v>
      </c>
      <c r="L495" s="15">
        <v>13.108035495774622</v>
      </c>
      <c r="M495" s="15">
        <v>14.040817047908396</v>
      </c>
      <c r="N495" s="15">
        <v>25.908981950415921</v>
      </c>
      <c r="O495" s="15">
        <v>2.9813636378693755</v>
      </c>
      <c r="P495" s="15">
        <v>4.9228811730089781</v>
      </c>
      <c r="Q495" s="15">
        <v>1.6937349236113275</v>
      </c>
      <c r="R495" s="15">
        <v>2.3810476462362145</v>
      </c>
    </row>
    <row r="496" spans="1:18" x14ac:dyDescent="0.2">
      <c r="A496" s="13" t="s">
        <v>57</v>
      </c>
      <c r="B496" s="14" t="s">
        <v>75</v>
      </c>
      <c r="C496" s="15">
        <v>22.704175405972279</v>
      </c>
      <c r="D496" s="15">
        <v>37.840292343287132</v>
      </c>
      <c r="E496" s="15">
        <v>18.661911335185703</v>
      </c>
      <c r="F496" s="15">
        <v>12.638754766686612</v>
      </c>
      <c r="G496" s="15">
        <v>54.367150903628428</v>
      </c>
      <c r="H496" s="15">
        <v>64.122935836421149</v>
      </c>
      <c r="I496" s="15">
        <v>60.299562522599601</v>
      </c>
      <c r="J496" s="15">
        <v>67.662763130348182</v>
      </c>
      <c r="K496" s="15">
        <v>44.486969994187561</v>
      </c>
      <c r="L496" s="15">
        <v>14.249541296982475</v>
      </c>
      <c r="M496" s="15">
        <v>13.221223883798174</v>
      </c>
      <c r="N496" s="15">
        <v>24.751340697621124</v>
      </c>
      <c r="O496" s="15">
        <v>2.5461945707587472</v>
      </c>
      <c r="P496" s="15">
        <v>5.202728767790795</v>
      </c>
      <c r="Q496" s="15">
        <v>1.5914436156423728</v>
      </c>
      <c r="R496" s="15">
        <v>2.3014723056982005</v>
      </c>
    </row>
    <row r="497" spans="1:18" x14ac:dyDescent="0.2">
      <c r="A497" s="13" t="s">
        <v>58</v>
      </c>
      <c r="B497" s="14" t="s">
        <v>75</v>
      </c>
      <c r="C497" s="15">
        <v>21.309595469184568</v>
      </c>
      <c r="D497" s="15">
        <v>25.483639942530001</v>
      </c>
      <c r="E497" s="15">
        <v>18.308294238505731</v>
      </c>
      <c r="F497" s="15">
        <v>12.302398774022372</v>
      </c>
      <c r="G497" s="15">
        <v>57.060484113159951</v>
      </c>
      <c r="H497" s="15">
        <v>70.042394209242616</v>
      </c>
      <c r="I497" s="15">
        <v>65.354092030767788</v>
      </c>
      <c r="J497" s="15">
        <v>74.373335350449693</v>
      </c>
      <c r="K497" s="15">
        <v>43.691019260925749</v>
      </c>
      <c r="L497" s="15">
        <v>15.654523949834211</v>
      </c>
      <c r="M497" s="15">
        <v>16.777937525017322</v>
      </c>
      <c r="N497" s="15">
        <v>32.193883467296509</v>
      </c>
      <c r="O497" s="15">
        <v>2.537056291171373</v>
      </c>
      <c r="P497" s="15">
        <v>5.9351044195467875</v>
      </c>
      <c r="Q497" s="15">
        <v>1.4409000203435545</v>
      </c>
      <c r="R497" s="15">
        <v>2.2956712188524429</v>
      </c>
    </row>
    <row r="498" spans="1:18" x14ac:dyDescent="0.2">
      <c r="A498" s="13" t="s">
        <v>59</v>
      </c>
      <c r="B498" s="14" t="s">
        <v>75</v>
      </c>
      <c r="C498" s="15">
        <v>13.288359618446902</v>
      </c>
      <c r="D498" s="15">
        <v>35.657098309499183</v>
      </c>
      <c r="E498" s="15">
        <v>16.283962001564017</v>
      </c>
      <c r="F498" s="15">
        <v>15.526568420095924</v>
      </c>
      <c r="G498" s="15">
        <v>54.047896615826097</v>
      </c>
      <c r="H498" s="15">
        <v>69.168913002545551</v>
      </c>
      <c r="I498" s="15">
        <v>65.353318583067491</v>
      </c>
      <c r="J498" s="15">
        <v>72.648798477355697</v>
      </c>
      <c r="K498" s="15">
        <v>44.047383367611232</v>
      </c>
      <c r="L498" s="15">
        <v>15.803813922555019</v>
      </c>
      <c r="M498" s="15">
        <v>23.500005082390388</v>
      </c>
      <c r="N498" s="15">
        <v>44.946152795756518</v>
      </c>
      <c r="O498" s="15">
        <v>3.5393004386404061</v>
      </c>
      <c r="P498" s="15">
        <v>4.6489264482520349</v>
      </c>
      <c r="Q498" s="15">
        <v>1.4521115395915791</v>
      </c>
      <c r="R498" s="15">
        <v>2.0329561554282107</v>
      </c>
    </row>
    <row r="499" spans="1:18" x14ac:dyDescent="0.2">
      <c r="A499" s="13" t="s">
        <v>60</v>
      </c>
      <c r="B499" s="14" t="s">
        <v>75</v>
      </c>
      <c r="C499" s="15">
        <v>15.285574405302544</v>
      </c>
      <c r="D499" s="15">
        <v>25.254427278325942</v>
      </c>
      <c r="E499" s="15">
        <v>15.48605471554975</v>
      </c>
      <c r="F499" s="15">
        <v>14.74862353861881</v>
      </c>
      <c r="G499" s="15">
        <v>58.046320027150699</v>
      </c>
      <c r="H499" s="15">
        <v>70.335183364680773</v>
      </c>
      <c r="I499" s="15">
        <v>67.837633347990234</v>
      </c>
      <c r="J499" s="15">
        <v>72.651523431723646</v>
      </c>
      <c r="K499" s="15">
        <v>46.747164553354907</v>
      </c>
      <c r="L499" s="15">
        <v>16.368655478162498</v>
      </c>
      <c r="M499" s="15">
        <v>13.700111935871085</v>
      </c>
      <c r="N499" s="15">
        <v>26.045689883972887</v>
      </c>
      <c r="O499" s="15">
        <v>2.250268424876396</v>
      </c>
      <c r="P499" s="15">
        <v>4.0337956441309846</v>
      </c>
      <c r="Q499" s="15">
        <v>1.0007038283592793</v>
      </c>
      <c r="R499" s="15">
        <v>2.3111493178773834</v>
      </c>
    </row>
    <row r="500" spans="1:18" x14ac:dyDescent="0.2">
      <c r="A500" s="13" t="s">
        <v>61</v>
      </c>
      <c r="B500" s="14" t="s">
        <v>75</v>
      </c>
      <c r="C500" s="15">
        <v>17.063295963976501</v>
      </c>
      <c r="D500" s="15">
        <v>18.836105934259773</v>
      </c>
      <c r="E500" s="15">
        <v>14.9031965561047</v>
      </c>
      <c r="F500" s="15">
        <v>15.621422896157938</v>
      </c>
      <c r="G500" s="15">
        <v>61.078787111018613</v>
      </c>
      <c r="H500" s="15">
        <v>74.958230188588999</v>
      </c>
      <c r="I500" s="15">
        <v>71.874784205443234</v>
      </c>
      <c r="J500" s="15">
        <v>77.829009801293793</v>
      </c>
      <c r="K500" s="15">
        <v>49.167159432427624</v>
      </c>
      <c r="L500" s="15">
        <v>18.663356656276772</v>
      </c>
      <c r="M500" s="15">
        <v>15.802892445138875</v>
      </c>
      <c r="N500" s="15">
        <v>29.615523397236078</v>
      </c>
      <c r="O500" s="15">
        <v>2.9429235817824879</v>
      </c>
      <c r="P500" s="15">
        <v>6.1674634531067198</v>
      </c>
      <c r="Q500" s="15">
        <v>0.89096426248557459</v>
      </c>
      <c r="R500" s="15">
        <v>1.8757142368117359</v>
      </c>
    </row>
    <row r="501" spans="1:18" x14ac:dyDescent="0.2">
      <c r="A501" s="13" t="s">
        <v>62</v>
      </c>
      <c r="B501" s="14" t="s">
        <v>75</v>
      </c>
      <c r="C501" s="15">
        <v>9.9796857951370104</v>
      </c>
      <c r="D501" s="15">
        <v>25.725412271908738</v>
      </c>
      <c r="E501" s="15">
        <v>15.221925171115435</v>
      </c>
      <c r="F501" s="15">
        <v>18.283806671052446</v>
      </c>
      <c r="G501" s="15">
        <v>61.934275259554951</v>
      </c>
      <c r="H501" s="15">
        <v>78.997579776250433</v>
      </c>
      <c r="I501" s="15">
        <v>77.496208749861523</v>
      </c>
      <c r="J501" s="15">
        <v>80.401283206265674</v>
      </c>
      <c r="K501" s="15">
        <v>53.826329911796797</v>
      </c>
      <c r="L501" s="15">
        <v>20.603048697485875</v>
      </c>
      <c r="M501" s="15">
        <v>21.249056943319697</v>
      </c>
      <c r="N501" s="15">
        <v>40.252189757321794</v>
      </c>
      <c r="O501" s="15">
        <v>3.4821210938860201</v>
      </c>
      <c r="P501" s="15">
        <v>5.2306662268804551</v>
      </c>
      <c r="Q501" s="15">
        <v>1.0612992610127101</v>
      </c>
      <c r="R501" s="15">
        <v>2.3071723065493699</v>
      </c>
    </row>
    <row r="502" spans="1:18" x14ac:dyDescent="0.2">
      <c r="A502" s="13" t="s">
        <v>63</v>
      </c>
      <c r="B502" s="14" t="s">
        <v>75</v>
      </c>
      <c r="C502" s="15">
        <v>10.631982776187902</v>
      </c>
      <c r="D502" s="15">
        <v>24.364960528763941</v>
      </c>
      <c r="E502" s="15">
        <v>14.262593998607903</v>
      </c>
      <c r="F502" s="15">
        <v>16.312308106192269</v>
      </c>
      <c r="G502" s="15">
        <v>66.854708799989808</v>
      </c>
      <c r="H502" s="15">
        <v>82.265619724103217</v>
      </c>
      <c r="I502" s="15">
        <v>80.503454411218044</v>
      </c>
      <c r="J502" s="15">
        <v>83.917377725112217</v>
      </c>
      <c r="K502" s="15">
        <v>55.594096248046533</v>
      </c>
      <c r="L502" s="15">
        <v>19.577307513115773</v>
      </c>
      <c r="M502" s="15">
        <v>17.144355243773859</v>
      </c>
      <c r="N502" s="15">
        <v>32.004000265055154</v>
      </c>
      <c r="O502" s="15">
        <v>3.127629301040928</v>
      </c>
      <c r="P502" s="15">
        <v>4.1442668030211705</v>
      </c>
      <c r="Q502" s="15">
        <v>1.2505829421850958</v>
      </c>
      <c r="R502" s="15">
        <v>2.4329522693419134</v>
      </c>
    </row>
    <row r="503" spans="1:18" x14ac:dyDescent="0.2">
      <c r="A503" s="13" t="s">
        <v>64</v>
      </c>
      <c r="B503" s="14" t="s">
        <v>75</v>
      </c>
      <c r="C503" s="15">
        <v>9.2498584991884361</v>
      </c>
      <c r="D503" s="15">
        <v>23.124646247971089</v>
      </c>
      <c r="E503" s="15">
        <v>12.207776353537202</v>
      </c>
      <c r="F503" s="15">
        <v>15.134298082124889</v>
      </c>
      <c r="G503" s="15">
        <v>59.736786078228313</v>
      </c>
      <c r="H503" s="15">
        <v>78.987629163184678</v>
      </c>
      <c r="I503" s="15">
        <v>75.315208524345962</v>
      </c>
      <c r="J503" s="15">
        <v>82.434166916566099</v>
      </c>
      <c r="K503" s="15">
        <v>55.996346541495896</v>
      </c>
      <c r="L503" s="15">
        <v>20.162277142848161</v>
      </c>
      <c r="M503" s="15">
        <v>19.937752898495734</v>
      </c>
      <c r="N503" s="15">
        <v>37.37934610260028</v>
      </c>
      <c r="O503" s="15">
        <v>3.5254316368753189</v>
      </c>
      <c r="P503" s="15">
        <v>4.118551287471246</v>
      </c>
      <c r="Q503" s="15">
        <v>0.8307397041039889</v>
      </c>
      <c r="R503" s="15">
        <v>2.0656230480423505</v>
      </c>
    </row>
    <row r="504" spans="1:18" x14ac:dyDescent="0.2">
      <c r="A504" s="13" t="s">
        <v>65</v>
      </c>
      <c r="B504" s="14" t="s">
        <v>75</v>
      </c>
      <c r="C504" s="15">
        <v>8.3049943613459334</v>
      </c>
      <c r="D504" s="15">
        <v>18.795513554625007</v>
      </c>
      <c r="E504" s="15">
        <v>14.598180968236653</v>
      </c>
      <c r="F504" s="15">
        <v>16.976536294522401</v>
      </c>
      <c r="G504" s="15">
        <v>61.558582578315637</v>
      </c>
      <c r="H504" s="15">
        <v>83.854929639987574</v>
      </c>
      <c r="I504" s="15">
        <v>79.208265513069364</v>
      </c>
      <c r="J504" s="15">
        <v>88.222111328640494</v>
      </c>
      <c r="K504" s="15">
        <v>55.710924668175963</v>
      </c>
      <c r="L504" s="15">
        <v>20.397744928308253</v>
      </c>
      <c r="M504" s="15">
        <v>19.154792027344964</v>
      </c>
      <c r="N504" s="15">
        <v>35.183312847910507</v>
      </c>
      <c r="O504" s="15">
        <v>3.9611684930380315</v>
      </c>
      <c r="P504" s="15">
        <v>4.341057602216833</v>
      </c>
      <c r="Q504" s="15">
        <v>0.77684556310205521</v>
      </c>
      <c r="R504" s="15">
        <v>2.5081013894437785</v>
      </c>
    </row>
    <row r="505" spans="1:18" x14ac:dyDescent="0.2">
      <c r="A505" s="13" t="s">
        <v>66</v>
      </c>
      <c r="B505" s="14" t="s">
        <v>75</v>
      </c>
      <c r="C505" s="15">
        <v>10.631419533172199</v>
      </c>
      <c r="D505" s="15">
        <v>25.602193977843253</v>
      </c>
      <c r="E505" s="15">
        <v>13.040223454693274</v>
      </c>
      <c r="F505" s="15">
        <v>13.684185106776892</v>
      </c>
      <c r="G505" s="15">
        <v>56.394016713135862</v>
      </c>
      <c r="H505" s="15">
        <v>87.257199267865118</v>
      </c>
      <c r="I505" s="15">
        <v>86.953213736433938</v>
      </c>
      <c r="J505" s="15">
        <v>87.543281500664023</v>
      </c>
      <c r="K505" s="15">
        <v>64.443855020428813</v>
      </c>
      <c r="L505" s="15">
        <v>21.517880040892752</v>
      </c>
      <c r="M505" s="15">
        <v>21.122653672794726</v>
      </c>
      <c r="N505" s="15">
        <v>39.264810577858448</v>
      </c>
      <c r="O505" s="15">
        <v>4.048983321598385</v>
      </c>
      <c r="P505" s="15">
        <v>3.9650808546070939</v>
      </c>
      <c r="Q505" s="15">
        <v>0.92219485889540376</v>
      </c>
      <c r="R505" s="15">
        <v>1.9980888609400416</v>
      </c>
    </row>
    <row r="506" spans="1:18" x14ac:dyDescent="0.2">
      <c r="A506" s="13" t="s">
        <v>67</v>
      </c>
      <c r="B506" s="14" t="s">
        <v>75</v>
      </c>
      <c r="C506" s="15">
        <v>8.6167898149544389</v>
      </c>
      <c r="D506" s="15">
        <v>25.850369444863315</v>
      </c>
      <c r="E506" s="15">
        <v>12.333517281945785</v>
      </c>
      <c r="F506" s="15">
        <v>16.523750717478652</v>
      </c>
      <c r="G506" s="15">
        <v>58.408850386597194</v>
      </c>
      <c r="H506" s="15">
        <v>85.976804953272392</v>
      </c>
      <c r="I506" s="15">
        <v>85.335583863377053</v>
      </c>
      <c r="J506" s="15">
        <v>86.58107340268262</v>
      </c>
      <c r="K506" s="15">
        <v>62.635276004886506</v>
      </c>
      <c r="L506" s="15">
        <v>22.689530933067839</v>
      </c>
      <c r="M506" s="15">
        <v>21.037802627595468</v>
      </c>
      <c r="N506" s="15">
        <v>39.330521066690316</v>
      </c>
      <c r="O506" s="15">
        <v>3.7992669947544786</v>
      </c>
      <c r="P506" s="15">
        <v>5.0924275602179563</v>
      </c>
      <c r="Q506" s="15">
        <v>1.1735964275724744</v>
      </c>
      <c r="R506" s="15">
        <v>1.8473277100677841</v>
      </c>
    </row>
    <row r="507" spans="1:18" x14ac:dyDescent="0.2">
      <c r="A507" s="13" t="s">
        <v>68</v>
      </c>
      <c r="B507" s="14" t="s">
        <v>75</v>
      </c>
      <c r="C507" s="15">
        <v>9.6299530058293321</v>
      </c>
      <c r="D507" s="15">
        <v>22.897888258305301</v>
      </c>
      <c r="E507" s="15">
        <v>10.960752731637241</v>
      </c>
      <c r="F507" s="15">
        <v>16.713204519872392</v>
      </c>
      <c r="G507" s="15">
        <v>65.470586348533701</v>
      </c>
      <c r="H507" s="15">
        <v>86.721903438131633</v>
      </c>
      <c r="I507" s="15">
        <v>84.609196860058702</v>
      </c>
      <c r="J507" s="15">
        <v>88.715623741974795</v>
      </c>
      <c r="K507" s="15">
        <v>69.304321541049077</v>
      </c>
      <c r="L507" s="15">
        <v>23.187559583631518</v>
      </c>
      <c r="M507" s="15">
        <v>18.580189341387189</v>
      </c>
      <c r="N507" s="15">
        <v>34.366943169049001</v>
      </c>
      <c r="O507" s="15">
        <v>3.5569943481452158</v>
      </c>
      <c r="P507" s="15">
        <v>4.3659817059385722</v>
      </c>
      <c r="Q507" s="15">
        <v>0.92578000194629095</v>
      </c>
      <c r="R507" s="15">
        <v>2.0883874462509353</v>
      </c>
    </row>
    <row r="508" spans="1:18" x14ac:dyDescent="0.2">
      <c r="A508" s="13" t="s">
        <v>69</v>
      </c>
      <c r="B508" s="14" t="s">
        <v>75</v>
      </c>
      <c r="C508" s="15">
        <v>8.3428348952974218</v>
      </c>
      <c r="D508" s="15">
        <v>23.531072781608113</v>
      </c>
      <c r="E508" s="15">
        <v>10.700664205513899</v>
      </c>
      <c r="F508" s="15">
        <v>17.961829202112618</v>
      </c>
      <c r="G508" s="15">
        <v>68.283320414867305</v>
      </c>
      <c r="H508" s="15">
        <v>95.819932808646797</v>
      </c>
      <c r="I508" s="15">
        <v>93.900055540322981</v>
      </c>
      <c r="J508" s="15">
        <v>97.63367033277224</v>
      </c>
      <c r="K508" s="15">
        <v>73.321779727712581</v>
      </c>
      <c r="L508" s="15">
        <v>20.662440400706195</v>
      </c>
      <c r="M508" s="15">
        <v>31.079042586186176</v>
      </c>
      <c r="N508" s="15">
        <v>58.000970198046943</v>
      </c>
      <c r="O508" s="15">
        <v>5.5209515961984303</v>
      </c>
      <c r="P508" s="15">
        <v>5.9150880153147005</v>
      </c>
      <c r="Q508" s="15">
        <v>0.6403648884516383</v>
      </c>
      <c r="R508" s="15">
        <v>1.5155302360022105</v>
      </c>
    </row>
    <row r="509" spans="1:18" x14ac:dyDescent="0.2">
      <c r="A509" s="13" t="s">
        <v>70</v>
      </c>
      <c r="B509" s="14" t="s">
        <v>75</v>
      </c>
      <c r="C509" s="15">
        <v>8.6155648795113251</v>
      </c>
      <c r="D509" s="15">
        <v>23.262025174680577</v>
      </c>
      <c r="E509" s="15">
        <v>12.173732691882826</v>
      </c>
      <c r="F509" s="15">
        <v>15.780764600588848</v>
      </c>
      <c r="G509" s="15">
        <v>59.687927710886825</v>
      </c>
      <c r="H509" s="15">
        <v>92.654401412328397</v>
      </c>
      <c r="I509" s="15">
        <v>91.565992015759292</v>
      </c>
      <c r="J509" s="15">
        <v>93.683259946739796</v>
      </c>
      <c r="K509" s="15">
        <v>77.681450144096132</v>
      </c>
      <c r="L509" s="15">
        <v>20.860476660832795</v>
      </c>
      <c r="M509" s="15">
        <v>36.701732033729165</v>
      </c>
      <c r="N509" s="15">
        <v>69.034046336488672</v>
      </c>
      <c r="O509" s="15">
        <v>6.1384369973897233</v>
      </c>
      <c r="P509" s="15">
        <v>5.2558776240566294</v>
      </c>
      <c r="Q509" s="15">
        <v>0.57181002014465521</v>
      </c>
      <c r="R509" s="15">
        <v>1.5671830181742401</v>
      </c>
    </row>
    <row r="510" spans="1:18" x14ac:dyDescent="0.2">
      <c r="A510" s="13" t="s">
        <v>71</v>
      </c>
      <c r="B510" s="14" t="s">
        <v>75</v>
      </c>
      <c r="C510" s="15">
        <v>7.3851233206989804</v>
      </c>
      <c r="D510" s="15">
        <v>20.200484377206035</v>
      </c>
      <c r="E510" s="15">
        <v>12.494649111068558</v>
      </c>
      <c r="F510" s="15">
        <v>15.895559519998464</v>
      </c>
      <c r="G510" s="15">
        <v>64.344846065973741</v>
      </c>
      <c r="H510" s="15">
        <v>97.572623501255492</v>
      </c>
      <c r="I510" s="15">
        <v>95.875079571559056</v>
      </c>
      <c r="J510" s="15">
        <v>99.178028856103097</v>
      </c>
      <c r="K510" s="15">
        <v>82.922016310308692</v>
      </c>
      <c r="L510" s="15">
        <v>19.905487818976511</v>
      </c>
      <c r="M510" s="15">
        <v>41.555596006458877</v>
      </c>
      <c r="N510" s="15">
        <v>78.057969610583712</v>
      </c>
      <c r="O510" s="15">
        <v>6.9935847152138679</v>
      </c>
      <c r="P510" s="15">
        <v>5.6744976725599807</v>
      </c>
      <c r="Q510" s="15">
        <v>0.31529283768178207</v>
      </c>
      <c r="R510" s="15">
        <v>1.4083080083119599</v>
      </c>
    </row>
    <row r="511" spans="1:18" x14ac:dyDescent="0.2">
      <c r="A511" s="13" t="s">
        <v>72</v>
      </c>
      <c r="B511" s="14" t="s">
        <v>75</v>
      </c>
      <c r="C511" s="15">
        <v>7.6776105521079439</v>
      </c>
      <c r="D511" s="15">
        <v>20.18114773696945</v>
      </c>
      <c r="E511" s="15">
        <v>13.538132771233943</v>
      </c>
      <c r="F511" s="15">
        <v>14.557132012079506</v>
      </c>
      <c r="G511" s="15">
        <v>61.562019855044724</v>
      </c>
      <c r="H511" s="15">
        <v>100.50131709730661</v>
      </c>
      <c r="I511" s="15">
        <v>99.329674933551274</v>
      </c>
      <c r="J511" s="15">
        <v>101.60979645145451</v>
      </c>
      <c r="K511" s="15">
        <v>87.020451058091481</v>
      </c>
      <c r="L511" s="15">
        <v>18.802260528378998</v>
      </c>
      <c r="M511" s="15">
        <v>50.334131403385285</v>
      </c>
      <c r="N511" s="15">
        <v>94.865419880357962</v>
      </c>
      <c r="O511" s="15">
        <v>8.2441201757175335</v>
      </c>
      <c r="P511" s="15">
        <v>6.1552178618446405</v>
      </c>
      <c r="Q511" s="15">
        <v>0.1460774957809689</v>
      </c>
      <c r="R511" s="15">
        <v>1.1686199662477512</v>
      </c>
    </row>
    <row r="512" spans="1:18" x14ac:dyDescent="0.2">
      <c r="A512" s="13" t="s">
        <v>43</v>
      </c>
      <c r="B512" s="14" t="s">
        <v>16</v>
      </c>
      <c r="C512" s="15">
        <v>123.38451272560167</v>
      </c>
      <c r="D512" s="15">
        <v>71.134948663229522</v>
      </c>
      <c r="E512" s="15">
        <v>36.663191301657868</v>
      </c>
      <c r="F512" s="15">
        <v>8.4019813399632604</v>
      </c>
      <c r="G512" s="15">
        <v>41.667111828117825</v>
      </c>
      <c r="H512" s="15">
        <v>30.864321891507476</v>
      </c>
      <c r="I512" s="15">
        <v>28.503469560260267</v>
      </c>
      <c r="J512" s="15">
        <v>32.833013198236848</v>
      </c>
      <c r="K512" s="15">
        <v>34.732435340051495</v>
      </c>
      <c r="L512" s="15">
        <v>6.8497842317966979</v>
      </c>
      <c r="M512" s="15">
        <v>29.736122135682137</v>
      </c>
      <c r="N512" s="15">
        <v>54.877369555673503</v>
      </c>
      <c r="O512" s="15">
        <v>4.9170213002190453</v>
      </c>
      <c r="P512" s="15">
        <v>1.7383645466345261</v>
      </c>
      <c r="Q512" s="15">
        <v>4.35162762961202</v>
      </c>
      <c r="R512" s="15">
        <v>3.1428421769420147</v>
      </c>
    </row>
    <row r="513" spans="1:18" x14ac:dyDescent="0.2">
      <c r="A513" s="13" t="s">
        <v>44</v>
      </c>
      <c r="B513" s="14" t="s">
        <v>16</v>
      </c>
      <c r="C513" s="15">
        <v>124.70742899969899</v>
      </c>
      <c r="D513" s="15">
        <v>71.261387999827988</v>
      </c>
      <c r="E513" s="15">
        <v>36.482103704027992</v>
      </c>
      <c r="F513" s="15">
        <v>11.674273185288957</v>
      </c>
      <c r="G513" s="15">
        <v>20.479423299439887</v>
      </c>
      <c r="H513" s="15">
        <v>29.90285865082674</v>
      </c>
      <c r="I513" s="15">
        <v>26.838347393027746</v>
      </c>
      <c r="J513" s="15">
        <v>32.86654646316029</v>
      </c>
      <c r="K513" s="15">
        <v>34.977756333081928</v>
      </c>
      <c r="L513" s="15">
        <v>7.7294595468194442</v>
      </c>
      <c r="M513" s="15">
        <v>26.077166551895903</v>
      </c>
      <c r="N513" s="15">
        <v>49.071297896127653</v>
      </c>
      <c r="O513" s="15">
        <v>3.6859678276441441</v>
      </c>
      <c r="P513" s="15">
        <v>3.1963358709733223</v>
      </c>
      <c r="Q513" s="15">
        <v>5.0748976822551901</v>
      </c>
      <c r="R513" s="15">
        <v>3.8256920989308365</v>
      </c>
    </row>
    <row r="514" spans="1:18" x14ac:dyDescent="0.2">
      <c r="A514" s="13" t="s">
        <v>45</v>
      </c>
      <c r="B514" s="14" t="s">
        <v>16</v>
      </c>
      <c r="C514" s="15">
        <v>93.58409070458022</v>
      </c>
      <c r="D514" s="15">
        <v>66.588679924412858</v>
      </c>
      <c r="E514" s="15">
        <v>39.397394193591126</v>
      </c>
      <c r="F514" s="15">
        <v>13.597330739381007</v>
      </c>
      <c r="G514" s="15">
        <v>30.414818884659159</v>
      </c>
      <c r="H514" s="15">
        <v>31.716186306479791</v>
      </c>
      <c r="I514" s="15">
        <v>26.806429845724377</v>
      </c>
      <c r="J514" s="15">
        <v>36.458658857073132</v>
      </c>
      <c r="K514" s="15">
        <v>35.803713897291026</v>
      </c>
      <c r="L514" s="15">
        <v>7.6451904939247228</v>
      </c>
      <c r="M514" s="15">
        <v>27.62865871566855</v>
      </c>
      <c r="N514" s="15">
        <v>51.610080450101528</v>
      </c>
      <c r="O514" s="15">
        <v>4.166703869379786</v>
      </c>
      <c r="P514" s="15">
        <v>2.9322933466263965</v>
      </c>
      <c r="Q514" s="15">
        <v>4.3903074123528114</v>
      </c>
      <c r="R514" s="15">
        <v>2.9521032600303383</v>
      </c>
    </row>
    <row r="515" spans="1:18" x14ac:dyDescent="0.2">
      <c r="A515" s="13" t="s">
        <v>46</v>
      </c>
      <c r="B515" s="14" t="s">
        <v>16</v>
      </c>
      <c r="C515" s="15">
        <v>73.851780648488969</v>
      </c>
      <c r="D515" s="15">
        <v>58.612524324197601</v>
      </c>
      <c r="E515" s="15">
        <v>25.003083713658015</v>
      </c>
      <c r="F515" s="15">
        <v>12.334854632071288</v>
      </c>
      <c r="G515" s="15">
        <v>36.652068492378255</v>
      </c>
      <c r="H515" s="15">
        <v>33.711182564782021</v>
      </c>
      <c r="I515" s="15">
        <v>28.269333456980505</v>
      </c>
      <c r="J515" s="15">
        <v>38.961207624275431</v>
      </c>
      <c r="K515" s="15">
        <v>40.68844257274344</v>
      </c>
      <c r="L515" s="15">
        <v>6.6834806392051496</v>
      </c>
      <c r="M515" s="15">
        <v>36.942755621100993</v>
      </c>
      <c r="N515" s="15">
        <v>68.354949152593079</v>
      </c>
      <c r="O515" s="15">
        <v>6.4935346040459052</v>
      </c>
      <c r="P515" s="15">
        <v>1.4314061239132496</v>
      </c>
      <c r="Q515" s="15">
        <v>3.5987972672643118</v>
      </c>
      <c r="R515" s="15">
        <v>5.5083631641800697</v>
      </c>
    </row>
    <row r="516" spans="1:18" x14ac:dyDescent="0.2">
      <c r="A516" s="13" t="s">
        <v>47</v>
      </c>
      <c r="B516" s="14" t="s">
        <v>16</v>
      </c>
      <c r="C516" s="15">
        <v>52.169924898239984</v>
      </c>
      <c r="D516" s="15">
        <v>57.329587800263724</v>
      </c>
      <c r="E516" s="15">
        <v>23.603110507211706</v>
      </c>
      <c r="F516" s="15">
        <v>9.5688285840047449</v>
      </c>
      <c r="G516" s="15">
        <v>41.4041404140414</v>
      </c>
      <c r="H516" s="15">
        <v>32.235082181630425</v>
      </c>
      <c r="I516" s="15">
        <v>27.3224043715847</v>
      </c>
      <c r="J516" s="15">
        <v>36.968628477886739</v>
      </c>
      <c r="K516" s="15">
        <v>35.301693982095266</v>
      </c>
      <c r="L516" s="15">
        <v>7.0603387964190532</v>
      </c>
      <c r="M516" s="15">
        <v>33.875362912111619</v>
      </c>
      <c r="N516" s="15">
        <v>64.52738053714684</v>
      </c>
      <c r="O516" s="15">
        <v>4.2009805088507655</v>
      </c>
      <c r="P516" s="15">
        <v>1.7489978242467068</v>
      </c>
      <c r="Q516" s="15">
        <v>4.2076766564517589</v>
      </c>
      <c r="R516" s="15">
        <v>4.4929428704484886</v>
      </c>
    </row>
    <row r="517" spans="1:18" x14ac:dyDescent="0.2">
      <c r="A517" s="13" t="s">
        <v>48</v>
      </c>
      <c r="B517" s="14" t="s">
        <v>16</v>
      </c>
      <c r="C517" s="15">
        <v>47.740471563528523</v>
      </c>
      <c r="D517" s="15">
        <v>47.740471563528523</v>
      </c>
      <c r="E517" s="15">
        <v>28.708338550717553</v>
      </c>
      <c r="F517" s="15">
        <v>12.216314276901086</v>
      </c>
      <c r="G517" s="15">
        <v>39.669193421812885</v>
      </c>
      <c r="H517" s="15">
        <v>34.513754562850032</v>
      </c>
      <c r="I517" s="15">
        <v>32.929650677177776</v>
      </c>
      <c r="J517" s="15">
        <v>36.038045296423121</v>
      </c>
      <c r="K517" s="15">
        <v>39.226476069423931</v>
      </c>
      <c r="L517" s="15">
        <v>9.3561382851099495</v>
      </c>
      <c r="M517" s="15">
        <v>24.880397365588678</v>
      </c>
      <c r="N517" s="15">
        <v>45.790587207749347</v>
      </c>
      <c r="O517" s="15">
        <v>4.759741831603054</v>
      </c>
      <c r="P517" s="15">
        <v>3.5941548772681684</v>
      </c>
      <c r="Q517" s="15">
        <v>3.2573222177790191</v>
      </c>
      <c r="R517" s="15">
        <v>6.3067302514444838</v>
      </c>
    </row>
    <row r="518" spans="1:18" x14ac:dyDescent="0.2">
      <c r="A518" s="13" t="s">
        <v>49</v>
      </c>
      <c r="B518" s="14" t="s">
        <v>16</v>
      </c>
      <c r="C518" s="15">
        <v>37.256581069208266</v>
      </c>
      <c r="D518" s="15">
        <v>45.597606681717586</v>
      </c>
      <c r="E518" s="15">
        <v>32.299172553924933</v>
      </c>
      <c r="F518" s="15">
        <v>13.800555545767928</v>
      </c>
      <c r="G518" s="15">
        <v>43.054555089131206</v>
      </c>
      <c r="H518" s="15">
        <v>36.180749266730039</v>
      </c>
      <c r="I518" s="15">
        <v>34.727794964884808</v>
      </c>
      <c r="J518" s="15">
        <v>37.30951897275343</v>
      </c>
      <c r="K518" s="15">
        <v>38.75540932690933</v>
      </c>
      <c r="L518" s="15">
        <v>9.2823270590674447</v>
      </c>
      <c r="M518" s="15">
        <v>23.849482662713434</v>
      </c>
      <c r="N518" s="15">
        <v>43.721048641050189</v>
      </c>
      <c r="O518" s="15">
        <v>4.7798671993563113</v>
      </c>
      <c r="P518" s="15">
        <v>3.7109757167243558</v>
      </c>
      <c r="Q518" s="15">
        <v>4.4717779992587685</v>
      </c>
      <c r="R518" s="15">
        <v>7.3174549078779858</v>
      </c>
    </row>
    <row r="519" spans="1:18" x14ac:dyDescent="0.2">
      <c r="A519" s="13" t="s">
        <v>50</v>
      </c>
      <c r="B519" s="14" t="s">
        <v>16</v>
      </c>
      <c r="C519" s="15">
        <v>30.039886293467436</v>
      </c>
      <c r="D519" s="15">
        <v>37.828004962144185</v>
      </c>
      <c r="E519" s="15">
        <v>27.204175840991592</v>
      </c>
      <c r="F519" s="15">
        <v>10.484942772048843</v>
      </c>
      <c r="G519" s="15">
        <v>39.005596108992776</v>
      </c>
      <c r="H519" s="15">
        <v>38.503685495501799</v>
      </c>
      <c r="I519" s="15">
        <v>34.760797998868568</v>
      </c>
      <c r="J519" s="15">
        <v>42.080852560678501</v>
      </c>
      <c r="K519" s="15">
        <v>40.968454290196547</v>
      </c>
      <c r="L519" s="15">
        <v>8.7932292135056009</v>
      </c>
      <c r="M519" s="15">
        <v>20.517534831513068</v>
      </c>
      <c r="N519" s="15">
        <v>38.850303645794284</v>
      </c>
      <c r="O519" s="15">
        <v>2.7359068228304908</v>
      </c>
      <c r="P519" s="15">
        <v>3.1803048740682964</v>
      </c>
      <c r="Q519" s="15">
        <v>4.2633838610936241</v>
      </c>
      <c r="R519" s="15">
        <v>6.1286143003220861</v>
      </c>
    </row>
    <row r="520" spans="1:18" x14ac:dyDescent="0.2">
      <c r="A520" s="13" t="s">
        <v>51</v>
      </c>
      <c r="B520" s="14" t="s">
        <v>16</v>
      </c>
      <c r="C520" s="15">
        <v>27.88078177712103</v>
      </c>
      <c r="D520" s="15">
        <v>26.765550506036192</v>
      </c>
      <c r="E520" s="15">
        <v>25.99044098938769</v>
      </c>
      <c r="F520" s="15">
        <v>13.952763057460761</v>
      </c>
      <c r="G520" s="15">
        <v>46.656060698770119</v>
      </c>
      <c r="H520" s="15">
        <v>47.835414719940033</v>
      </c>
      <c r="I520" s="15">
        <v>45.826496315737842</v>
      </c>
      <c r="J520" s="15">
        <v>49.747108209551698</v>
      </c>
      <c r="K520" s="15">
        <v>41.806841905920187</v>
      </c>
      <c r="L520" s="15">
        <v>9.698138874727567</v>
      </c>
      <c r="M520" s="15">
        <v>19.658389610934258</v>
      </c>
      <c r="N520" s="15">
        <v>37.897571733249478</v>
      </c>
      <c r="O520" s="15">
        <v>2.3019227449149886</v>
      </c>
      <c r="P520" s="15">
        <v>3.9895407539899561</v>
      </c>
      <c r="Q520" s="15">
        <v>4.3248457144055363</v>
      </c>
      <c r="R520" s="15">
        <v>5.8319889179104969</v>
      </c>
    </row>
    <row r="521" spans="1:18" x14ac:dyDescent="0.2">
      <c r="A521" s="13" t="s">
        <v>52</v>
      </c>
      <c r="B521" s="14" t="s">
        <v>16</v>
      </c>
      <c r="C521" s="15">
        <v>33.017891220039061</v>
      </c>
      <c r="D521" s="15">
        <v>19.58688462205707</v>
      </c>
      <c r="E521" s="15">
        <v>26.159057639765994</v>
      </c>
      <c r="F521" s="15">
        <v>12.418946556252543</v>
      </c>
      <c r="G521" s="15">
        <v>39.655729518550068</v>
      </c>
      <c r="H521" s="15">
        <v>48.495322974336815</v>
      </c>
      <c r="I521" s="15">
        <v>43.348578246172202</v>
      </c>
      <c r="J521" s="15">
        <v>53.370839429120387</v>
      </c>
      <c r="K521" s="15">
        <v>46.496180670873464</v>
      </c>
      <c r="L521" s="15">
        <v>8.5769653664718035</v>
      </c>
      <c r="M521" s="15">
        <v>19.991423034633527</v>
      </c>
      <c r="N521" s="15">
        <v>35.129581759130375</v>
      </c>
      <c r="O521" s="15">
        <v>5.6510300572009822</v>
      </c>
      <c r="P521" s="15">
        <v>3.3051022516009088</v>
      </c>
      <c r="Q521" s="15">
        <v>2.5795384560817456</v>
      </c>
      <c r="R521" s="15">
        <v>7.4806615226370621</v>
      </c>
    </row>
    <row r="522" spans="1:18" x14ac:dyDescent="0.2">
      <c r="A522" s="13" t="s">
        <v>53</v>
      </c>
      <c r="B522" s="14" t="s">
        <v>16</v>
      </c>
      <c r="C522" s="15">
        <v>24.272803734624873</v>
      </c>
      <c r="D522" s="15">
        <v>29.353158004662639</v>
      </c>
      <c r="E522" s="15">
        <v>32.040273341979933</v>
      </c>
      <c r="F522" s="15">
        <v>9.9965652826977394</v>
      </c>
      <c r="G522" s="15">
        <v>41.010556682953045</v>
      </c>
      <c r="H522" s="15">
        <v>47.518042205703438</v>
      </c>
      <c r="I522" s="15">
        <v>43.155294787391306</v>
      </c>
      <c r="J522" s="15">
        <v>51.636582475509776</v>
      </c>
      <c r="K522" s="15">
        <v>39.428509551381268</v>
      </c>
      <c r="L522" s="15">
        <v>8.5354124069226014</v>
      </c>
      <c r="M522" s="15">
        <v>15.159911588414769</v>
      </c>
      <c r="N522" s="15">
        <v>27.939446169344521</v>
      </c>
      <c r="O522" s="15">
        <v>2.7242321689717386</v>
      </c>
      <c r="P522" s="15">
        <v>2.9665081232880777</v>
      </c>
      <c r="Q522" s="15">
        <v>2.2930958705165199</v>
      </c>
      <c r="R522" s="15">
        <v>5.5416483537482559</v>
      </c>
    </row>
    <row r="523" spans="1:18" x14ac:dyDescent="0.2">
      <c r="A523" s="13" t="s">
        <v>54</v>
      </c>
      <c r="B523" s="14" t="s">
        <v>16</v>
      </c>
      <c r="C523" s="15">
        <v>17.160998770128423</v>
      </c>
      <c r="D523" s="15">
        <v>19.449131939478878</v>
      </c>
      <c r="E523" s="15">
        <v>24.218636865259487</v>
      </c>
      <c r="F523" s="15">
        <v>10.985773423416676</v>
      </c>
      <c r="G523" s="15">
        <v>43.696744592527857</v>
      </c>
      <c r="H523" s="15">
        <v>48.580564241171587</v>
      </c>
      <c r="I523" s="15">
        <v>45.520816669462945</v>
      </c>
      <c r="J523" s="15">
        <v>51.463209319252023</v>
      </c>
      <c r="K523" s="15">
        <v>42.019033486519845</v>
      </c>
      <c r="L523" s="15">
        <v>11.419587178768905</v>
      </c>
      <c r="M523" s="15">
        <v>13.627794644276703</v>
      </c>
      <c r="N523" s="15">
        <v>24.191062572914593</v>
      </c>
      <c r="O523" s="15">
        <v>3.6759435228037156</v>
      </c>
      <c r="P523" s="15">
        <v>3.6199273710935636</v>
      </c>
      <c r="Q523" s="15">
        <v>2.9653071679676164</v>
      </c>
      <c r="R523" s="15">
        <v>5.2996979172187189</v>
      </c>
    </row>
    <row r="524" spans="1:18" x14ac:dyDescent="0.2">
      <c r="A524" s="13" t="s">
        <v>55</v>
      </c>
      <c r="B524" s="14" t="s">
        <v>16</v>
      </c>
      <c r="C524" s="15">
        <v>20.273283866520696</v>
      </c>
      <c r="D524" s="15">
        <v>22.590230594123064</v>
      </c>
      <c r="E524" s="15">
        <v>25.306106558174847</v>
      </c>
      <c r="F524" s="15">
        <v>13.869693017461215</v>
      </c>
      <c r="G524" s="15">
        <v>47.463973525650317</v>
      </c>
      <c r="H524" s="15">
        <v>55.964322744250545</v>
      </c>
      <c r="I524" s="15">
        <v>50.777645463777752</v>
      </c>
      <c r="J524" s="15">
        <v>60.841995035681038</v>
      </c>
      <c r="K524" s="15">
        <v>45.346091866435152</v>
      </c>
      <c r="L524" s="15">
        <v>10.05608924310752</v>
      </c>
      <c r="M524" s="15">
        <v>10.680691059449602</v>
      </c>
      <c r="N524" s="15">
        <v>20.620363640112792</v>
      </c>
      <c r="O524" s="15">
        <v>1.3331911262798635</v>
      </c>
      <c r="P524" s="15">
        <v>2.4610336341263328</v>
      </c>
      <c r="Q524" s="15">
        <v>2.7482479919051603</v>
      </c>
      <c r="R524" s="15">
        <v>5.9961774368839862</v>
      </c>
    </row>
    <row r="525" spans="1:18" x14ac:dyDescent="0.2">
      <c r="A525" s="13" t="s">
        <v>56</v>
      </c>
      <c r="B525" s="14" t="s">
        <v>16</v>
      </c>
      <c r="C525" s="15">
        <v>21.096181005233024</v>
      </c>
      <c r="D525" s="15">
        <v>21.682186033156164</v>
      </c>
      <c r="E525" s="15">
        <v>18.510344434793755</v>
      </c>
      <c r="F525" s="15">
        <v>15.662599137133176</v>
      </c>
      <c r="G525" s="15">
        <v>50.92006186787517</v>
      </c>
      <c r="H525" s="15">
        <v>57.696802991081427</v>
      </c>
      <c r="I525" s="15">
        <v>52.111871927411229</v>
      </c>
      <c r="J525" s="15">
        <v>62.818965093515139</v>
      </c>
      <c r="K525" s="15">
        <v>46.503746890989532</v>
      </c>
      <c r="L525" s="15">
        <v>10.760175477436407</v>
      </c>
      <c r="M525" s="15">
        <v>9.708893965273079</v>
      </c>
      <c r="N525" s="15">
        <v>18.775600915023162</v>
      </c>
      <c r="O525" s="15">
        <v>1.1988352117083043</v>
      </c>
      <c r="P525" s="15">
        <v>2.7816093082464897</v>
      </c>
      <c r="Q525" s="15">
        <v>1.9788828464250863</v>
      </c>
      <c r="R525" s="15">
        <v>5.0090472050135002</v>
      </c>
    </row>
    <row r="526" spans="1:18" x14ac:dyDescent="0.2">
      <c r="A526" s="13" t="s">
        <v>57</v>
      </c>
      <c r="B526" s="14" t="s">
        <v>16</v>
      </c>
      <c r="C526" s="15">
        <v>15.991755361680202</v>
      </c>
      <c r="D526" s="15">
        <v>13.622606419209058</v>
      </c>
      <c r="E526" s="15">
        <v>20.38004145485705</v>
      </c>
      <c r="F526" s="15">
        <v>16.21139661181811</v>
      </c>
      <c r="G526" s="15">
        <v>52.213547265545813</v>
      </c>
      <c r="H526" s="15">
        <v>61.916508864288325</v>
      </c>
      <c r="I526" s="15">
        <v>59.888806870626247</v>
      </c>
      <c r="J526" s="15">
        <v>63.816133620071</v>
      </c>
      <c r="K526" s="15">
        <v>40.052815823189484</v>
      </c>
      <c r="L526" s="15">
        <v>10.533768075823533</v>
      </c>
      <c r="M526" s="15">
        <v>9.4313969981210697</v>
      </c>
      <c r="N526" s="15">
        <v>17.346229474156015</v>
      </c>
      <c r="O526" s="15">
        <v>2.0164949285152547</v>
      </c>
      <c r="P526" s="15">
        <v>3.1033125411393074</v>
      </c>
      <c r="Q526" s="15">
        <v>1.9597708048043783</v>
      </c>
      <c r="R526" s="15">
        <v>5.021912687311219</v>
      </c>
    </row>
    <row r="527" spans="1:18" x14ac:dyDescent="0.2">
      <c r="A527" s="13" t="s">
        <v>58</v>
      </c>
      <c r="B527" s="14" t="s">
        <v>16</v>
      </c>
      <c r="C527" s="15">
        <v>18.541889717624962</v>
      </c>
      <c r="D527" s="15">
        <v>17.34563876810077</v>
      </c>
      <c r="E527" s="15">
        <v>20.12349949917358</v>
      </c>
      <c r="F527" s="15">
        <v>14.244724364583544</v>
      </c>
      <c r="G527" s="15">
        <v>51.566250777939132</v>
      </c>
      <c r="H527" s="15">
        <v>63.077668625106973</v>
      </c>
      <c r="I527" s="15">
        <v>58.490982849339282</v>
      </c>
      <c r="J527" s="15">
        <v>67.36638511273307</v>
      </c>
      <c r="K527" s="15">
        <v>41.607000650791711</v>
      </c>
      <c r="L527" s="15">
        <v>13.707262605071325</v>
      </c>
      <c r="M527" s="15">
        <v>8.4305730181633365</v>
      </c>
      <c r="N527" s="15">
        <v>15.062055669357754</v>
      </c>
      <c r="O527" s="15">
        <v>2.1125347247895387</v>
      </c>
      <c r="P527" s="15">
        <v>3.0990707680965341</v>
      </c>
      <c r="Q527" s="15">
        <v>2.001502946758202</v>
      </c>
      <c r="R527" s="15">
        <v>4.8521283557774595</v>
      </c>
    </row>
    <row r="528" spans="1:18" x14ac:dyDescent="0.2">
      <c r="A528" s="13" t="s">
        <v>59</v>
      </c>
      <c r="B528" s="14" t="s">
        <v>16</v>
      </c>
      <c r="C528" s="15">
        <v>9.6097827588485067</v>
      </c>
      <c r="D528" s="15">
        <v>12.612839870988667</v>
      </c>
      <c r="E528" s="15">
        <v>22.457215701556812</v>
      </c>
      <c r="F528" s="15">
        <v>14.751308352983397</v>
      </c>
      <c r="G528" s="15">
        <v>35.37722391500337</v>
      </c>
      <c r="H528" s="15">
        <v>70.280331794941731</v>
      </c>
      <c r="I528" s="15">
        <v>69.964101605211766</v>
      </c>
      <c r="J528" s="15">
        <v>70.575794353705064</v>
      </c>
      <c r="K528" s="15">
        <v>44.560721010409864</v>
      </c>
      <c r="L528" s="15">
        <v>14.893449035694033</v>
      </c>
      <c r="M528" s="15">
        <v>7.7158832353595601</v>
      </c>
      <c r="N528" s="15">
        <v>13.249838711075503</v>
      </c>
      <c r="O528" s="15">
        <v>2.5453565176746085</v>
      </c>
      <c r="P528" s="15">
        <v>3.2414910858995141</v>
      </c>
      <c r="Q528" s="15">
        <v>1.7345784017474979</v>
      </c>
      <c r="R528" s="15">
        <v>4.8448569152257699</v>
      </c>
    </row>
    <row r="529" spans="1:18" x14ac:dyDescent="0.2">
      <c r="A529" s="13" t="s">
        <v>60</v>
      </c>
      <c r="B529" s="14" t="s">
        <v>16</v>
      </c>
      <c r="C529" s="15">
        <v>12.594836117191951</v>
      </c>
      <c r="D529" s="15">
        <v>9.596065613098629</v>
      </c>
      <c r="E529" s="15">
        <v>16.464389876752282</v>
      </c>
      <c r="F529" s="15">
        <v>17.533506102515414</v>
      </c>
      <c r="G529" s="15">
        <v>48.786637942848373</v>
      </c>
      <c r="H529" s="15">
        <v>68.369481836860075</v>
      </c>
      <c r="I529" s="15">
        <v>64.668664263877318</v>
      </c>
      <c r="J529" s="15">
        <v>71.829690893654544</v>
      </c>
      <c r="K529" s="15">
        <v>48.046594624185175</v>
      </c>
      <c r="L529" s="15">
        <v>14.742903729426013</v>
      </c>
      <c r="M529" s="15">
        <v>7.6357668718142699</v>
      </c>
      <c r="N529" s="15">
        <v>13.614455634500489</v>
      </c>
      <c r="O529" s="15">
        <v>2.0457823355787688</v>
      </c>
      <c r="P529" s="15">
        <v>3.5244379722947135</v>
      </c>
      <c r="Q529" s="15">
        <v>1.0572600284050528</v>
      </c>
      <c r="R529" s="15">
        <v>4.6401967913332873</v>
      </c>
    </row>
    <row r="530" spans="1:18" x14ac:dyDescent="0.2">
      <c r="A530" s="13" t="s">
        <v>61</v>
      </c>
      <c r="B530" s="14" t="s">
        <v>16</v>
      </c>
      <c r="C530" s="15">
        <v>11.379630461473962</v>
      </c>
      <c r="D530" s="15">
        <v>13.775342137573743</v>
      </c>
      <c r="E530" s="15">
        <v>17.863448476414018</v>
      </c>
      <c r="F530" s="15">
        <v>15.994017821905574</v>
      </c>
      <c r="G530" s="15">
        <v>44.796964346886611</v>
      </c>
      <c r="H530" s="15">
        <v>80.716439113572065</v>
      </c>
      <c r="I530" s="15">
        <v>78.586258256625271</v>
      </c>
      <c r="J530" s="15">
        <v>82.710308539588212</v>
      </c>
      <c r="K530" s="15">
        <v>52.177412426987651</v>
      </c>
      <c r="L530" s="15">
        <v>14.644268239176645</v>
      </c>
      <c r="M530" s="15">
        <v>12.568702661970507</v>
      </c>
      <c r="N530" s="15">
        <v>23.015398852092076</v>
      </c>
      <c r="O530" s="15">
        <v>2.567256540365086</v>
      </c>
      <c r="P530" s="15">
        <v>4.9023793935598547</v>
      </c>
      <c r="Q530" s="15">
        <v>1.84494717973879</v>
      </c>
      <c r="R530" s="15">
        <v>5.0159501449148358</v>
      </c>
    </row>
    <row r="531" spans="1:18" x14ac:dyDescent="0.2">
      <c r="A531" s="13" t="s">
        <v>62</v>
      </c>
      <c r="B531" s="14" t="s">
        <v>16</v>
      </c>
      <c r="C531" s="15">
        <v>4.7869507721949969</v>
      </c>
      <c r="D531" s="15">
        <v>20.344540781828734</v>
      </c>
      <c r="E531" s="15">
        <v>21.397455721397051</v>
      </c>
      <c r="F531" s="15">
        <v>12.71735575894353</v>
      </c>
      <c r="G531" s="15">
        <v>42.603478269690157</v>
      </c>
      <c r="H531" s="15">
        <v>74.47297355417173</v>
      </c>
      <c r="I531" s="15">
        <v>71.465582479586701</v>
      </c>
      <c r="J531" s="15">
        <v>77.291868347280584</v>
      </c>
      <c r="K531" s="15">
        <v>49.460014351326819</v>
      </c>
      <c r="L531" s="15">
        <v>16.241446360218305</v>
      </c>
      <c r="M531" s="15">
        <v>14.43055338625668</v>
      </c>
      <c r="N531" s="15">
        <v>26.784972811498125</v>
      </c>
      <c r="O531" s="15">
        <v>2.8504802511053833</v>
      </c>
      <c r="P531" s="15">
        <v>4.0563331060746703</v>
      </c>
      <c r="Q531" s="15">
        <v>1.5845313522164199</v>
      </c>
      <c r="R531" s="15">
        <v>5.5458597327574699</v>
      </c>
    </row>
    <row r="532" spans="1:18" x14ac:dyDescent="0.2">
      <c r="A532" s="13" t="s">
        <v>63</v>
      </c>
      <c r="B532" s="14" t="s">
        <v>16</v>
      </c>
      <c r="C532" s="15">
        <v>7.1787938429878144</v>
      </c>
      <c r="D532" s="15">
        <v>8.9734923037347674</v>
      </c>
      <c r="E532" s="15">
        <v>17.293796047188483</v>
      </c>
      <c r="F532" s="15">
        <v>16.900755227934194</v>
      </c>
      <c r="G532" s="15">
        <v>45.030052665583334</v>
      </c>
      <c r="H532" s="15">
        <v>85.860935333305136</v>
      </c>
      <c r="I532" s="15">
        <v>83.462570026360837</v>
      </c>
      <c r="J532" s="15">
        <v>88.003011083418443</v>
      </c>
      <c r="K532" s="15">
        <v>56.034972054853057</v>
      </c>
      <c r="L532" s="15">
        <v>17.250090702089821</v>
      </c>
      <c r="M532" s="15">
        <v>26.264654230278694</v>
      </c>
      <c r="N532" s="15">
        <v>49.778640249881875</v>
      </c>
      <c r="O532" s="15">
        <v>4.2060262650163232</v>
      </c>
      <c r="P532" s="15">
        <v>2.930122741299463</v>
      </c>
      <c r="Q532" s="15">
        <v>1.5580727085758548</v>
      </c>
      <c r="R532" s="15">
        <v>3.6725999559288005</v>
      </c>
    </row>
    <row r="533" spans="1:18" x14ac:dyDescent="0.2">
      <c r="A533" s="13" t="s">
        <v>64</v>
      </c>
      <c r="B533" s="14" t="s">
        <v>16</v>
      </c>
      <c r="C533" s="15">
        <v>6.5787506354475047</v>
      </c>
      <c r="D533" s="15">
        <v>14.951705989653417</v>
      </c>
      <c r="E533" s="15">
        <v>15.901845380418122</v>
      </c>
      <c r="F533" s="15">
        <v>17.242964870332905</v>
      </c>
      <c r="G533" s="15">
        <v>42.609803095365478</v>
      </c>
      <c r="H533" s="15">
        <v>76.554572943849379</v>
      </c>
      <c r="I533" s="15">
        <v>79.007985692536693</v>
      </c>
      <c r="J533" s="15">
        <v>74.25214072427174</v>
      </c>
      <c r="K533" s="15">
        <v>56.662439816707426</v>
      </c>
      <c r="L533" s="15">
        <v>14.795801499527082</v>
      </c>
      <c r="M533" s="15">
        <v>23.015691221486573</v>
      </c>
      <c r="N533" s="15">
        <v>41.881023934439213</v>
      </c>
      <c r="O533" s="15">
        <v>4.780180733322215</v>
      </c>
      <c r="P533" s="15">
        <v>5.0387295072580613</v>
      </c>
      <c r="Q533" s="15">
        <v>1.2603830907004552</v>
      </c>
      <c r="R533" s="15">
        <v>4.2195433906058719</v>
      </c>
    </row>
    <row r="534" spans="1:18" x14ac:dyDescent="0.2">
      <c r="A534" s="13" t="s">
        <v>65</v>
      </c>
      <c r="B534" s="14" t="s">
        <v>16</v>
      </c>
      <c r="C534" s="15">
        <v>5.3799757303317053</v>
      </c>
      <c r="D534" s="15">
        <v>8.9666262172195097</v>
      </c>
      <c r="E534" s="15">
        <v>16.070140557671252</v>
      </c>
      <c r="F534" s="15">
        <v>19.620520448319549</v>
      </c>
      <c r="G534" s="15">
        <v>46.726617221965178</v>
      </c>
      <c r="H534" s="15">
        <v>82.493684752111335</v>
      </c>
      <c r="I534" s="15">
        <v>82.616155973950825</v>
      </c>
      <c r="J534" s="15">
        <v>82.378703378050218</v>
      </c>
      <c r="K534" s="15">
        <v>60.142647129484317</v>
      </c>
      <c r="L534" s="15">
        <v>19.489672902822115</v>
      </c>
      <c r="M534" s="15">
        <v>35.416136909283402</v>
      </c>
      <c r="N534" s="15">
        <v>66.33820891295646</v>
      </c>
      <c r="O534" s="15">
        <v>6.3851345693279065</v>
      </c>
      <c r="P534" s="15">
        <v>4.9914011770631506</v>
      </c>
      <c r="Q534" s="15">
        <v>1.403688353111842</v>
      </c>
      <c r="R534" s="15">
        <v>4.2110650593355263</v>
      </c>
    </row>
    <row r="535" spans="1:18" x14ac:dyDescent="0.2">
      <c r="A535" s="13" t="s">
        <v>66</v>
      </c>
      <c r="B535" s="14" t="s">
        <v>16</v>
      </c>
      <c r="C535" s="15">
        <v>6.5743861913983119</v>
      </c>
      <c r="D535" s="15">
        <v>11.953429438906022</v>
      </c>
      <c r="E535" s="15">
        <v>18.964916727603619</v>
      </c>
      <c r="F535" s="15">
        <v>15.135462388375965</v>
      </c>
      <c r="G535" s="15">
        <v>42.130097741826759</v>
      </c>
      <c r="H535" s="15">
        <v>87.865652300020486</v>
      </c>
      <c r="I535" s="15">
        <v>89.450746045595707</v>
      </c>
      <c r="J535" s="15">
        <v>86.377084995258031</v>
      </c>
      <c r="K535" s="15">
        <v>59.925332822424643</v>
      </c>
      <c r="L535" s="15">
        <v>19.850931743130008</v>
      </c>
      <c r="M535" s="15">
        <v>32.676868874750205</v>
      </c>
      <c r="N535" s="15">
        <v>60.439693274051159</v>
      </c>
      <c r="O535" s="15">
        <v>6.2951041633342175</v>
      </c>
      <c r="P535" s="15">
        <v>3.4494705062772866</v>
      </c>
      <c r="Q535" s="15">
        <v>1.0643931229560326</v>
      </c>
      <c r="R535" s="15">
        <v>4.89620836559775</v>
      </c>
    </row>
    <row r="536" spans="1:18" x14ac:dyDescent="0.2">
      <c r="A536" s="13" t="s">
        <v>67</v>
      </c>
      <c r="B536" s="14" t="s">
        <v>16</v>
      </c>
      <c r="C536" s="15">
        <v>5.3782075031970455</v>
      </c>
      <c r="D536" s="15">
        <v>7.7685219490623982</v>
      </c>
      <c r="E536" s="15">
        <v>17.093864905048921</v>
      </c>
      <c r="F536" s="15">
        <v>12.998459771547619</v>
      </c>
      <c r="G536" s="15">
        <v>43.814997615948663</v>
      </c>
      <c r="H536" s="15">
        <v>89.960814035146655</v>
      </c>
      <c r="I536" s="15">
        <v>89.288520031944486</v>
      </c>
      <c r="J536" s="15">
        <v>90.59234158809393</v>
      </c>
      <c r="K536" s="15">
        <v>64.085270674979029</v>
      </c>
      <c r="L536" s="15">
        <v>19.89215199493616</v>
      </c>
      <c r="M536" s="15">
        <v>22.673904120877101</v>
      </c>
      <c r="N536" s="15">
        <v>40.743305257295056</v>
      </c>
      <c r="O536" s="15">
        <v>5.5984031318485012</v>
      </c>
      <c r="P536" s="15">
        <v>3.5719388484069152</v>
      </c>
      <c r="Q536" s="15">
        <v>1.0497177833739399</v>
      </c>
      <c r="R536" s="15">
        <v>4.7762159143514262</v>
      </c>
    </row>
    <row r="537" spans="1:18" x14ac:dyDescent="0.2">
      <c r="A537" s="13" t="s">
        <v>68</v>
      </c>
      <c r="B537" s="14" t="s">
        <v>16</v>
      </c>
      <c r="C537" s="15">
        <v>3.5865432895775049</v>
      </c>
      <c r="D537" s="15">
        <v>4.1843005045070898</v>
      </c>
      <c r="E537" s="15">
        <v>14.096517638050157</v>
      </c>
      <c r="F537" s="15">
        <v>17.055046031221178</v>
      </c>
      <c r="G537" s="15">
        <v>43.317089424799036</v>
      </c>
      <c r="H537" s="15">
        <v>94.534849689588995</v>
      </c>
      <c r="I537" s="15">
        <v>91.743511659338594</v>
      </c>
      <c r="J537" s="15">
        <v>97.157709971676567</v>
      </c>
      <c r="K537" s="15">
        <v>71.12128691715381</v>
      </c>
      <c r="L537" s="15">
        <v>20.616367219976119</v>
      </c>
      <c r="M537" s="15">
        <v>24.242361454645287</v>
      </c>
      <c r="N537" s="15">
        <v>43.947066773878973</v>
      </c>
      <c r="O537" s="15">
        <v>5.3250864824186745</v>
      </c>
      <c r="P537" s="15">
        <v>2.6613439787092483</v>
      </c>
      <c r="Q537" s="15">
        <v>0.72519884693383341</v>
      </c>
      <c r="R537" s="15">
        <v>4.4547929168792617</v>
      </c>
    </row>
    <row r="538" spans="1:18" x14ac:dyDescent="0.2">
      <c r="A538" s="13" t="s">
        <v>69</v>
      </c>
      <c r="B538" s="14" t="s">
        <v>16</v>
      </c>
      <c r="C538" s="15">
        <v>2.9808036246572076</v>
      </c>
      <c r="D538" s="15">
        <v>5.9616072493144152</v>
      </c>
      <c r="E538" s="15">
        <v>17.374477913972488</v>
      </c>
      <c r="F538" s="15">
        <v>14.478731594977072</v>
      </c>
      <c r="G538" s="15">
        <v>48.975362559347211</v>
      </c>
      <c r="H538" s="15">
        <v>106.05115727749849</v>
      </c>
      <c r="I538" s="15">
        <v>104.93666850358622</v>
      </c>
      <c r="J538" s="15">
        <v>107.09900653016093</v>
      </c>
      <c r="K538" s="15">
        <v>83.899613089772075</v>
      </c>
      <c r="L538" s="15">
        <v>20.770270069785038</v>
      </c>
      <c r="M538" s="15">
        <v>32.638995823947916</v>
      </c>
      <c r="N538" s="15">
        <v>58.696969505024079</v>
      </c>
      <c r="O538" s="15">
        <v>8.1391274656841475</v>
      </c>
      <c r="P538" s="15">
        <v>6.9166572237126562</v>
      </c>
      <c r="Q538" s="15">
        <v>0.92084941196091297</v>
      </c>
      <c r="R538" s="15">
        <v>4.5019304584755746</v>
      </c>
    </row>
    <row r="539" spans="1:18" x14ac:dyDescent="0.2">
      <c r="A539" s="13" t="s">
        <v>70</v>
      </c>
      <c r="B539" s="14" t="s">
        <v>16</v>
      </c>
      <c r="C539" s="15">
        <v>2.9664259906379598</v>
      </c>
      <c r="D539" s="15">
        <v>4.1529963868931432</v>
      </c>
      <c r="E539" s="15">
        <v>16.527242404563523</v>
      </c>
      <c r="F539" s="15">
        <v>18.697486356677924</v>
      </c>
      <c r="G539" s="15">
        <v>42.166989158748862</v>
      </c>
      <c r="H539" s="15">
        <v>107.4346822410723</v>
      </c>
      <c r="I539" s="15">
        <v>106.0628972795962</v>
      </c>
      <c r="J539" s="15">
        <v>108.72541044333082</v>
      </c>
      <c r="K539" s="15">
        <v>86.453320768109947</v>
      </c>
      <c r="L539" s="15">
        <v>20.121884015033778</v>
      </c>
      <c r="M539" s="15">
        <v>32.154568426033876</v>
      </c>
      <c r="N539" s="15">
        <v>58.402381982865158</v>
      </c>
      <c r="O539" s="15">
        <v>7.4576996332970591</v>
      </c>
      <c r="P539" s="15">
        <v>4.1099529850735319</v>
      </c>
      <c r="Q539" s="15">
        <v>0.7078049653529469</v>
      </c>
      <c r="R539" s="15">
        <v>4.7018472698445768</v>
      </c>
    </row>
    <row r="540" spans="1:18" x14ac:dyDescent="0.2">
      <c r="A540" s="13" t="s">
        <v>71</v>
      </c>
      <c r="B540" s="14" t="s">
        <v>16</v>
      </c>
      <c r="C540" s="15">
        <v>1.1828090532204933</v>
      </c>
      <c r="D540" s="15">
        <v>6.5054497927127137</v>
      </c>
      <c r="E540" s="15">
        <v>18.336397585489362</v>
      </c>
      <c r="F540" s="15">
        <v>18.336397585489362</v>
      </c>
      <c r="G540" s="15">
        <v>44.93122066989762</v>
      </c>
      <c r="H540" s="15">
        <v>115.21963962495882</v>
      </c>
      <c r="I540" s="15">
        <v>113.59372616284104</v>
      </c>
      <c r="J540" s="15">
        <v>116.75043647970745</v>
      </c>
      <c r="K540" s="15">
        <v>95.974710663740098</v>
      </c>
      <c r="L540" s="15">
        <v>20.594573329927567</v>
      </c>
      <c r="M540" s="15">
        <v>36.940266239845798</v>
      </c>
      <c r="N540" s="15">
        <v>67.001744106938915</v>
      </c>
      <c r="O540" s="15">
        <v>8.7344466194294839</v>
      </c>
      <c r="P540" s="15">
        <v>5.8623519756126159</v>
      </c>
      <c r="Q540" s="15">
        <v>0.64982877011907358</v>
      </c>
      <c r="R540" s="15">
        <v>4.5987882193042138</v>
      </c>
    </row>
    <row r="541" spans="1:18" x14ac:dyDescent="0.2">
      <c r="A541" s="13" t="s">
        <v>72</v>
      </c>
      <c r="B541" s="14" t="s">
        <v>16</v>
      </c>
      <c r="C541" s="15">
        <v>0.59055931873076994</v>
      </c>
      <c r="D541" s="15">
        <v>4.7244745498461596</v>
      </c>
      <c r="E541" s="15">
        <v>18.314782921625582</v>
      </c>
      <c r="F541" s="15">
        <v>20.885278770274784</v>
      </c>
      <c r="G541" s="15">
        <v>44.573795852015003</v>
      </c>
      <c r="H541" s="15">
        <v>121.3803441960913</v>
      </c>
      <c r="I541" s="15">
        <v>120.47713839276159</v>
      </c>
      <c r="J541" s="15">
        <v>122.32721281190319</v>
      </c>
      <c r="K541" s="15">
        <v>103.28453728131761</v>
      </c>
      <c r="L541" s="15">
        <v>20.370143302969296</v>
      </c>
      <c r="M541" s="15">
        <v>40.69084451054303</v>
      </c>
      <c r="N541" s="15">
        <v>73.896721941414683</v>
      </c>
      <c r="O541" s="15">
        <v>9.7938584825856552</v>
      </c>
      <c r="P541" s="15">
        <v>6.5910309251171002</v>
      </c>
      <c r="Q541" s="15">
        <v>0.64274724014223505</v>
      </c>
      <c r="R541" s="15">
        <v>4.746441157973428</v>
      </c>
    </row>
    <row r="542" spans="1:18" x14ac:dyDescent="0.2">
      <c r="A542" s="13" t="s">
        <v>43</v>
      </c>
      <c r="B542" s="14" t="s">
        <v>17</v>
      </c>
      <c r="C542" s="15">
        <v>119.59458296766645</v>
      </c>
      <c r="D542" s="15">
        <v>66.250236607987887</v>
      </c>
      <c r="E542" s="15">
        <v>33.554281408573416</v>
      </c>
      <c r="F542" s="15">
        <v>10.596088865865289</v>
      </c>
      <c r="G542" s="15">
        <v>50.314103762057414</v>
      </c>
      <c r="H542" s="15">
        <v>29.042184066305541</v>
      </c>
      <c r="I542" s="15">
        <v>26.009203977767985</v>
      </c>
      <c r="J542" s="15">
        <v>32.097046363711456</v>
      </c>
      <c r="K542" s="15">
        <v>40.800153323919119</v>
      </c>
      <c r="L542" s="15">
        <v>7.5251003248726906</v>
      </c>
      <c r="M542" s="15">
        <v>27.748807447968044</v>
      </c>
      <c r="N542" s="15">
        <v>51.315456496677385</v>
      </c>
      <c r="O542" s="15">
        <v>4.012130795463932</v>
      </c>
      <c r="P542" s="15">
        <v>2.0210360985919151</v>
      </c>
      <c r="Q542" s="15">
        <v>8.8184769432101842</v>
      </c>
      <c r="R542" s="15">
        <v>0.94063754060908633</v>
      </c>
    </row>
    <row r="543" spans="1:18" x14ac:dyDescent="0.2">
      <c r="A543" s="13" t="s">
        <v>44</v>
      </c>
      <c r="B543" s="14" t="s">
        <v>17</v>
      </c>
      <c r="C543" s="15">
        <v>94.243372702277398</v>
      </c>
      <c r="D543" s="15">
        <v>57.06479448027806</v>
      </c>
      <c r="E543" s="15">
        <v>39.507360393012348</v>
      </c>
      <c r="F543" s="15">
        <v>9.7336974881334779</v>
      </c>
      <c r="G543" s="15">
        <v>53.181811820357439</v>
      </c>
      <c r="H543" s="15">
        <v>26.916682426074839</v>
      </c>
      <c r="I543" s="15">
        <v>22.899068308614677</v>
      </c>
      <c r="J543" s="15">
        <v>30.959968527911691</v>
      </c>
      <c r="K543" s="15">
        <v>38.054619981692014</v>
      </c>
      <c r="L543" s="15">
        <v>8.2374329838418703</v>
      </c>
      <c r="M543" s="15">
        <v>25.524440231622695</v>
      </c>
      <c r="N543" s="15">
        <v>47.648566379541649</v>
      </c>
      <c r="O543" s="15">
        <v>3.2589440555696521</v>
      </c>
      <c r="P543" s="15">
        <v>2.5656302470701928</v>
      </c>
      <c r="Q543" s="15">
        <v>8.0053926180998438</v>
      </c>
      <c r="R543" s="15">
        <v>3.0165247546463183</v>
      </c>
    </row>
    <row r="544" spans="1:18" x14ac:dyDescent="0.2">
      <c r="A544" s="13" t="s">
        <v>45</v>
      </c>
      <c r="B544" s="14" t="s">
        <v>17</v>
      </c>
      <c r="C544" s="15">
        <v>64.316506744541783</v>
      </c>
      <c r="D544" s="15">
        <v>70.400500625782229</v>
      </c>
      <c r="E544" s="15">
        <v>27.857170714313575</v>
      </c>
      <c r="F544" s="15">
        <v>10.585724871439156</v>
      </c>
      <c r="G544" s="15">
        <v>42.215927660965249</v>
      </c>
      <c r="H544" s="15">
        <v>26.687986511685445</v>
      </c>
      <c r="I544" s="15">
        <v>25.356649267284212</v>
      </c>
      <c r="J544" s="15">
        <v>28.02684144388774</v>
      </c>
      <c r="K544" s="15">
        <v>41.005575841988794</v>
      </c>
      <c r="L544" s="15">
        <v>9.3923386006789968</v>
      </c>
      <c r="M544" s="15">
        <v>27.489771514182429</v>
      </c>
      <c r="N544" s="15">
        <v>49.799545407819444</v>
      </c>
      <c r="O544" s="15">
        <v>5.054020588242051</v>
      </c>
      <c r="P544" s="15">
        <v>3.1000411460006654</v>
      </c>
      <c r="Q544" s="15">
        <v>7.6742278810425955</v>
      </c>
      <c r="R544" s="15">
        <v>3.6653028685576574</v>
      </c>
    </row>
    <row r="545" spans="1:18" x14ac:dyDescent="0.2">
      <c r="A545" s="13" t="s">
        <v>46</v>
      </c>
      <c r="B545" s="14" t="s">
        <v>17</v>
      </c>
      <c r="C545" s="15">
        <v>61.164751627419285</v>
      </c>
      <c r="D545" s="15">
        <v>50.679365634147409</v>
      </c>
      <c r="E545" s="15">
        <v>35.251942924392715</v>
      </c>
      <c r="F545" s="15">
        <v>10.304414085591718</v>
      </c>
      <c r="G545" s="15">
        <v>56.961941474916877</v>
      </c>
      <c r="H545" s="15">
        <v>26.588883809972074</v>
      </c>
      <c r="I545" s="15">
        <v>25.508246161347557</v>
      </c>
      <c r="J545" s="15">
        <v>27.674816370788097</v>
      </c>
      <c r="K545" s="15">
        <v>41.863348977402843</v>
      </c>
      <c r="L545" s="15">
        <v>9.2778232868838746</v>
      </c>
      <c r="M545" s="15">
        <v>28.62547916562951</v>
      </c>
      <c r="N545" s="15">
        <v>53.499595931321871</v>
      </c>
      <c r="O545" s="15">
        <v>3.629484114201718</v>
      </c>
      <c r="P545" s="15">
        <v>1.3950892857142856</v>
      </c>
      <c r="Q545" s="15">
        <v>7.8069488633535027</v>
      </c>
      <c r="R545" s="15">
        <v>3.1680372199115667</v>
      </c>
    </row>
    <row r="546" spans="1:18" x14ac:dyDescent="0.2">
      <c r="A546" s="13" t="s">
        <v>47</v>
      </c>
      <c r="B546" s="14" t="s">
        <v>17</v>
      </c>
      <c r="C546" s="15">
        <v>48.349948133692003</v>
      </c>
      <c r="D546" s="15">
        <v>46.591768201557748</v>
      </c>
      <c r="E546" s="15">
        <v>35.917453241286054</v>
      </c>
      <c r="F546" s="15">
        <v>19.543320145993881</v>
      </c>
      <c r="G546" s="15">
        <v>48.959608323133416</v>
      </c>
      <c r="H546" s="15">
        <v>30.306351361325518</v>
      </c>
      <c r="I546" s="15">
        <v>24.775569056876673</v>
      </c>
      <c r="J546" s="15">
        <v>35.859966829530684</v>
      </c>
      <c r="K546" s="15">
        <v>48.423063245217527</v>
      </c>
      <c r="L546" s="15">
        <v>10.512166154850917</v>
      </c>
      <c r="M546" s="15">
        <v>29.747193587131317</v>
      </c>
      <c r="N546" s="15">
        <v>55.577627884344963</v>
      </c>
      <c r="O546" s="15">
        <v>3.8101214756376351</v>
      </c>
      <c r="P546" s="15">
        <v>2.7654255436826616</v>
      </c>
      <c r="Q546" s="15">
        <v>6.3743986258138543</v>
      </c>
      <c r="R546" s="15">
        <v>4.4732621935535821</v>
      </c>
    </row>
    <row r="547" spans="1:18" x14ac:dyDescent="0.2">
      <c r="A547" s="13" t="s">
        <v>48</v>
      </c>
      <c r="B547" s="14" t="s">
        <v>17</v>
      </c>
      <c r="C547" s="15">
        <v>40.735001106929374</v>
      </c>
      <c r="D547" s="15">
        <v>40.735001106929374</v>
      </c>
      <c r="E547" s="15">
        <v>41.18213313154088</v>
      </c>
      <c r="F547" s="15">
        <v>20.59106656577044</v>
      </c>
      <c r="G547" s="15">
        <v>55.149593271749616</v>
      </c>
      <c r="H547" s="15">
        <v>34.950339549184861</v>
      </c>
      <c r="I547" s="15">
        <v>33.346583631465045</v>
      </c>
      <c r="J547" s="15">
        <v>36.559425684658336</v>
      </c>
      <c r="K547" s="15">
        <v>49.328643794102689</v>
      </c>
      <c r="L547" s="15">
        <v>9.954210631096954</v>
      </c>
      <c r="M547" s="15">
        <v>21.235649346340168</v>
      </c>
      <c r="N547" s="15">
        <v>37.763349675367699</v>
      </c>
      <c r="O547" s="15">
        <v>4.2098732606576261</v>
      </c>
      <c r="P547" s="15">
        <v>3.5666077719126896</v>
      </c>
      <c r="Q547" s="15">
        <v>7.8527661645320412</v>
      </c>
      <c r="R547" s="15">
        <v>4.0922865927843031</v>
      </c>
    </row>
    <row r="548" spans="1:18" x14ac:dyDescent="0.2">
      <c r="A548" s="13" t="s">
        <v>49</v>
      </c>
      <c r="B548" s="14" t="s">
        <v>17</v>
      </c>
      <c r="C548" s="15">
        <v>24.982378500878841</v>
      </c>
      <c r="D548" s="15">
        <v>63.348174055799923</v>
      </c>
      <c r="E548" s="15">
        <v>31.646682372797915</v>
      </c>
      <c r="F548" s="15">
        <v>16.576833623846529</v>
      </c>
      <c r="G548" s="15">
        <v>56.206546840825503</v>
      </c>
      <c r="H548" s="15">
        <v>38.600131152718347</v>
      </c>
      <c r="I548" s="15">
        <v>34.612385100025406</v>
      </c>
      <c r="J548" s="15">
        <v>42.597106031662385</v>
      </c>
      <c r="K548" s="15">
        <v>51.430288382457114</v>
      </c>
      <c r="L548" s="15">
        <v>8.9920760071673431</v>
      </c>
      <c r="M548" s="15">
        <v>13.707432937755094</v>
      </c>
      <c r="N548" s="15">
        <v>24.754427318372606</v>
      </c>
      <c r="O548" s="15">
        <v>2.6348725380409723</v>
      </c>
      <c r="P548" s="15">
        <v>2.4617875860257996</v>
      </c>
      <c r="Q548" s="15">
        <v>5.8119515656081608</v>
      </c>
      <c r="R548" s="15">
        <v>5.0443353210938753</v>
      </c>
    </row>
    <row r="549" spans="1:18" x14ac:dyDescent="0.2">
      <c r="A549" s="13" t="s">
        <v>50</v>
      </c>
      <c r="B549" s="14" t="s">
        <v>17</v>
      </c>
      <c r="C549" s="15">
        <v>34.173891147163566</v>
      </c>
      <c r="D549" s="15">
        <v>29.677326522536784</v>
      </c>
      <c r="E549" s="15">
        <v>31.405493998606385</v>
      </c>
      <c r="F549" s="15">
        <v>12.267771093205615</v>
      </c>
      <c r="G549" s="15">
        <v>57.269668551793259</v>
      </c>
      <c r="H549" s="15">
        <v>33.350081031977929</v>
      </c>
      <c r="I549" s="15">
        <v>30.937830212316303</v>
      </c>
      <c r="J549" s="15">
        <v>35.764599152989611</v>
      </c>
      <c r="K549" s="15">
        <v>55.474481193714929</v>
      </c>
      <c r="L549" s="15">
        <v>9.1549242048566875</v>
      </c>
      <c r="M549" s="15">
        <v>17.546938059308651</v>
      </c>
      <c r="N549" s="15">
        <v>32.898678606054666</v>
      </c>
      <c r="O549" s="15">
        <v>1.9626914169323568</v>
      </c>
      <c r="P549" s="15">
        <v>4.3842823477831967</v>
      </c>
      <c r="Q549" s="15">
        <v>8.8279626261118054</v>
      </c>
      <c r="R549" s="15">
        <v>5.6673340315779495</v>
      </c>
    </row>
    <row r="550" spans="1:18" x14ac:dyDescent="0.2">
      <c r="A550" s="13" t="s">
        <v>51</v>
      </c>
      <c r="B550" s="14" t="s">
        <v>17</v>
      </c>
      <c r="C550" s="15">
        <v>34.514391593020825</v>
      </c>
      <c r="D550" s="15">
        <v>31.789571204098131</v>
      </c>
      <c r="E550" s="15">
        <v>35.007960714354226</v>
      </c>
      <c r="F550" s="15">
        <v>7.6729776908173637</v>
      </c>
      <c r="G550" s="15">
        <v>46.576076198460662</v>
      </c>
      <c r="H550" s="15">
        <v>35.007061021750985</v>
      </c>
      <c r="I550" s="15">
        <v>32.524838134722216</v>
      </c>
      <c r="J550" s="15">
        <v>37.487675655763461</v>
      </c>
      <c r="K550" s="15">
        <v>58.525736692710616</v>
      </c>
      <c r="L550" s="15">
        <v>11.813528332417514</v>
      </c>
      <c r="M550" s="15">
        <v>13.872767216049924</v>
      </c>
      <c r="N550" s="15">
        <v>26.236702762009251</v>
      </c>
      <c r="O550" s="15">
        <v>1.516842367574244</v>
      </c>
      <c r="P550" s="15">
        <v>3.022094256372498</v>
      </c>
      <c r="Q550" s="15">
        <v>6.7196216202741823</v>
      </c>
      <c r="R550" s="15">
        <v>3.6849537917632609</v>
      </c>
    </row>
    <row r="551" spans="1:18" x14ac:dyDescent="0.2">
      <c r="A551" s="13" t="s">
        <v>52</v>
      </c>
      <c r="B551" s="14" t="s">
        <v>17</v>
      </c>
      <c r="C551" s="15">
        <v>20.206659012629164</v>
      </c>
      <c r="D551" s="15">
        <v>29.391504018369691</v>
      </c>
      <c r="E551" s="15">
        <v>27.196211286427683</v>
      </c>
      <c r="F551" s="15">
        <v>16.880407005368909</v>
      </c>
      <c r="G551" s="15">
        <v>51.10442337175629</v>
      </c>
      <c r="H551" s="15">
        <v>41.73379661082749</v>
      </c>
      <c r="I551" s="15">
        <v>40.812448444592242</v>
      </c>
      <c r="J551" s="15">
        <v>42.652925818376083</v>
      </c>
      <c r="K551" s="15">
        <v>53.596116060933504</v>
      </c>
      <c r="L551" s="15">
        <v>9.4898555600848038</v>
      </c>
      <c r="M551" s="15">
        <v>13.587747733757789</v>
      </c>
      <c r="N551" s="15">
        <v>25.480787917787747</v>
      </c>
      <c r="O551" s="15">
        <v>1.7233505381162055</v>
      </c>
      <c r="P551" s="15">
        <v>3.8604502387964224</v>
      </c>
      <c r="Q551" s="15">
        <v>5.8233204573247672</v>
      </c>
      <c r="R551" s="15">
        <v>4.3135707091294568</v>
      </c>
    </row>
    <row r="552" spans="1:18" x14ac:dyDescent="0.2">
      <c r="A552" s="13" t="s">
        <v>53</v>
      </c>
      <c r="B552" s="14" t="s">
        <v>17</v>
      </c>
      <c r="C552" s="15">
        <v>12.061718887723954</v>
      </c>
      <c r="D552" s="15">
        <v>19.48431512632331</v>
      </c>
      <c r="E552" s="15">
        <v>36.171498690500172</v>
      </c>
      <c r="F552" s="15">
        <v>16.483214593139319</v>
      </c>
      <c r="G552" s="15">
        <v>61.849066189545304</v>
      </c>
      <c r="H552" s="15">
        <v>41.030805242944147</v>
      </c>
      <c r="I552" s="15">
        <v>34.356291925412492</v>
      </c>
      <c r="J552" s="15">
        <v>47.67636513681834</v>
      </c>
      <c r="K552" s="15">
        <v>51.95806930242275</v>
      </c>
      <c r="L552" s="15">
        <v>12.748474736058363</v>
      </c>
      <c r="M552" s="15">
        <v>11.891434417667886</v>
      </c>
      <c r="N552" s="15">
        <v>22.975770225119604</v>
      </c>
      <c r="O552" s="15">
        <v>0.85518143743171915</v>
      </c>
      <c r="P552" s="15">
        <v>4.4229073428554839</v>
      </c>
      <c r="Q552" s="15">
        <v>6.7491925073250165</v>
      </c>
      <c r="R552" s="15">
        <v>4.4994616715500113</v>
      </c>
    </row>
    <row r="553" spans="1:18" x14ac:dyDescent="0.2">
      <c r="A553" s="13" t="s">
        <v>54</v>
      </c>
      <c r="B553" s="14" t="s">
        <v>17</v>
      </c>
      <c r="C553" s="15">
        <v>20.586721564590839</v>
      </c>
      <c r="D553" s="15">
        <v>14.972161137884248</v>
      </c>
      <c r="E553" s="15">
        <v>25.894706764768912</v>
      </c>
      <c r="F553" s="15">
        <v>12.05443245946139</v>
      </c>
      <c r="G553" s="15">
        <v>58.923099997857342</v>
      </c>
      <c r="H553" s="15">
        <v>39.495393265823104</v>
      </c>
      <c r="I553" s="15">
        <v>33.438547616917774</v>
      </c>
      <c r="J553" s="15">
        <v>45.515746331219141</v>
      </c>
      <c r="K553" s="15">
        <v>50.006264054308289</v>
      </c>
      <c r="L553" s="15">
        <v>13.165131088607701</v>
      </c>
      <c r="M553" s="15">
        <v>12.421938204573395</v>
      </c>
      <c r="N553" s="15">
        <v>21.511422352284683</v>
      </c>
      <c r="O553" s="15">
        <v>3.3872183316256108</v>
      </c>
      <c r="P553" s="15">
        <v>4.4195110363477159</v>
      </c>
      <c r="Q553" s="15">
        <v>5.5208614242548428</v>
      </c>
      <c r="R553" s="15">
        <v>5.2023501882401408</v>
      </c>
    </row>
    <row r="554" spans="1:18" x14ac:dyDescent="0.2">
      <c r="A554" s="13" t="s">
        <v>55</v>
      </c>
      <c r="B554" s="14" t="s">
        <v>17</v>
      </c>
      <c r="C554" s="15">
        <v>21.688292094146046</v>
      </c>
      <c r="D554" s="15">
        <v>8.4867229933614965</v>
      </c>
      <c r="E554" s="15">
        <v>22.650352605008344</v>
      </c>
      <c r="F554" s="15">
        <v>14.374262230101447</v>
      </c>
      <c r="G554" s="15">
        <v>70.651552775670936</v>
      </c>
      <c r="H554" s="15">
        <v>48.376495333245693</v>
      </c>
      <c r="I554" s="15">
        <v>44.124477473293076</v>
      </c>
      <c r="J554" s="15">
        <v>52.596837903251156</v>
      </c>
      <c r="K554" s="15">
        <v>55.317470750624423</v>
      </c>
      <c r="L554" s="15">
        <v>14.618114894176417</v>
      </c>
      <c r="M554" s="15">
        <v>14.933613776784542</v>
      </c>
      <c r="N554" s="15">
        <v>26.390237723261411</v>
      </c>
      <c r="O554" s="15">
        <v>3.3527864798885201</v>
      </c>
      <c r="P554" s="15">
        <v>5.5128007232794545</v>
      </c>
      <c r="Q554" s="15">
        <v>5.6789798869462338</v>
      </c>
      <c r="R554" s="15">
        <v>5.3634810043381096</v>
      </c>
    </row>
    <row r="555" spans="1:18" x14ac:dyDescent="0.2">
      <c r="A555" s="13" t="s">
        <v>56</v>
      </c>
      <c r="B555" s="14" t="s">
        <v>17</v>
      </c>
      <c r="C555" s="15">
        <v>19.935447123599772</v>
      </c>
      <c r="D555" s="15">
        <v>12.340991076514145</v>
      </c>
      <c r="E555" s="15">
        <v>25.093142341913204</v>
      </c>
      <c r="F555" s="15">
        <v>17.012299892822512</v>
      </c>
      <c r="G555" s="15">
        <v>61.475822869006109</v>
      </c>
      <c r="H555" s="15">
        <v>49.279867975795568</v>
      </c>
      <c r="I555" s="15">
        <v>48.351749558868782</v>
      </c>
      <c r="J555" s="15">
        <v>50.199657729606393</v>
      </c>
      <c r="K555" s="15">
        <v>50.7384687192652</v>
      </c>
      <c r="L555" s="15">
        <v>13.335778226008101</v>
      </c>
      <c r="M555" s="15">
        <v>11.981363249929153</v>
      </c>
      <c r="N555" s="15">
        <v>22.187382914459267</v>
      </c>
      <c r="O555" s="15">
        <v>1.8669294196961053</v>
      </c>
      <c r="P555" s="15">
        <v>7.703100497950425</v>
      </c>
      <c r="Q555" s="15">
        <v>6.8762606477854264</v>
      </c>
      <c r="R555" s="15">
        <v>6.459517578222675</v>
      </c>
    </row>
    <row r="556" spans="1:18" x14ac:dyDescent="0.2">
      <c r="A556" s="13" t="s">
        <v>57</v>
      </c>
      <c r="B556" s="14" t="s">
        <v>17</v>
      </c>
      <c r="C556" s="15">
        <v>14.32131297797382</v>
      </c>
      <c r="D556" s="15">
        <v>11.457050382379057</v>
      </c>
      <c r="E556" s="15">
        <v>17.039173475409562</v>
      </c>
      <c r="F556" s="15">
        <v>16.623583878448354</v>
      </c>
      <c r="G556" s="15">
        <v>60.577637081330359</v>
      </c>
      <c r="H556" s="15">
        <v>52.553110648561145</v>
      </c>
      <c r="I556" s="15">
        <v>48.988166036670549</v>
      </c>
      <c r="J556" s="15">
        <v>56.081101901210985</v>
      </c>
      <c r="K556" s="15">
        <v>54.205074833977598</v>
      </c>
      <c r="L556" s="15">
        <v>13.938447814451383</v>
      </c>
      <c r="M556" s="15">
        <v>14.04169557603991</v>
      </c>
      <c r="N556" s="15">
        <v>23.663775119408655</v>
      </c>
      <c r="O556" s="15">
        <v>4.519356197167185</v>
      </c>
      <c r="P556" s="15">
        <v>5.2220469324596941</v>
      </c>
      <c r="Q556" s="15">
        <v>4.7493970330723227</v>
      </c>
      <c r="R556" s="15">
        <v>5.1623880794264378</v>
      </c>
    </row>
    <row r="557" spans="1:18" x14ac:dyDescent="0.2">
      <c r="A557" s="13" t="s">
        <v>58</v>
      </c>
      <c r="B557" s="14" t="s">
        <v>17</v>
      </c>
      <c r="C557" s="15">
        <v>13.43080258638884</v>
      </c>
      <c r="D557" s="15">
        <v>14.390145628273757</v>
      </c>
      <c r="E557" s="15">
        <v>17.875715028601142</v>
      </c>
      <c r="F557" s="15">
        <v>16.656916276651064</v>
      </c>
      <c r="G557" s="15">
        <v>71.984693780901324</v>
      </c>
      <c r="H557" s="15">
        <v>55.663448964598452</v>
      </c>
      <c r="I557" s="15">
        <v>54.350287603605238</v>
      </c>
      <c r="J557" s="15">
        <v>56.961046781293987</v>
      </c>
      <c r="K557" s="15">
        <v>61.495832403903812</v>
      </c>
      <c r="L557" s="15">
        <v>14.325152307065778</v>
      </c>
      <c r="M557" s="15">
        <v>14.120507274107696</v>
      </c>
      <c r="N557" s="15">
        <v>25.734037691100962</v>
      </c>
      <c r="O557" s="15">
        <v>2.441187719198314</v>
      </c>
      <c r="P557" s="15">
        <v>4.3951455617270723</v>
      </c>
      <c r="Q557" s="15">
        <v>4.2975456921197335</v>
      </c>
      <c r="R557" s="15">
        <v>6.6509635711376829</v>
      </c>
    </row>
    <row r="558" spans="1:18" x14ac:dyDescent="0.2">
      <c r="A558" s="13" t="s">
        <v>59</v>
      </c>
      <c r="B558" s="14" t="s">
        <v>17</v>
      </c>
      <c r="C558" s="15">
        <v>14.281497843493824</v>
      </c>
      <c r="D558" s="15">
        <v>19.041997124658433</v>
      </c>
      <c r="E558" s="15">
        <v>20.542804092758661</v>
      </c>
      <c r="F558" s="15">
        <v>15.80215699442974</v>
      </c>
      <c r="G558" s="15">
        <v>69.562670474307566</v>
      </c>
      <c r="H558" s="15">
        <v>59.851447700899683</v>
      </c>
      <c r="I558" s="15">
        <v>58.479650498088787</v>
      </c>
      <c r="J558" s="15">
        <v>61.207467311011939</v>
      </c>
      <c r="K558" s="15">
        <v>57.940225001207082</v>
      </c>
      <c r="L558" s="15">
        <v>10.662610850916582</v>
      </c>
      <c r="M558" s="15">
        <v>10.662610850916582</v>
      </c>
      <c r="N558" s="15">
        <v>18.009304132629417</v>
      </c>
      <c r="O558" s="15">
        <v>3.4004148506117744</v>
      </c>
      <c r="P558" s="15">
        <v>5.170250920440723</v>
      </c>
      <c r="Q558" s="15">
        <v>4.7277614150290503</v>
      </c>
      <c r="R558" s="15">
        <v>5.3313054254582912</v>
      </c>
    </row>
    <row r="559" spans="1:18" x14ac:dyDescent="0.2">
      <c r="A559" s="13" t="s">
        <v>60</v>
      </c>
      <c r="B559" s="14" t="s">
        <v>17</v>
      </c>
      <c r="C559" s="15">
        <v>2.8010942941709227</v>
      </c>
      <c r="D559" s="15">
        <v>14.005471470854614</v>
      </c>
      <c r="E559" s="15">
        <v>16.050137572607767</v>
      </c>
      <c r="F559" s="15">
        <v>14.903699174564352</v>
      </c>
      <c r="G559" s="15">
        <v>70.554203266659613</v>
      </c>
      <c r="H559" s="15">
        <v>57.196732231977393</v>
      </c>
      <c r="I559" s="15">
        <v>55.784981421432867</v>
      </c>
      <c r="J559" s="15">
        <v>58.595581111909745</v>
      </c>
      <c r="K559" s="15">
        <v>59.747529895839158</v>
      </c>
      <c r="L559" s="15">
        <v>16.089646802820397</v>
      </c>
      <c r="M559" s="15">
        <v>10.693728667728191</v>
      </c>
      <c r="N559" s="15">
        <v>19.31776741802269</v>
      </c>
      <c r="O559" s="15">
        <v>2.1485046407700241</v>
      </c>
      <c r="P559" s="15">
        <v>2.9385208020558959</v>
      </c>
      <c r="Q559" s="15">
        <v>3.7280888933364333</v>
      </c>
      <c r="R559" s="15">
        <v>6.3769941596544255</v>
      </c>
    </row>
    <row r="560" spans="1:18" x14ac:dyDescent="0.2">
      <c r="A560" s="13" t="s">
        <v>61</v>
      </c>
      <c r="B560" s="14" t="s">
        <v>17</v>
      </c>
      <c r="C560" s="15">
        <v>10.992232155943134</v>
      </c>
      <c r="D560" s="15">
        <v>17.404367580243296</v>
      </c>
      <c r="E560" s="15">
        <v>21.079024152123989</v>
      </c>
      <c r="F560" s="15">
        <v>14.792297650613326</v>
      </c>
      <c r="G560" s="15">
        <v>68.035310326059218</v>
      </c>
      <c r="H560" s="15">
        <v>60.268279943290423</v>
      </c>
      <c r="I560" s="15">
        <v>58.928197814474075</v>
      </c>
      <c r="J560" s="15">
        <v>61.599723850154376</v>
      </c>
      <c r="K560" s="15">
        <v>61.224919307469634</v>
      </c>
      <c r="L560" s="15">
        <v>15.784549508957014</v>
      </c>
      <c r="M560" s="15">
        <v>14.73224620835988</v>
      </c>
      <c r="N560" s="15">
        <v>26.296948210367908</v>
      </c>
      <c r="O560" s="15">
        <v>2.8606682902548477</v>
      </c>
      <c r="P560" s="15">
        <v>5.2384132846160893</v>
      </c>
      <c r="Q560" s="15">
        <v>5.9311640579111211</v>
      </c>
      <c r="R560" s="15">
        <v>5.7398361850752782</v>
      </c>
    </row>
    <row r="561" spans="1:18" x14ac:dyDescent="0.2">
      <c r="A561" s="13" t="s">
        <v>62</v>
      </c>
      <c r="B561" s="14" t="s">
        <v>17</v>
      </c>
      <c r="C561" s="15">
        <v>10.79282277285605</v>
      </c>
      <c r="D561" s="15">
        <v>12.591626568332059</v>
      </c>
      <c r="E561" s="15">
        <v>17.904525906058534</v>
      </c>
      <c r="F561" s="15">
        <v>16.830254351695022</v>
      </c>
      <c r="G561" s="15">
        <v>73.877068557919614</v>
      </c>
      <c r="H561" s="15">
        <v>60.643719083365525</v>
      </c>
      <c r="I561" s="15">
        <v>60.374734575470285</v>
      </c>
      <c r="J561" s="15">
        <v>60.911776649367965</v>
      </c>
      <c r="K561" s="15">
        <v>60.457123024647473</v>
      </c>
      <c r="L561" s="15">
        <v>17.819923607573561</v>
      </c>
      <c r="M561" s="15">
        <v>18.099817695650632</v>
      </c>
      <c r="N561" s="15">
        <v>33.084606872626132</v>
      </c>
      <c r="O561" s="15">
        <v>3.1666672875818214</v>
      </c>
      <c r="P561" s="15">
        <v>5.9033392366725703</v>
      </c>
      <c r="Q561" s="15">
        <v>3.8252192037199788</v>
      </c>
      <c r="R561" s="15">
        <v>4.3850073798741223</v>
      </c>
    </row>
    <row r="562" spans="1:18" x14ac:dyDescent="0.2">
      <c r="A562" s="13" t="s">
        <v>63</v>
      </c>
      <c r="B562" s="14" t="s">
        <v>17</v>
      </c>
      <c r="C562" s="15">
        <v>2.6667614848527945</v>
      </c>
      <c r="D562" s="15">
        <v>7.1113639596074529</v>
      </c>
      <c r="E562" s="15">
        <v>16.353571167610188</v>
      </c>
      <c r="F562" s="15">
        <v>14.265881231319524</v>
      </c>
      <c r="G562" s="15">
        <v>58.785211547322099</v>
      </c>
      <c r="H562" s="15">
        <v>63.960001242651451</v>
      </c>
      <c r="I562" s="15">
        <v>61.457531199757092</v>
      </c>
      <c r="J562" s="15">
        <v>66.457920633906326</v>
      </c>
      <c r="K562" s="15">
        <v>66.60977272270415</v>
      </c>
      <c r="L562" s="15">
        <v>17.543314626555826</v>
      </c>
      <c r="M562" s="15">
        <v>46.873543767828849</v>
      </c>
      <c r="N562" s="15">
        <v>85.784470632994285</v>
      </c>
      <c r="O562" s="15">
        <v>8.0333750216809836</v>
      </c>
      <c r="P562" s="15">
        <v>6.3144547973438874</v>
      </c>
      <c r="Q562" s="15">
        <v>2.4670286193594131</v>
      </c>
      <c r="R562" s="15">
        <v>5.8477715421852761</v>
      </c>
    </row>
    <row r="563" spans="1:18" x14ac:dyDescent="0.2">
      <c r="A563" s="13" t="s">
        <v>64</v>
      </c>
      <c r="B563" s="14" t="s">
        <v>17</v>
      </c>
      <c r="C563" s="15">
        <v>2.6429855164393699</v>
      </c>
      <c r="D563" s="15">
        <v>7.0479613771716529</v>
      </c>
      <c r="E563" s="15">
        <v>14.579285886234103</v>
      </c>
      <c r="F563" s="15">
        <v>14.918339046379083</v>
      </c>
      <c r="G563" s="15">
        <v>67.119271717327578</v>
      </c>
      <c r="H563" s="15">
        <v>61.462428959302002</v>
      </c>
      <c r="I563" s="15">
        <v>62.140358187081993</v>
      </c>
      <c r="J563" s="15">
        <v>60.785586464358843</v>
      </c>
      <c r="K563" s="15">
        <v>62.449416869597357</v>
      </c>
      <c r="L563" s="15">
        <v>19.560305858580783</v>
      </c>
      <c r="M563" s="15">
        <v>50.156931077736964</v>
      </c>
      <c r="N563" s="15">
        <v>90.516591116443138</v>
      </c>
      <c r="O563" s="15">
        <v>9.8619683054269522</v>
      </c>
      <c r="P563" s="15">
        <v>4.2364328238815192</v>
      </c>
      <c r="Q563" s="15">
        <v>3.8582254675182281</v>
      </c>
      <c r="R563" s="15">
        <v>7.1780938930571683</v>
      </c>
    </row>
    <row r="564" spans="1:18" x14ac:dyDescent="0.2">
      <c r="A564" s="13" t="s">
        <v>65</v>
      </c>
      <c r="B564" s="14" t="s">
        <v>17</v>
      </c>
      <c r="C564" s="15">
        <v>11.317732274690069</v>
      </c>
      <c r="D564" s="15">
        <v>17.411895807215487</v>
      </c>
      <c r="E564" s="15">
        <v>10.906350801121041</v>
      </c>
      <c r="F564" s="15">
        <v>16.524773941092487</v>
      </c>
      <c r="G564" s="15">
        <v>76.549565843883926</v>
      </c>
      <c r="H564" s="15">
        <v>59.707749061892635</v>
      </c>
      <c r="I564" s="15">
        <v>63.985052527673972</v>
      </c>
      <c r="J564" s="15">
        <v>55.437152747834865</v>
      </c>
      <c r="K564" s="15">
        <v>58.122587582373349</v>
      </c>
      <c r="L564" s="15">
        <v>18.405486067751561</v>
      </c>
      <c r="M564" s="15">
        <v>24.393873879268817</v>
      </c>
      <c r="N564" s="15">
        <v>45.124444757808639</v>
      </c>
      <c r="O564" s="15">
        <v>3.6958101831889913</v>
      </c>
      <c r="P564" s="15">
        <v>5.6518416403118827</v>
      </c>
      <c r="Q564" s="15">
        <v>4.0509682254381429</v>
      </c>
      <c r="R564" s="15">
        <v>5.2838715983975781</v>
      </c>
    </row>
    <row r="565" spans="1:18" x14ac:dyDescent="0.2">
      <c r="A565" s="13" t="s">
        <v>66</v>
      </c>
      <c r="B565" s="14" t="s">
        <v>17</v>
      </c>
      <c r="C565" s="15">
        <v>12.05037054889438</v>
      </c>
      <c r="D565" s="15">
        <v>13.77185205587929</v>
      </c>
      <c r="E565" s="15">
        <v>13.862918305500033</v>
      </c>
      <c r="F565" s="15">
        <v>15.152492101360501</v>
      </c>
      <c r="G565" s="15">
        <v>78.888548012446861</v>
      </c>
      <c r="H565" s="15">
        <v>60.811623237825351</v>
      </c>
      <c r="I565" s="15">
        <v>58.524388913610736</v>
      </c>
      <c r="J565" s="15">
        <v>63.095081695166051</v>
      </c>
      <c r="K565" s="15">
        <v>65.309780290978864</v>
      </c>
      <c r="L565" s="15">
        <v>18.079131232866995</v>
      </c>
      <c r="M565" s="15">
        <v>18.771155394890613</v>
      </c>
      <c r="N565" s="15">
        <v>34.456666845587378</v>
      </c>
      <c r="O565" s="15">
        <v>3.1115382753780518</v>
      </c>
      <c r="P565" s="15">
        <v>5.3365028926271361</v>
      </c>
      <c r="Q565" s="15">
        <v>3.3736177898651332</v>
      </c>
      <c r="R565" s="15">
        <v>6.1417144379596023</v>
      </c>
    </row>
    <row r="566" spans="1:18" x14ac:dyDescent="0.2">
      <c r="A566" s="13" t="s">
        <v>67</v>
      </c>
      <c r="B566" s="14" t="s">
        <v>17</v>
      </c>
      <c r="C566" s="15">
        <v>14.47005549691873</v>
      </c>
      <c r="D566" s="15">
        <v>22.130673112934527</v>
      </c>
      <c r="E566" s="15">
        <v>14.791921722409132</v>
      </c>
      <c r="F566" s="15">
        <v>18.253860848930419</v>
      </c>
      <c r="G566" s="15">
        <v>75.411562157624388</v>
      </c>
      <c r="H566" s="15">
        <v>62.237964988593959</v>
      </c>
      <c r="I566" s="15">
        <v>65.695418340254619</v>
      </c>
      <c r="J566" s="15">
        <v>58.786450572658183</v>
      </c>
      <c r="K566" s="15">
        <v>69.80514925633284</v>
      </c>
      <c r="L566" s="15">
        <v>18.195252059506977</v>
      </c>
      <c r="M566" s="15">
        <v>14.454172196804606</v>
      </c>
      <c r="N566" s="15">
        <v>24.848526107971953</v>
      </c>
      <c r="O566" s="15">
        <v>4.0776728720918971</v>
      </c>
      <c r="P566" s="15">
        <v>7.9086621419532959</v>
      </c>
      <c r="Q566" s="15">
        <v>4.5913252860438165</v>
      </c>
      <c r="R566" s="15">
        <v>6.7169388443974354</v>
      </c>
    </row>
    <row r="567" spans="1:18" x14ac:dyDescent="0.2">
      <c r="A567" s="13" t="s">
        <v>68</v>
      </c>
      <c r="B567" s="14" t="s">
        <v>17</v>
      </c>
      <c r="C567" s="15">
        <v>6.7380904251735059</v>
      </c>
      <c r="D567" s="15">
        <v>10.107135637760258</v>
      </c>
      <c r="E567" s="15">
        <v>15.378558598459684</v>
      </c>
      <c r="F567" s="15">
        <v>13.840702738613714</v>
      </c>
      <c r="G567" s="15">
        <v>84.628777946572882</v>
      </c>
      <c r="H567" s="15">
        <v>66.33307736962999</v>
      </c>
      <c r="I567" s="15">
        <v>70.493285556411365</v>
      </c>
      <c r="J567" s="15">
        <v>62.180115066643047</v>
      </c>
      <c r="K567" s="15">
        <v>68.340635827222826</v>
      </c>
      <c r="L567" s="15">
        <v>15.89317112260996</v>
      </c>
      <c r="M567" s="15">
        <v>12.798185167154337</v>
      </c>
      <c r="N567" s="15">
        <v>23.441947690968153</v>
      </c>
      <c r="O567" s="15">
        <v>2.0058101634400982</v>
      </c>
      <c r="P567" s="15">
        <v>9.0078130926192816</v>
      </c>
      <c r="Q567" s="15">
        <v>3.0113376863892554</v>
      </c>
      <c r="R567" s="15">
        <v>5.6880822965130378</v>
      </c>
    </row>
    <row r="568" spans="1:18" x14ac:dyDescent="0.2">
      <c r="A568" s="13" t="s">
        <v>69</v>
      </c>
      <c r="B568" s="14" t="s">
        <v>17</v>
      </c>
      <c r="C568" s="15">
        <v>13.421129891372729</v>
      </c>
      <c r="D568" s="15">
        <v>10.904668036740343</v>
      </c>
      <c r="E568" s="15">
        <v>16.228789873235119</v>
      </c>
      <c r="F568" s="15">
        <v>20.436253914444222</v>
      </c>
      <c r="G568" s="15">
        <v>71.551520469809986</v>
      </c>
      <c r="H568" s="15">
        <v>70.309650617020694</v>
      </c>
      <c r="I568" s="15">
        <v>68.217769575533879</v>
      </c>
      <c r="J568" s="15">
        <v>72.398547421871271</v>
      </c>
      <c r="K568" s="15">
        <v>75.496428121555013</v>
      </c>
      <c r="L568" s="15">
        <v>17.947896761721911</v>
      </c>
      <c r="M568" s="15">
        <v>13.584417273780346</v>
      </c>
      <c r="N568" s="15">
        <v>22.904033746374903</v>
      </c>
      <c r="O568" s="15">
        <v>4.2780959840196662</v>
      </c>
      <c r="P568" s="15">
        <v>5.6307759443867029</v>
      </c>
      <c r="Q568" s="15">
        <v>2.716883454756069</v>
      </c>
      <c r="R568" s="15">
        <v>4.9397880995564893</v>
      </c>
    </row>
    <row r="569" spans="1:18" x14ac:dyDescent="0.2">
      <c r="A569" s="13" t="s">
        <v>70</v>
      </c>
      <c r="B569" s="14" t="s">
        <v>17</v>
      </c>
      <c r="C569" s="15">
        <v>7.5746736578099094</v>
      </c>
      <c r="D569" s="15">
        <v>9.2579344706565561</v>
      </c>
      <c r="E569" s="15">
        <v>14.089716268338647</v>
      </c>
      <c r="F569" s="15">
        <v>20.547502891327191</v>
      </c>
      <c r="G569" s="15">
        <v>69.462647444298824</v>
      </c>
      <c r="H569" s="15">
        <v>72.220835265166372</v>
      </c>
      <c r="I569" s="15">
        <v>76.230267308730959</v>
      </c>
      <c r="J569" s="15">
        <v>68.215366118837323</v>
      </c>
      <c r="K569" s="15">
        <v>86.00034367715098</v>
      </c>
      <c r="L569" s="15">
        <v>18.237584662920803</v>
      </c>
      <c r="M569" s="15">
        <v>33.881379507115085</v>
      </c>
      <c r="N569" s="15">
        <v>59.848869440258987</v>
      </c>
      <c r="O569" s="15">
        <v>7.9395556765392614</v>
      </c>
      <c r="P569" s="15">
        <v>6.9698715684998973</v>
      </c>
      <c r="Q569" s="15">
        <v>2.7559016823969209</v>
      </c>
      <c r="R569" s="15">
        <v>5.7549711602994531</v>
      </c>
    </row>
    <row r="570" spans="1:18" x14ac:dyDescent="0.2">
      <c r="A570" s="13" t="s">
        <v>71</v>
      </c>
      <c r="B570" s="14" t="s">
        <v>17</v>
      </c>
      <c r="C570" s="15">
        <v>5.9307458336510512</v>
      </c>
      <c r="D570" s="15">
        <v>6.7779952384583444</v>
      </c>
      <c r="E570" s="15">
        <v>14.057031384474152</v>
      </c>
      <c r="F570" s="15">
        <v>24.671524470709734</v>
      </c>
      <c r="G570" s="15">
        <v>67.473376660577088</v>
      </c>
      <c r="H570" s="15">
        <v>76.016298788769703</v>
      </c>
      <c r="I570" s="15">
        <v>77.319752321190094</v>
      </c>
      <c r="J570" s="15">
        <v>74.713717151108483</v>
      </c>
      <c r="K570" s="15">
        <v>88.552600164648752</v>
      </c>
      <c r="L570" s="15">
        <v>18.125735110347399</v>
      </c>
      <c r="M570" s="15">
        <v>33.217206193411968</v>
      </c>
      <c r="N570" s="15">
        <v>58.469068904040441</v>
      </c>
      <c r="O570" s="15">
        <v>7.9822347383662917</v>
      </c>
      <c r="P570" s="15">
        <v>5.9853359269789017</v>
      </c>
      <c r="Q570" s="15">
        <v>1.9163772803891523</v>
      </c>
      <c r="R570" s="15">
        <v>4.9506413076719769</v>
      </c>
    </row>
    <row r="571" spans="1:18" x14ac:dyDescent="0.2">
      <c r="A571" s="13" t="s">
        <v>72</v>
      </c>
      <c r="B571" s="14" t="s">
        <v>17</v>
      </c>
      <c r="C571" s="15">
        <v>5.1313190055503766</v>
      </c>
      <c r="D571" s="15">
        <v>2.5656595027751883</v>
      </c>
      <c r="E571" s="15">
        <v>12.623924862399219</v>
      </c>
      <c r="F571" s="15">
        <v>26.089444715625053</v>
      </c>
      <c r="G571" s="15">
        <v>60.636059893577524</v>
      </c>
      <c r="H571" s="15">
        <v>78.778825888563773</v>
      </c>
      <c r="I571" s="15">
        <v>80.133881833223924</v>
      </c>
      <c r="J571" s="15">
        <v>77.581716523017221</v>
      </c>
      <c r="K571" s="15">
        <v>96.879854814007999</v>
      </c>
      <c r="L571" s="15">
        <v>19.281530811886235</v>
      </c>
      <c r="M571" s="15">
        <v>43.206369043777734</v>
      </c>
      <c r="N571" s="15">
        <v>75.725731162633991</v>
      </c>
      <c r="O571" s="15">
        <v>10.858292981923302</v>
      </c>
      <c r="P571" s="15">
        <v>5.0208937647346117</v>
      </c>
      <c r="Q571" s="15">
        <v>1.8101028925444222</v>
      </c>
      <c r="R571" s="15">
        <v>5.0368080488192621</v>
      </c>
    </row>
    <row r="572" spans="1:18" x14ac:dyDescent="0.2">
      <c r="A572" s="13" t="s">
        <v>43</v>
      </c>
      <c r="B572" s="14" t="s">
        <v>18</v>
      </c>
      <c r="C572" s="15">
        <v>50.383723552024676</v>
      </c>
      <c r="D572" s="15">
        <v>64.301879229379551</v>
      </c>
      <c r="E572" s="15">
        <v>15.73429915461228</v>
      </c>
      <c r="F572" s="15">
        <v>19.410537274848796</v>
      </c>
      <c r="G572" s="15">
        <v>31.488978857399911</v>
      </c>
      <c r="H572" s="15">
        <v>33.549050593222461</v>
      </c>
      <c r="I572" s="15">
        <v>29.087806391560658</v>
      </c>
      <c r="J572" s="15">
        <v>38.032326849188308</v>
      </c>
      <c r="K572" s="15">
        <v>59.040058193493365</v>
      </c>
      <c r="L572" s="15">
        <v>7.4309579351343222</v>
      </c>
      <c r="M572" s="15">
        <v>2.3515689668146589</v>
      </c>
      <c r="N572" s="15">
        <v>4.1285918749311898</v>
      </c>
      <c r="O572" s="15">
        <v>0.56577015147552856</v>
      </c>
      <c r="P572" s="15">
        <v>1.9499005550716912</v>
      </c>
      <c r="Q572" s="15">
        <v>7.6504377053703569</v>
      </c>
      <c r="R572" s="15">
        <v>1.63042115032483</v>
      </c>
    </row>
    <row r="573" spans="1:18" x14ac:dyDescent="0.2">
      <c r="A573" s="13" t="s">
        <v>44</v>
      </c>
      <c r="B573" s="14" t="s">
        <v>18</v>
      </c>
      <c r="C573" s="15">
        <v>26.979593616464637</v>
      </c>
      <c r="D573" s="15">
        <v>49.871370018313428</v>
      </c>
      <c r="E573" s="15">
        <v>18.205681866294086</v>
      </c>
      <c r="F573" s="15">
        <v>20.322621618188744</v>
      </c>
      <c r="G573" s="15">
        <v>37.891944804067066</v>
      </c>
      <c r="H573" s="15">
        <v>32.320947313179566</v>
      </c>
      <c r="I573" s="15">
        <v>28.796789433106767</v>
      </c>
      <c r="J573" s="15">
        <v>35.860385204398057</v>
      </c>
      <c r="K573" s="15">
        <v>58.238977101757683</v>
      </c>
      <c r="L573" s="15">
        <v>7.934715975463039</v>
      </c>
      <c r="M573" s="15">
        <v>3.0329609327059495</v>
      </c>
      <c r="N573" s="15">
        <v>5.1357331473056664</v>
      </c>
      <c r="O573" s="15">
        <v>0.92107153778419659</v>
      </c>
      <c r="P573" s="15">
        <v>2.0642964272723452</v>
      </c>
      <c r="Q573" s="15">
        <v>6.586733338704839</v>
      </c>
      <c r="R573" s="15">
        <v>1.8075221720166768</v>
      </c>
    </row>
    <row r="574" spans="1:18" x14ac:dyDescent="0.2">
      <c r="A574" s="13" t="s">
        <v>45</v>
      </c>
      <c r="B574" s="14" t="s">
        <v>18</v>
      </c>
      <c r="C574" s="15">
        <v>25.359910519557829</v>
      </c>
      <c r="D574" s="15">
        <v>41.376696110857516</v>
      </c>
      <c r="E574" s="15">
        <v>16.260603268381256</v>
      </c>
      <c r="F574" s="15">
        <v>23.035854630206781</v>
      </c>
      <c r="G574" s="15">
        <v>31.22869688741293</v>
      </c>
      <c r="H574" s="15">
        <v>32.405678361362853</v>
      </c>
      <c r="I574" s="15">
        <v>28.340163272822505</v>
      </c>
      <c r="J574" s="15">
        <v>36.48620995293399</v>
      </c>
      <c r="K574" s="15">
        <v>58.581799329783479</v>
      </c>
      <c r="L574" s="15">
        <v>6.7087541154762267</v>
      </c>
      <c r="M574" s="15">
        <v>3.743724394797002</v>
      </c>
      <c r="N574" s="15">
        <v>6.3974630172827167</v>
      </c>
      <c r="O574" s="15">
        <v>1.080183847290809</v>
      </c>
      <c r="P574" s="15">
        <v>1.9668294218013209</v>
      </c>
      <c r="Q574" s="15">
        <v>6.5590051396843476</v>
      </c>
      <c r="R574" s="15">
        <v>2.5157827933035852</v>
      </c>
    </row>
    <row r="575" spans="1:18" x14ac:dyDescent="0.2">
      <c r="A575" s="13" t="s">
        <v>46</v>
      </c>
      <c r="B575" s="14" t="s">
        <v>18</v>
      </c>
      <c r="C575" s="15">
        <v>17.788381048049555</v>
      </c>
      <c r="D575" s="15">
        <v>36.884731290808638</v>
      </c>
      <c r="E575" s="15">
        <v>15.359263588392562</v>
      </c>
      <c r="F575" s="15">
        <v>23.689711636334291</v>
      </c>
      <c r="G575" s="15">
        <v>34.159779614325068</v>
      </c>
      <c r="H575" s="15">
        <v>31.435614412452839</v>
      </c>
      <c r="I575" s="15">
        <v>26.855423040197714</v>
      </c>
      <c r="J575" s="15">
        <v>35.97050535919454</v>
      </c>
      <c r="K575" s="15">
        <v>58.53528200939494</v>
      </c>
      <c r="L575" s="15">
        <v>6.621107975036665</v>
      </c>
      <c r="M575" s="15">
        <v>3.4277417392888934</v>
      </c>
      <c r="N575" s="15">
        <v>6.0848888805676733</v>
      </c>
      <c r="O575" s="15">
        <v>0.76283290321293484</v>
      </c>
      <c r="P575" s="15">
        <v>2.9155591591249714</v>
      </c>
      <c r="Q575" s="15">
        <v>6.4160294094381847</v>
      </c>
      <c r="R575" s="15">
        <v>2.9589907322066513</v>
      </c>
    </row>
    <row r="576" spans="1:18" x14ac:dyDescent="0.2">
      <c r="A576" s="13" t="s">
        <v>47</v>
      </c>
      <c r="B576" s="14" t="s">
        <v>18</v>
      </c>
      <c r="C576" s="15">
        <v>16.679197448339394</v>
      </c>
      <c r="D576" s="15">
        <v>41.313089064348347</v>
      </c>
      <c r="E576" s="15">
        <v>15.386693887354388</v>
      </c>
      <c r="F576" s="15">
        <v>20.39049677755094</v>
      </c>
      <c r="G576" s="15">
        <v>42.146570898324057</v>
      </c>
      <c r="H576" s="15">
        <v>31.456829730804667</v>
      </c>
      <c r="I576" s="15">
        <v>26.469364861287925</v>
      </c>
      <c r="J576" s="15">
        <v>36.454341654682658</v>
      </c>
      <c r="K576" s="15">
        <v>61.19314005974217</v>
      </c>
      <c r="L576" s="15">
        <v>8.401869745784655</v>
      </c>
      <c r="M576" s="15">
        <v>3.9571946242944795</v>
      </c>
      <c r="N576" s="15">
        <v>7.0470386968363954</v>
      </c>
      <c r="O576" s="15">
        <v>0.8611261808192755</v>
      </c>
      <c r="P576" s="15">
        <v>2.9530634599602368</v>
      </c>
      <c r="Q576" s="15">
        <v>5.849765966348361</v>
      </c>
      <c r="R576" s="15">
        <v>3.4697141270987824</v>
      </c>
    </row>
    <row r="577" spans="1:18" x14ac:dyDescent="0.2">
      <c r="A577" s="13" t="s">
        <v>48</v>
      </c>
      <c r="B577" s="14" t="s">
        <v>18</v>
      </c>
      <c r="C577" s="15">
        <v>18.402325247233978</v>
      </c>
      <c r="D577" s="15">
        <v>34.031697375021743</v>
      </c>
      <c r="E577" s="15">
        <v>14.678086699367517</v>
      </c>
      <c r="F577" s="15">
        <v>23.942125026017511</v>
      </c>
      <c r="G577" s="15">
        <v>43.722716000464551</v>
      </c>
      <c r="H577" s="15">
        <v>31.5109146562544</v>
      </c>
      <c r="I577" s="15">
        <v>25.3765070809999</v>
      </c>
      <c r="J577" s="15">
        <v>37.651110201989781</v>
      </c>
      <c r="K577" s="15">
        <v>64.004790108381258</v>
      </c>
      <c r="L577" s="15">
        <v>9.436423640375649</v>
      </c>
      <c r="M577" s="15">
        <v>3.4544050826375137</v>
      </c>
      <c r="N577" s="15">
        <v>5.8388423372212159</v>
      </c>
      <c r="O577" s="15">
        <v>1.0677180505041877</v>
      </c>
      <c r="P577" s="15">
        <v>2.7202742036397267</v>
      </c>
      <c r="Q577" s="15">
        <v>6.5998796294293971</v>
      </c>
      <c r="R577" s="15">
        <v>4.3531120960066234</v>
      </c>
    </row>
    <row r="578" spans="1:18" x14ac:dyDescent="0.2">
      <c r="A578" s="13" t="s">
        <v>49</v>
      </c>
      <c r="B578" s="14" t="s">
        <v>18</v>
      </c>
      <c r="C578" s="15">
        <v>13.464252409851843</v>
      </c>
      <c r="D578" s="15">
        <v>24.435124743805194</v>
      </c>
      <c r="E578" s="15">
        <v>15.794595925458797</v>
      </c>
      <c r="F578" s="15">
        <v>21.253022458521766</v>
      </c>
      <c r="G578" s="15">
        <v>37.593860988454722</v>
      </c>
      <c r="H578" s="15">
        <v>33.702276350398954</v>
      </c>
      <c r="I578" s="15">
        <v>28.424239486336536</v>
      </c>
      <c r="J578" s="15">
        <v>38.985752830327058</v>
      </c>
      <c r="K578" s="15">
        <v>62.278940761980088</v>
      </c>
      <c r="L578" s="15">
        <v>8.4600154043928697</v>
      </c>
      <c r="M578" s="15">
        <v>3.0312758777954909</v>
      </c>
      <c r="N578" s="15">
        <v>5.2331448666704858</v>
      </c>
      <c r="O578" s="15">
        <v>0.82713761309039013</v>
      </c>
      <c r="P578" s="15">
        <v>2.5636510708977704</v>
      </c>
      <c r="Q578" s="15">
        <v>5.8145382746804417</v>
      </c>
      <c r="R578" s="15">
        <v>4.1335580151756695</v>
      </c>
    </row>
    <row r="579" spans="1:18" x14ac:dyDescent="0.2">
      <c r="A579" s="13" t="s">
        <v>50</v>
      </c>
      <c r="B579" s="14" t="s">
        <v>18</v>
      </c>
      <c r="C579" s="15">
        <v>8.1934447476294867</v>
      </c>
      <c r="D579" s="15">
        <v>22.594044607099498</v>
      </c>
      <c r="E579" s="15">
        <v>14.849112765512261</v>
      </c>
      <c r="F579" s="15">
        <v>22.27366914826839</v>
      </c>
      <c r="G579" s="15">
        <v>40.766538315768685</v>
      </c>
      <c r="H579" s="15">
        <v>34.427128252022833</v>
      </c>
      <c r="I579" s="15">
        <v>28.355162479410041</v>
      </c>
      <c r="J579" s="15">
        <v>40.512661426956811</v>
      </c>
      <c r="K579" s="15">
        <v>67.147797747257741</v>
      </c>
      <c r="L579" s="15">
        <v>9.2094599572681055</v>
      </c>
      <c r="M579" s="15">
        <v>3.2503976319769783</v>
      </c>
      <c r="N579" s="15">
        <v>5.3571776440106751</v>
      </c>
      <c r="O579" s="15">
        <v>1.1389101605971794</v>
      </c>
      <c r="P579" s="15">
        <v>2.9495914815798012</v>
      </c>
      <c r="Q579" s="15">
        <v>5.6611092090265709</v>
      </c>
      <c r="R579" s="15">
        <v>3.5754373951746761</v>
      </c>
    </row>
    <row r="580" spans="1:18" x14ac:dyDescent="0.2">
      <c r="A580" s="13" t="s">
        <v>51</v>
      </c>
      <c r="B580" s="14" t="s">
        <v>18</v>
      </c>
      <c r="C580" s="15">
        <v>10.15718868836011</v>
      </c>
      <c r="D580" s="15">
        <v>13.625497020970878</v>
      </c>
      <c r="E580" s="15">
        <v>15.042757402835232</v>
      </c>
      <c r="F580" s="15">
        <v>20.711042801005028</v>
      </c>
      <c r="G580" s="15">
        <v>45.799649586573636</v>
      </c>
      <c r="H580" s="15">
        <v>44.059810526831733</v>
      </c>
      <c r="I580" s="15">
        <v>37.606202949028436</v>
      </c>
      <c r="J580" s="15">
        <v>50.534184214444238</v>
      </c>
      <c r="K580" s="15">
        <v>61.321453345082624</v>
      </c>
      <c r="L580" s="15">
        <v>8.2578846815706388</v>
      </c>
      <c r="M580" s="15">
        <v>3.5695372494531146</v>
      </c>
      <c r="N580" s="15">
        <v>6.2765656972918746</v>
      </c>
      <c r="O580" s="15">
        <v>0.85379825494309169</v>
      </c>
      <c r="P580" s="15">
        <v>3.6000552008464126</v>
      </c>
      <c r="Q580" s="15">
        <v>5.5141359002745878</v>
      </c>
      <c r="R580" s="15">
        <v>3.9691123146904039</v>
      </c>
    </row>
    <row r="581" spans="1:18" x14ac:dyDescent="0.2">
      <c r="A581" s="13" t="s">
        <v>52</v>
      </c>
      <c r="B581" s="14" t="s">
        <v>18</v>
      </c>
      <c r="C581" s="15">
        <v>9.6524857625835008</v>
      </c>
      <c r="D581" s="15">
        <v>12.374981746901925</v>
      </c>
      <c r="E581" s="15">
        <v>13.631910929728027</v>
      </c>
      <c r="F581" s="15">
        <v>22.50850409327186</v>
      </c>
      <c r="G581" s="15">
        <v>39.130473449084434</v>
      </c>
      <c r="H581" s="15">
        <v>44.585870394300557</v>
      </c>
      <c r="I581" s="15">
        <v>40.181591494477907</v>
      </c>
      <c r="J581" s="15">
        <v>49.007583306325756</v>
      </c>
      <c r="K581" s="15">
        <v>62.226252978288962</v>
      </c>
      <c r="L581" s="15">
        <v>8.4401236137359081</v>
      </c>
      <c r="M581" s="15">
        <v>2.6473679657991513</v>
      </c>
      <c r="N581" s="15">
        <v>4.761100033850898</v>
      </c>
      <c r="O581" s="15">
        <v>0.5252688457269642</v>
      </c>
      <c r="P581" s="15">
        <v>3.7833206005789144</v>
      </c>
      <c r="Q581" s="15">
        <v>5.4782168797229964</v>
      </c>
      <c r="R581" s="15">
        <v>4.0365808587432603</v>
      </c>
    </row>
    <row r="582" spans="1:18" x14ac:dyDescent="0.2">
      <c r="A582" s="13" t="s">
        <v>53</v>
      </c>
      <c r="B582" s="14" t="s">
        <v>18</v>
      </c>
      <c r="C582" s="15">
        <v>5.9063256747977082</v>
      </c>
      <c r="D582" s="15">
        <v>14.027523477644557</v>
      </c>
      <c r="E582" s="15">
        <v>12.396067680480598</v>
      </c>
      <c r="F582" s="15">
        <v>21.923623831593787</v>
      </c>
      <c r="G582" s="15">
        <v>43.942999651880129</v>
      </c>
      <c r="H582" s="15">
        <v>41.229446116770752</v>
      </c>
      <c r="I582" s="15">
        <v>36.035721115390388</v>
      </c>
      <c r="J582" s="15">
        <v>46.443103328164391</v>
      </c>
      <c r="K582" s="15">
        <v>61.728283786320731</v>
      </c>
      <c r="L582" s="15">
        <v>7.9059587494369898</v>
      </c>
      <c r="M582" s="15">
        <v>2.7554970234194069</v>
      </c>
      <c r="N582" s="15">
        <v>4.0610869730611139</v>
      </c>
      <c r="O582" s="15">
        <v>1.4448965479873364</v>
      </c>
      <c r="P582" s="15">
        <v>4.0283410301062359</v>
      </c>
      <c r="Q582" s="15">
        <v>4.3521401584848576</v>
      </c>
      <c r="R582" s="15">
        <v>3.296295504651253</v>
      </c>
    </row>
    <row r="583" spans="1:18" x14ac:dyDescent="0.2">
      <c r="A583" s="13" t="s">
        <v>54</v>
      </c>
      <c r="B583" s="14" t="s">
        <v>18</v>
      </c>
      <c r="C583" s="15">
        <v>5.8431693350473299</v>
      </c>
      <c r="D583" s="15">
        <v>15.825250282419852</v>
      </c>
      <c r="E583" s="15">
        <v>11.12237693139579</v>
      </c>
      <c r="F583" s="15">
        <v>18.570397197955469</v>
      </c>
      <c r="G583" s="15">
        <v>46.616467129906383</v>
      </c>
      <c r="H583" s="15">
        <v>38.950217179645826</v>
      </c>
      <c r="I583" s="15">
        <v>34.323870160006692</v>
      </c>
      <c r="J583" s="15">
        <v>43.59204521031139</v>
      </c>
      <c r="K583" s="15">
        <v>64.673011285970574</v>
      </c>
      <c r="L583" s="15">
        <v>9.3399743074977017</v>
      </c>
      <c r="M583" s="15">
        <v>2.2213992947562105</v>
      </c>
      <c r="N583" s="15">
        <v>3.9817705471960774</v>
      </c>
      <c r="O583" s="15">
        <v>0.45513736298468965</v>
      </c>
      <c r="P583" s="15">
        <v>3.2761578269376179</v>
      </c>
      <c r="Q583" s="15">
        <v>4.1903668514719419</v>
      </c>
      <c r="R583" s="15">
        <v>4.0641509824517028</v>
      </c>
    </row>
    <row r="584" spans="1:18" x14ac:dyDescent="0.2">
      <c r="A584" s="13" t="s">
        <v>55</v>
      </c>
      <c r="B584" s="14" t="s">
        <v>18</v>
      </c>
      <c r="C584" s="15">
        <v>6.7399718846887096</v>
      </c>
      <c r="D584" s="15">
        <v>9.8692445454370397</v>
      </c>
      <c r="E584" s="15">
        <v>10.209565785240819</v>
      </c>
      <c r="F584" s="15">
        <v>22.634414712562197</v>
      </c>
      <c r="G584" s="15">
        <v>33.19808188860199</v>
      </c>
      <c r="H584" s="15">
        <v>48.925615255689515</v>
      </c>
      <c r="I584" s="15">
        <v>42.773353090078409</v>
      </c>
      <c r="J584" s="15">
        <v>55.097319604587547</v>
      </c>
      <c r="K584" s="15">
        <v>67.600458288068481</v>
      </c>
      <c r="L584" s="15">
        <v>8.7314166760659244</v>
      </c>
      <c r="M584" s="15">
        <v>2.4982240347950664</v>
      </c>
      <c r="N584" s="15">
        <v>4.0995246033216031</v>
      </c>
      <c r="O584" s="15">
        <v>0.84231513783991763</v>
      </c>
      <c r="P584" s="15">
        <v>3.506154274683813</v>
      </c>
      <c r="Q584" s="15">
        <v>4.6006898066523005</v>
      </c>
      <c r="R584" s="15">
        <v>3.7349686064757925</v>
      </c>
    </row>
    <row r="585" spans="1:18" x14ac:dyDescent="0.2">
      <c r="A585" s="13" t="s">
        <v>56</v>
      </c>
      <c r="B585" s="14" t="s">
        <v>18</v>
      </c>
      <c r="C585" s="15">
        <v>8.0856892812297865</v>
      </c>
      <c r="D585" s="15">
        <v>14.982306609337545</v>
      </c>
      <c r="E585" s="15">
        <v>10.564114357940241</v>
      </c>
      <c r="F585" s="15">
        <v>17.388719208644996</v>
      </c>
      <c r="G585" s="15">
        <v>38.224170839261035</v>
      </c>
      <c r="H585" s="15">
        <v>51.588491596627449</v>
      </c>
      <c r="I585" s="15">
        <v>46.285313127889808</v>
      </c>
      <c r="J585" s="15">
        <v>56.90698863462557</v>
      </c>
      <c r="K585" s="15">
        <v>66.061390789854229</v>
      </c>
      <c r="L585" s="15">
        <v>8.630405549059855</v>
      </c>
      <c r="M585" s="15">
        <v>3.2242807247892156</v>
      </c>
      <c r="N585" s="15">
        <v>5.2288847466653756</v>
      </c>
      <c r="O585" s="15">
        <v>1.165330825282435</v>
      </c>
      <c r="P585" s="15">
        <v>5.7916809581756983</v>
      </c>
      <c r="Q585" s="15">
        <v>4.8970278677249741</v>
      </c>
      <c r="R585" s="15">
        <v>3.7576203935513415</v>
      </c>
    </row>
    <row r="586" spans="1:18" x14ac:dyDescent="0.2">
      <c r="A586" s="13" t="s">
        <v>57</v>
      </c>
      <c r="B586" s="14" t="s">
        <v>18</v>
      </c>
      <c r="C586" s="15">
        <v>5.3996314164641808</v>
      </c>
      <c r="D586" s="15">
        <v>9.1558967496566535</v>
      </c>
      <c r="E586" s="15">
        <v>11.078048483714815</v>
      </c>
      <c r="F586" s="15">
        <v>19.250379332356889</v>
      </c>
      <c r="G586" s="15">
        <v>38.169423617391644</v>
      </c>
      <c r="H586" s="15">
        <v>54.126484823546946</v>
      </c>
      <c r="I586" s="15">
        <v>48.807955886723761</v>
      </c>
      <c r="J586" s="15">
        <v>59.459230438555856</v>
      </c>
      <c r="K586" s="15">
        <v>64.966044366602461</v>
      </c>
      <c r="L586" s="15">
        <v>8.4624631520345677</v>
      </c>
      <c r="M586" s="15">
        <v>2.4484092827515744</v>
      </c>
      <c r="N586" s="15">
        <v>3.6083702795632351</v>
      </c>
      <c r="O586" s="15">
        <v>1.2853476555972845</v>
      </c>
      <c r="P586" s="15">
        <v>5.8094141876108818</v>
      </c>
      <c r="Q586" s="15">
        <v>4.4213992872989598</v>
      </c>
      <c r="R586" s="15">
        <v>4.255002539927494</v>
      </c>
    </row>
    <row r="587" spans="1:18" x14ac:dyDescent="0.2">
      <c r="A587" s="13" t="s">
        <v>58</v>
      </c>
      <c r="B587" s="14" t="s">
        <v>18</v>
      </c>
      <c r="C587" s="15">
        <v>6.2529383020261839</v>
      </c>
      <c r="D587" s="15">
        <v>10.884744451675209</v>
      </c>
      <c r="E587" s="15">
        <v>10.412080130662781</v>
      </c>
      <c r="F587" s="15">
        <v>21.088874162952582</v>
      </c>
      <c r="G587" s="15">
        <v>44.353765634702384</v>
      </c>
      <c r="H587" s="15">
        <v>59.21273176306142</v>
      </c>
      <c r="I587" s="15">
        <v>53.412783490560322</v>
      </c>
      <c r="J587" s="15">
        <v>65.026851001217452</v>
      </c>
      <c r="K587" s="15">
        <v>67.535151148657064</v>
      </c>
      <c r="L587" s="15">
        <v>10.070826819544305</v>
      </c>
      <c r="M587" s="15">
        <v>3.0305728855110177</v>
      </c>
      <c r="N587" s="15">
        <v>5.2621138050857166</v>
      </c>
      <c r="O587" s="15">
        <v>0.79357966045994011</v>
      </c>
      <c r="P587" s="15">
        <v>5.5120365137572831</v>
      </c>
      <c r="Q587" s="15">
        <v>4.4992351300278957</v>
      </c>
      <c r="R587" s="15">
        <v>3.8698084538063764</v>
      </c>
    </row>
    <row r="588" spans="1:18" x14ac:dyDescent="0.2">
      <c r="A588" s="13" t="s">
        <v>59</v>
      </c>
      <c r="B588" s="14" t="s">
        <v>18</v>
      </c>
      <c r="C588" s="15">
        <v>4.8246138011523936</v>
      </c>
      <c r="D588" s="15">
        <v>8.0410230019206566</v>
      </c>
      <c r="E588" s="15">
        <v>10.975178946862984</v>
      </c>
      <c r="F588" s="15">
        <v>20.321229768800997</v>
      </c>
      <c r="G588" s="15">
        <v>38.742590199692302</v>
      </c>
      <c r="H588" s="15">
        <v>54.327400476205398</v>
      </c>
      <c r="I588" s="15">
        <v>50.375922320510632</v>
      </c>
      <c r="J588" s="15">
        <v>58.28514392721911</v>
      </c>
      <c r="K588" s="15">
        <v>64.529514418263346</v>
      </c>
      <c r="L588" s="15">
        <v>8.6008852964434652</v>
      </c>
      <c r="M588" s="15">
        <v>3.6599511899759425</v>
      </c>
      <c r="N588" s="15">
        <v>6.3084185846011511</v>
      </c>
      <c r="O588" s="15">
        <v>1.0072844983494269</v>
      </c>
      <c r="P588" s="15">
        <v>6.5316089048438783</v>
      </c>
      <c r="Q588" s="15">
        <v>3.5455777152891943</v>
      </c>
      <c r="R588" s="15">
        <v>4.1631944785976351</v>
      </c>
    </row>
    <row r="589" spans="1:18" x14ac:dyDescent="0.2">
      <c r="A589" s="13" t="s">
        <v>60</v>
      </c>
      <c r="B589" s="14" t="s">
        <v>18</v>
      </c>
      <c r="C589" s="15">
        <v>4.5836656490928922</v>
      </c>
      <c r="D589" s="15">
        <v>8.4797814508218519</v>
      </c>
      <c r="E589" s="15">
        <v>10.497060822969569</v>
      </c>
      <c r="F589" s="15">
        <v>21.743911704722677</v>
      </c>
      <c r="G589" s="15">
        <v>43.792235894177345</v>
      </c>
      <c r="H589" s="15">
        <v>59.412636704076121</v>
      </c>
      <c r="I589" s="15">
        <v>56.570939059629367</v>
      </c>
      <c r="J589" s="15">
        <v>62.255592896933308</v>
      </c>
      <c r="K589" s="15">
        <v>68.573768894273798</v>
      </c>
      <c r="L589" s="15">
        <v>10.822710087439415</v>
      </c>
      <c r="M589" s="15">
        <v>6.0176064386592598</v>
      </c>
      <c r="N589" s="15">
        <v>11.089699958514645</v>
      </c>
      <c r="O589" s="15">
        <v>0.94326655904444412</v>
      </c>
      <c r="P589" s="15">
        <v>5.3460943361860345</v>
      </c>
      <c r="Q589" s="15">
        <v>3.1659795069065506</v>
      </c>
      <c r="R589" s="15">
        <v>3.4129708159559975</v>
      </c>
    </row>
    <row r="590" spans="1:18" x14ac:dyDescent="0.2">
      <c r="A590" s="13" t="s">
        <v>61</v>
      </c>
      <c r="B590" s="14" t="s">
        <v>18</v>
      </c>
      <c r="C590" s="15">
        <v>5.0300545760921507</v>
      </c>
      <c r="D590" s="15">
        <v>7.7737207085060502</v>
      </c>
      <c r="E590" s="15">
        <v>9.634948793080973</v>
      </c>
      <c r="F590" s="15">
        <v>23.561093267113975</v>
      </c>
      <c r="G590" s="15">
        <v>44.279591639189292</v>
      </c>
      <c r="H590" s="15">
        <v>62.23913266188508</v>
      </c>
      <c r="I590" s="15">
        <v>58.390853832929885</v>
      </c>
      <c r="J590" s="15">
        <v>66.086456946435604</v>
      </c>
      <c r="K590" s="15">
        <v>67.218263274835891</v>
      </c>
      <c r="L590" s="15">
        <v>11.2801543089859</v>
      </c>
      <c r="M590" s="15">
        <v>5.3316354351066169</v>
      </c>
      <c r="N590" s="15">
        <v>9.7391537336434002</v>
      </c>
      <c r="O590" s="15">
        <v>0.88115275928580816</v>
      </c>
      <c r="P590" s="15">
        <v>6.390318176399818</v>
      </c>
      <c r="Q590" s="15">
        <v>3.1945749507870222</v>
      </c>
      <c r="R590" s="15">
        <v>4.2080263144849734</v>
      </c>
    </row>
    <row r="591" spans="1:18" x14ac:dyDescent="0.2">
      <c r="A591" s="13" t="s">
        <v>62</v>
      </c>
      <c r="B591" s="14" t="s">
        <v>18</v>
      </c>
      <c r="C591" s="15">
        <v>3.1947861090699976</v>
      </c>
      <c r="D591" s="15">
        <v>9.3561593194192785</v>
      </c>
      <c r="E591" s="15">
        <v>9.6826301487189017</v>
      </c>
      <c r="F591" s="15">
        <v>21.884318547511015</v>
      </c>
      <c r="G591" s="15">
        <v>40.150475278778792</v>
      </c>
      <c r="H591" s="15">
        <v>61.803534799021776</v>
      </c>
      <c r="I591" s="15">
        <v>60.588526064094104</v>
      </c>
      <c r="J591" s="15">
        <v>63.017855058933371</v>
      </c>
      <c r="K591" s="15">
        <v>75.422361984535499</v>
      </c>
      <c r="L591" s="15">
        <v>13.121631907312423</v>
      </c>
      <c r="M591" s="15">
        <v>7.2633744989406503</v>
      </c>
      <c r="N591" s="15">
        <v>12.325289028027706</v>
      </c>
      <c r="O591" s="15">
        <v>2.161106140566988</v>
      </c>
      <c r="P591" s="15">
        <v>6.7981914382848654</v>
      </c>
      <c r="Q591" s="15">
        <v>3.4587497614003095</v>
      </c>
      <c r="R591" s="15">
        <v>4.1072653416628677</v>
      </c>
    </row>
    <row r="592" spans="1:18" x14ac:dyDescent="0.2">
      <c r="A592" s="13" t="s">
        <v>63</v>
      </c>
      <c r="B592" s="14" t="s">
        <v>18</v>
      </c>
      <c r="C592" s="15">
        <v>3.1866415984194258</v>
      </c>
      <c r="D592" s="15">
        <v>7.738986739018606</v>
      </c>
      <c r="E592" s="15">
        <v>9.350077636300373</v>
      </c>
      <c r="F592" s="15">
        <v>22.991994187623867</v>
      </c>
      <c r="G592" s="15">
        <v>38.65724166298503</v>
      </c>
      <c r="H592" s="15">
        <v>62.979494530141778</v>
      </c>
      <c r="I592" s="15">
        <v>62.403343800397593</v>
      </c>
      <c r="J592" s="15">
        <v>63.555313062950304</v>
      </c>
      <c r="K592" s="15">
        <v>76.963149144482557</v>
      </c>
      <c r="L592" s="15">
        <v>11.24633830895389</v>
      </c>
      <c r="M592" s="15">
        <v>18.991458087761757</v>
      </c>
      <c r="N592" s="15">
        <v>34.173259700217734</v>
      </c>
      <c r="O592" s="15">
        <v>3.5638493306327272</v>
      </c>
      <c r="P592" s="15">
        <v>6.7066350177366543</v>
      </c>
      <c r="Q592" s="15">
        <v>3.968047667498825</v>
      </c>
      <c r="R592" s="15">
        <v>4.5834133485547932</v>
      </c>
    </row>
    <row r="593" spans="1:18" x14ac:dyDescent="0.2">
      <c r="A593" s="13" t="s">
        <v>64</v>
      </c>
      <c r="B593" s="14" t="s">
        <v>18</v>
      </c>
      <c r="C593" s="15">
        <v>4.0738360145209622</v>
      </c>
      <c r="D593" s="15">
        <v>5.8844297987525014</v>
      </c>
      <c r="E593" s="15">
        <v>8.9583927448963294</v>
      </c>
      <c r="F593" s="15">
        <v>20.454996767513283</v>
      </c>
      <c r="G593" s="15">
        <v>44.037990106131559</v>
      </c>
      <c r="H593" s="15">
        <v>55.308630059938828</v>
      </c>
      <c r="I593" s="15">
        <v>56.296302460518731</v>
      </c>
      <c r="J593" s="15">
        <v>54.321310133503147</v>
      </c>
      <c r="K593" s="15">
        <v>76.358774332469139</v>
      </c>
      <c r="L593" s="15">
        <v>12.917133985416326</v>
      </c>
      <c r="M593" s="15">
        <v>43.140315435995916</v>
      </c>
      <c r="N593" s="15">
        <v>75.06173661402498</v>
      </c>
      <c r="O593" s="15">
        <v>9.4001654595495499</v>
      </c>
      <c r="P593" s="15">
        <v>4.7659310069706153</v>
      </c>
      <c r="Q593" s="15">
        <v>3.3072855131742283</v>
      </c>
      <c r="R593" s="15">
        <v>3.660894656092228</v>
      </c>
    </row>
    <row r="594" spans="1:18" x14ac:dyDescent="0.2">
      <c r="A594" s="13" t="s">
        <v>65</v>
      </c>
      <c r="B594" s="14" t="s">
        <v>18</v>
      </c>
      <c r="C594" s="15">
        <v>1.5722458183876395</v>
      </c>
      <c r="D594" s="15">
        <v>4.7167374551629182</v>
      </c>
      <c r="E594" s="15">
        <v>8.3624321734033931</v>
      </c>
      <c r="F594" s="15">
        <v>21.960474055372391</v>
      </c>
      <c r="G594" s="15">
        <v>40.984837376758421</v>
      </c>
      <c r="H594" s="15">
        <v>60.110108845942946</v>
      </c>
      <c r="I594" s="15">
        <v>58.996761697085859</v>
      </c>
      <c r="J594" s="15">
        <v>61.223192958558862</v>
      </c>
      <c r="K594" s="15">
        <v>73.940933619374078</v>
      </c>
      <c r="L594" s="15">
        <v>10.693936680487987</v>
      </c>
      <c r="M594" s="15">
        <v>36.766772777677737</v>
      </c>
      <c r="N594" s="15">
        <v>62.500713013349241</v>
      </c>
      <c r="O594" s="15">
        <v>6.7618430014110258</v>
      </c>
      <c r="P594" s="15">
        <v>5.0792478095743823</v>
      </c>
      <c r="Q594" s="15">
        <v>3.4220597377561557</v>
      </c>
      <c r="R594" s="15">
        <v>3.8090783985738161</v>
      </c>
    </row>
    <row r="595" spans="1:18" x14ac:dyDescent="0.2">
      <c r="A595" s="13" t="s">
        <v>66</v>
      </c>
      <c r="B595" s="14" t="s">
        <v>18</v>
      </c>
      <c r="C595" s="15">
        <v>0.66896493285821956</v>
      </c>
      <c r="D595" s="15">
        <v>7.8045908833458943</v>
      </c>
      <c r="E595" s="15">
        <v>9.0716511609941684</v>
      </c>
      <c r="F595" s="15">
        <v>22.537383353094885</v>
      </c>
      <c r="G595" s="15">
        <v>40.50188299720741</v>
      </c>
      <c r="H595" s="15">
        <v>62.041327349046746</v>
      </c>
      <c r="I595" s="15">
        <v>60.290632792115105</v>
      </c>
      <c r="J595" s="15">
        <v>63.791676663224258</v>
      </c>
      <c r="K595" s="15">
        <v>80.825397180273569</v>
      </c>
      <c r="L595" s="15">
        <v>12.096861124041933</v>
      </c>
      <c r="M595" s="15">
        <v>18.125329869026526</v>
      </c>
      <c r="N595" s="15">
        <v>31.063650537924207</v>
      </c>
      <c r="O595" s="15">
        <v>4.630684914226542</v>
      </c>
      <c r="P595" s="15">
        <v>5.2718578026896674</v>
      </c>
      <c r="Q595" s="15">
        <v>3.6929361517289729</v>
      </c>
      <c r="R595" s="15">
        <v>3.8526306880199552</v>
      </c>
    </row>
    <row r="596" spans="1:18" x14ac:dyDescent="0.2">
      <c r="A596" s="13" t="s">
        <v>67</v>
      </c>
      <c r="B596" s="14" t="s">
        <v>18</v>
      </c>
      <c r="C596" s="15">
        <v>1.9926449261725057</v>
      </c>
      <c r="D596" s="15">
        <v>6.1993397703144613</v>
      </c>
      <c r="E596" s="15">
        <v>9.399652489318262</v>
      </c>
      <c r="F596" s="15">
        <v>25.71081416195878</v>
      </c>
      <c r="G596" s="15">
        <v>36.579144638530799</v>
      </c>
      <c r="H596" s="15">
        <v>62.59767429478768</v>
      </c>
      <c r="I596" s="15">
        <v>60.760905055604844</v>
      </c>
      <c r="J596" s="15">
        <v>64.434250836353442</v>
      </c>
      <c r="K596" s="15">
        <v>81.760627119864964</v>
      </c>
      <c r="L596" s="15">
        <v>13.545212824262999</v>
      </c>
      <c r="M596" s="15">
        <v>10.922295890084904</v>
      </c>
      <c r="N596" s="15">
        <v>18.087331272995772</v>
      </c>
      <c r="O596" s="15">
        <v>3.0533849120507708</v>
      </c>
      <c r="P596" s="15">
        <v>5.1272591288898202</v>
      </c>
      <c r="Q596" s="15">
        <v>3.3667291990942716</v>
      </c>
      <c r="R596" s="15">
        <v>4.1496894779534044</v>
      </c>
    </row>
    <row r="597" spans="1:18" x14ac:dyDescent="0.2">
      <c r="A597" s="13" t="s">
        <v>68</v>
      </c>
      <c r="B597" s="14" t="s">
        <v>18</v>
      </c>
      <c r="C597" s="15">
        <v>0.87980732219643898</v>
      </c>
      <c r="D597" s="15">
        <v>7.2584104081206213</v>
      </c>
      <c r="E597" s="15">
        <v>8.9055906194445473</v>
      </c>
      <c r="F597" s="15">
        <v>26.042105902315114</v>
      </c>
      <c r="G597" s="15">
        <v>38.464765167068464</v>
      </c>
      <c r="H597" s="15">
        <v>63.126449809573664</v>
      </c>
      <c r="I597" s="15">
        <v>61.895572065310397</v>
      </c>
      <c r="J597" s="15">
        <v>64.357382886853188</v>
      </c>
      <c r="K597" s="15">
        <v>84.546410715743662</v>
      </c>
      <c r="L597" s="15">
        <v>13.101715998213402</v>
      </c>
      <c r="M597" s="15">
        <v>9.0098310896804783</v>
      </c>
      <c r="N597" s="15">
        <v>15.790862891894831</v>
      </c>
      <c r="O597" s="15">
        <v>2.1516498159186739</v>
      </c>
      <c r="P597" s="15">
        <v>5.7605582803910593</v>
      </c>
      <c r="Q597" s="15">
        <v>3.6500381813204492</v>
      </c>
      <c r="R597" s="15">
        <v>3.5924059995101265</v>
      </c>
    </row>
    <row r="598" spans="1:18" x14ac:dyDescent="0.2">
      <c r="A598" s="13" t="s">
        <v>69</v>
      </c>
      <c r="B598" s="14" t="s">
        <v>18</v>
      </c>
      <c r="C598" s="15">
        <v>1.3150079667565986</v>
      </c>
      <c r="D598" s="15">
        <v>5.9175358504046942</v>
      </c>
      <c r="E598" s="15">
        <v>10.475039759034557</v>
      </c>
      <c r="F598" s="15">
        <v>24.309997931344348</v>
      </c>
      <c r="G598" s="15">
        <v>36.348141892149869</v>
      </c>
      <c r="H598" s="15">
        <v>66.374485451351219</v>
      </c>
      <c r="I598" s="15">
        <v>67.20211782997977</v>
      </c>
      <c r="J598" s="15">
        <v>65.546767713211167</v>
      </c>
      <c r="K598" s="15">
        <v>85.848615929536507</v>
      </c>
      <c r="L598" s="15">
        <v>14.487544206370629</v>
      </c>
      <c r="M598" s="15">
        <v>11.200930527220056</v>
      </c>
      <c r="N598" s="15">
        <v>19.340913057307276</v>
      </c>
      <c r="O598" s="15">
        <v>3.0601084638444407</v>
      </c>
      <c r="P598" s="15">
        <v>7.3178862692060633</v>
      </c>
      <c r="Q598" s="15">
        <v>3.6077196133204561</v>
      </c>
      <c r="R598" s="15">
        <v>3.7588282882239308</v>
      </c>
    </row>
    <row r="599" spans="1:18" x14ac:dyDescent="0.2">
      <c r="A599" s="13" t="s">
        <v>70</v>
      </c>
      <c r="B599" s="14" t="s">
        <v>18</v>
      </c>
      <c r="C599" s="15">
        <v>1.9720494852950843</v>
      </c>
      <c r="D599" s="15">
        <v>4.1632155800674004</v>
      </c>
      <c r="E599" s="15">
        <v>8.4291804069814198</v>
      </c>
      <c r="F599" s="15">
        <v>24.9658167779297</v>
      </c>
      <c r="G599" s="15">
        <v>40.660587221379217</v>
      </c>
      <c r="H599" s="15">
        <v>66.210923183794748</v>
      </c>
      <c r="I599" s="15">
        <v>68.314880997784229</v>
      </c>
      <c r="J599" s="15">
        <v>64.107071832290245</v>
      </c>
      <c r="K599" s="15">
        <v>87.456462457718217</v>
      </c>
      <c r="L599" s="15">
        <v>13.748207988992505</v>
      </c>
      <c r="M599" s="15">
        <v>11.813412818687741</v>
      </c>
      <c r="N599" s="15">
        <v>21.394910987868155</v>
      </c>
      <c r="O599" s="15">
        <v>2.2323994834227596</v>
      </c>
      <c r="P599" s="15">
        <v>6.5047048906779521</v>
      </c>
      <c r="Q599" s="15">
        <v>3.4230991474622741</v>
      </c>
      <c r="R599" s="15">
        <v>3.8509865408950583</v>
      </c>
    </row>
    <row r="600" spans="1:18" x14ac:dyDescent="0.2">
      <c r="A600" s="13" t="s">
        <v>71</v>
      </c>
      <c r="B600" s="14" t="s">
        <v>18</v>
      </c>
      <c r="C600" s="15">
        <v>1.5350170277246005</v>
      </c>
      <c r="D600" s="15">
        <v>3.2893222022670008</v>
      </c>
      <c r="E600" s="15">
        <v>8.8025567654879406</v>
      </c>
      <c r="F600" s="15">
        <v>24.081280294156297</v>
      </c>
      <c r="G600" s="15">
        <v>40.405075105067425</v>
      </c>
      <c r="H600" s="15">
        <v>68.141220433639958</v>
      </c>
      <c r="I600" s="15">
        <v>71.505157905390249</v>
      </c>
      <c r="J600" s="15">
        <v>64.81480123705353</v>
      </c>
      <c r="K600" s="15">
        <v>89.553366106626612</v>
      </c>
      <c r="L600" s="15">
        <v>14.244209921156374</v>
      </c>
      <c r="M600" s="15">
        <v>11.971002675051624</v>
      </c>
      <c r="N600" s="15">
        <v>22.001587047812382</v>
      </c>
      <c r="O600" s="15">
        <v>2.2729172379509723</v>
      </c>
      <c r="P600" s="15">
        <v>7.6317178463185495</v>
      </c>
      <c r="Q600" s="15">
        <v>3.556469401163882</v>
      </c>
      <c r="R600" s="15">
        <v>3.684795616669795</v>
      </c>
    </row>
    <row r="601" spans="1:18" x14ac:dyDescent="0.2">
      <c r="A601" s="13" t="s">
        <v>72</v>
      </c>
      <c r="B601" s="14" t="s">
        <v>18</v>
      </c>
      <c r="C601" s="15">
        <v>1.5373634217317302</v>
      </c>
      <c r="D601" s="15">
        <v>2.6354801515401087</v>
      </c>
      <c r="E601" s="15">
        <v>7.6223494662818609</v>
      </c>
      <c r="F601" s="15">
        <v>24.219400723508496</v>
      </c>
      <c r="G601" s="15">
        <v>41.409519512000507</v>
      </c>
      <c r="H601" s="15">
        <v>69.652947951681028</v>
      </c>
      <c r="I601" s="15">
        <v>74.587446097644843</v>
      </c>
      <c r="J601" s="15">
        <v>64.757056242515176</v>
      </c>
      <c r="K601" s="15">
        <v>90.997040201534503</v>
      </c>
      <c r="L601" s="15">
        <v>14.566755591347924</v>
      </c>
      <c r="M601" s="15">
        <v>13.301652748426889</v>
      </c>
      <c r="N601" s="15">
        <v>24.657604575178759</v>
      </c>
      <c r="O601" s="15">
        <v>2.3127520086612563</v>
      </c>
      <c r="P601" s="15">
        <v>8.0079973907717115</v>
      </c>
      <c r="Q601" s="15">
        <v>3.451923471398826</v>
      </c>
      <c r="R601" s="15">
        <v>3.8133814265191219</v>
      </c>
    </row>
    <row r="602" spans="1:18" x14ac:dyDescent="0.2">
      <c r="A602" s="13" t="s">
        <v>43</v>
      </c>
      <c r="B602" s="14" t="s">
        <v>19</v>
      </c>
      <c r="C602" s="15">
        <v>339.53099068603359</v>
      </c>
      <c r="D602" s="15">
        <v>131.61710117447697</v>
      </c>
      <c r="E602" s="15">
        <v>27.114279552979085</v>
      </c>
      <c r="F602" s="15">
        <v>5.7082693795745438</v>
      </c>
      <c r="G602" s="15">
        <v>17.370894007888928</v>
      </c>
      <c r="H602" s="15">
        <v>16.028770370690758</v>
      </c>
      <c r="I602" s="15">
        <v>14.838144870614602</v>
      </c>
      <c r="J602" s="15">
        <v>17.186366068342778</v>
      </c>
      <c r="K602" s="15">
        <v>19.177278836362156</v>
      </c>
      <c r="L602" s="15">
        <v>6.6786543211211491</v>
      </c>
      <c r="M602" s="15">
        <v>37.84570781968651</v>
      </c>
      <c r="N602" s="15">
        <v>70.190876605342126</v>
      </c>
      <c r="O602" s="15">
        <v>6.3351203390606585</v>
      </c>
      <c r="P602" s="15">
        <v>1.2179931694943056</v>
      </c>
      <c r="Q602" s="15">
        <v>13.738946032020648</v>
      </c>
      <c r="R602" s="15">
        <v>0.41344050559321394</v>
      </c>
    </row>
    <row r="603" spans="1:18" x14ac:dyDescent="0.2">
      <c r="A603" s="13" t="s">
        <v>44</v>
      </c>
      <c r="B603" s="14" t="s">
        <v>19</v>
      </c>
      <c r="C603" s="15">
        <v>341.15325220957686</v>
      </c>
      <c r="D603" s="15">
        <v>121.28967183016111</v>
      </c>
      <c r="E603" s="15">
        <v>31.574641363402346</v>
      </c>
      <c r="F603" s="15">
        <v>7.7770052619217598</v>
      </c>
      <c r="G603" s="15">
        <v>21.57676348547718</v>
      </c>
      <c r="H603" s="15">
        <v>17.163089343485062</v>
      </c>
      <c r="I603" s="15">
        <v>15.217070228057848</v>
      </c>
      <c r="J603" s="15">
        <v>19.051921761762856</v>
      </c>
      <c r="K603" s="15">
        <v>21.2255453532274</v>
      </c>
      <c r="L603" s="15">
        <v>7.3691062502302849</v>
      </c>
      <c r="M603" s="15">
        <v>40.341132933952963</v>
      </c>
      <c r="N603" s="15">
        <v>76.468974759483984</v>
      </c>
      <c r="O603" s="15">
        <v>5.2129036742282731</v>
      </c>
      <c r="P603" s="15">
        <v>1.6011938501346603</v>
      </c>
      <c r="Q603" s="15">
        <v>12.407811378592871</v>
      </c>
      <c r="R603" s="15">
        <v>0.69282195514985578</v>
      </c>
    </row>
    <row r="604" spans="1:18" x14ac:dyDescent="0.2">
      <c r="A604" s="13" t="s">
        <v>45</v>
      </c>
      <c r="B604" s="14" t="s">
        <v>19</v>
      </c>
      <c r="C604" s="15">
        <v>245.30622076292136</v>
      </c>
      <c r="D604" s="15">
        <v>129.51999425294642</v>
      </c>
      <c r="E604" s="15">
        <v>27.935860485564945</v>
      </c>
      <c r="F604" s="15">
        <v>7.3274388158858876</v>
      </c>
      <c r="G604" s="15">
        <v>24.377658688400704</v>
      </c>
      <c r="H604" s="15">
        <v>18.534501318945068</v>
      </c>
      <c r="I604" s="15">
        <v>16.167718202377987</v>
      </c>
      <c r="J604" s="15">
        <v>20.827995775418909</v>
      </c>
      <c r="K604" s="15">
        <v>22.060424970528896</v>
      </c>
      <c r="L604" s="15">
        <v>8.1439475492334399</v>
      </c>
      <c r="M604" s="15">
        <v>39.970869006007803</v>
      </c>
      <c r="N604" s="15">
        <v>74.878726262778045</v>
      </c>
      <c r="O604" s="15">
        <v>6.0825120406090623</v>
      </c>
      <c r="P604" s="15">
        <v>2.8453976877982234</v>
      </c>
      <c r="Q604" s="15">
        <v>11.638668336643958</v>
      </c>
      <c r="R604" s="15">
        <v>0.81127446850601304</v>
      </c>
    </row>
    <row r="605" spans="1:18" x14ac:dyDescent="0.2">
      <c r="A605" s="13" t="s">
        <v>46</v>
      </c>
      <c r="B605" s="14" t="s">
        <v>19</v>
      </c>
      <c r="C605" s="15">
        <v>220.94167011329958</v>
      </c>
      <c r="D605" s="15">
        <v>145.08002974462059</v>
      </c>
      <c r="E605" s="15">
        <v>27.135414714590908</v>
      </c>
      <c r="F605" s="15">
        <v>7.3460514973201905</v>
      </c>
      <c r="G605" s="15">
        <v>33.805281578110083</v>
      </c>
      <c r="H605" s="15">
        <v>19.924201407688141</v>
      </c>
      <c r="I605" s="15">
        <v>16.734895969972815</v>
      </c>
      <c r="J605" s="15">
        <v>23.010098267729191</v>
      </c>
      <c r="K605" s="15">
        <v>25.183695568102717</v>
      </c>
      <c r="L605" s="15">
        <v>9.0958310774228472</v>
      </c>
      <c r="M605" s="15">
        <v>41.395312862557041</v>
      </c>
      <c r="N605" s="15">
        <v>77.823557574648021</v>
      </c>
      <c r="O605" s="15">
        <v>6.1482008598958942</v>
      </c>
      <c r="P605" s="15">
        <v>2.813493514897448</v>
      </c>
      <c r="Q605" s="15">
        <v>10.302420914223838</v>
      </c>
      <c r="R605" s="15">
        <v>1.20658983680099</v>
      </c>
    </row>
    <row r="606" spans="1:18" x14ac:dyDescent="0.2">
      <c r="A606" s="13" t="s">
        <v>47</v>
      </c>
      <c r="B606" s="14" t="s">
        <v>19</v>
      </c>
      <c r="C606" s="15">
        <v>137.05991258623351</v>
      </c>
      <c r="D606" s="15">
        <v>154.02923509691004</v>
      </c>
      <c r="E606" s="15">
        <v>29.908932457379773</v>
      </c>
      <c r="F606" s="15">
        <v>7.6614014176539316</v>
      </c>
      <c r="G606" s="15">
        <v>22.5775812403656</v>
      </c>
      <c r="H606" s="15">
        <v>22.501407489131484</v>
      </c>
      <c r="I606" s="15">
        <v>18.490789275592093</v>
      </c>
      <c r="J606" s="15">
        <v>26.376512952557885</v>
      </c>
      <c r="K606" s="15">
        <v>24.650245857807064</v>
      </c>
      <c r="L606" s="15">
        <v>9.3627957492293348</v>
      </c>
      <c r="M606" s="15">
        <v>36.591647649447104</v>
      </c>
      <c r="N606" s="15">
        <v>69.090584252719111</v>
      </c>
      <c r="O606" s="15">
        <v>5.1908011760182564</v>
      </c>
      <c r="P606" s="15">
        <v>1.9341551687589069</v>
      </c>
      <c r="Q606" s="15">
        <v>8.8716326935320584</v>
      </c>
      <c r="R606" s="15">
        <v>2.2102337506377445</v>
      </c>
    </row>
    <row r="607" spans="1:18" x14ac:dyDescent="0.2">
      <c r="A607" s="13" t="s">
        <v>48</v>
      </c>
      <c r="B607" s="14" t="s">
        <v>19</v>
      </c>
      <c r="C607" s="15">
        <v>108.37998464985523</v>
      </c>
      <c r="D607" s="15">
        <v>140.23042911838411</v>
      </c>
      <c r="E607" s="15">
        <v>27.536231884057973</v>
      </c>
      <c r="F607" s="15">
        <v>6.5217391304347823</v>
      </c>
      <c r="G607" s="15">
        <v>35.44518002721275</v>
      </c>
      <c r="H607" s="15">
        <v>23.684020418856626</v>
      </c>
      <c r="I607" s="15">
        <v>20.421667078410511</v>
      </c>
      <c r="J607" s="15">
        <v>26.831826139349413</v>
      </c>
      <c r="K607" s="15">
        <v>25.817715952086949</v>
      </c>
      <c r="L607" s="15">
        <v>9.4187417109738707</v>
      </c>
      <c r="M607" s="15">
        <v>35.846084958269486</v>
      </c>
      <c r="N607" s="15">
        <v>66.106612275097845</v>
      </c>
      <c r="O607" s="15">
        <v>6.648064065776305</v>
      </c>
      <c r="P607" s="15">
        <v>2.5299007435608276</v>
      </c>
      <c r="Q607" s="15">
        <v>9.9064435471408032</v>
      </c>
      <c r="R607" s="15">
        <v>2.3470650865533593</v>
      </c>
    </row>
    <row r="608" spans="1:18" x14ac:dyDescent="0.2">
      <c r="A608" s="13" t="s">
        <v>49</v>
      </c>
      <c r="B608" s="14" t="s">
        <v>19</v>
      </c>
      <c r="C608" s="15">
        <v>75.950667807415911</v>
      </c>
      <c r="D608" s="15">
        <v>128.22259800428452</v>
      </c>
      <c r="E608" s="15">
        <v>28.009381728263733</v>
      </c>
      <c r="F608" s="15">
        <v>6.9316146701258727</v>
      </c>
      <c r="G608" s="15">
        <v>30.072173215717722</v>
      </c>
      <c r="H608" s="15">
        <v>24.930777149902703</v>
      </c>
      <c r="I608" s="15">
        <v>21.397594984108597</v>
      </c>
      <c r="J608" s="15">
        <v>28.329215050087711</v>
      </c>
      <c r="K608" s="15">
        <v>28.457864122742627</v>
      </c>
      <c r="L608" s="15">
        <v>9.9783400684616623</v>
      </c>
      <c r="M608" s="15">
        <v>34.004735943277204</v>
      </c>
      <c r="N608" s="15">
        <v>62.594114062708485</v>
      </c>
      <c r="O608" s="15">
        <v>6.328238017451743</v>
      </c>
      <c r="P608" s="15">
        <v>2.8076160759543618</v>
      </c>
      <c r="Q608" s="15">
        <v>7.747532923246669</v>
      </c>
      <c r="R608" s="15">
        <v>2.8337279952731005</v>
      </c>
    </row>
    <row r="609" spans="1:18" x14ac:dyDescent="0.2">
      <c r="A609" s="13" t="s">
        <v>50</v>
      </c>
      <c r="B609" s="14" t="s">
        <v>19</v>
      </c>
      <c r="C609" s="15">
        <v>76.417648218863732</v>
      </c>
      <c r="D609" s="15">
        <v>88.518976675809895</v>
      </c>
      <c r="E609" s="15">
        <v>30.005754528265694</v>
      </c>
      <c r="F609" s="15">
        <v>9.4538678650700145</v>
      </c>
      <c r="G609" s="15">
        <v>31.647276715875783</v>
      </c>
      <c r="H609" s="15">
        <v>26.397140675974654</v>
      </c>
      <c r="I609" s="15">
        <v>23.254585494603177</v>
      </c>
      <c r="J609" s="15">
        <v>29.404893764651597</v>
      </c>
      <c r="K609" s="15">
        <v>28.41626954657789</v>
      </c>
      <c r="L609" s="15">
        <v>10.956743430185204</v>
      </c>
      <c r="M609" s="15">
        <v>29.247675552120398</v>
      </c>
      <c r="N609" s="15">
        <v>54.280938465209502</v>
      </c>
      <c r="O609" s="15">
        <v>5.1720070060355585</v>
      </c>
      <c r="P609" s="15">
        <v>2.7002619254067644</v>
      </c>
      <c r="Q609" s="15">
        <v>7.7498916945212422</v>
      </c>
      <c r="R609" s="15">
        <v>2.8802279477722625</v>
      </c>
    </row>
    <row r="610" spans="1:18" x14ac:dyDescent="0.2">
      <c r="A610" s="13" t="s">
        <v>51</v>
      </c>
      <c r="B610" s="14" t="s">
        <v>19</v>
      </c>
      <c r="C610" s="15">
        <v>75.687437912648591</v>
      </c>
      <c r="D610" s="15">
        <v>84.697847187963902</v>
      </c>
      <c r="E610" s="15">
        <v>25.222321489019659</v>
      </c>
      <c r="F610" s="15">
        <v>10.354426716544912</v>
      </c>
      <c r="G610" s="15">
        <v>27.850304612706701</v>
      </c>
      <c r="H610" s="15">
        <v>30.316296121152817</v>
      </c>
      <c r="I610" s="15">
        <v>26.637741119553063</v>
      </c>
      <c r="J610" s="15">
        <v>33.818986161636474</v>
      </c>
      <c r="K610" s="15">
        <v>29.818827941558609</v>
      </c>
      <c r="L610" s="15">
        <v>10.505357439665888</v>
      </c>
      <c r="M610" s="15">
        <v>28.384949070963543</v>
      </c>
      <c r="N610" s="15">
        <v>53.395472063968974</v>
      </c>
      <c r="O610" s="15">
        <v>4.5701332650860103</v>
      </c>
      <c r="P610" s="15">
        <v>1.4839580425703043</v>
      </c>
      <c r="Q610" s="15">
        <v>7.8717023712259717</v>
      </c>
      <c r="R610" s="15">
        <v>3.7456427640034367</v>
      </c>
    </row>
    <row r="611" spans="1:18" x14ac:dyDescent="0.2">
      <c r="A611" s="13" t="s">
        <v>52</v>
      </c>
      <c r="B611" s="14" t="s">
        <v>19</v>
      </c>
      <c r="C611" s="15">
        <v>55.544597777762668</v>
      </c>
      <c r="D611" s="15">
        <v>70.961057569141687</v>
      </c>
      <c r="E611" s="15">
        <v>27.53566125475119</v>
      </c>
      <c r="F611" s="15">
        <v>7.2055935993741427</v>
      </c>
      <c r="G611" s="15">
        <v>39.064341664814478</v>
      </c>
      <c r="H611" s="15">
        <v>32.749223756835136</v>
      </c>
      <c r="I611" s="15">
        <v>29.362443477296306</v>
      </c>
      <c r="J611" s="15">
        <v>35.956995433461579</v>
      </c>
      <c r="K611" s="15">
        <v>30.32549265941298</v>
      </c>
      <c r="L611" s="15">
        <v>9.694924389688639</v>
      </c>
      <c r="M611" s="15">
        <v>22.967737542238563</v>
      </c>
      <c r="N611" s="15">
        <v>42.412418356094669</v>
      </c>
      <c r="O611" s="15">
        <v>4.5508072345474808</v>
      </c>
      <c r="P611" s="15">
        <v>2.6447641017352592</v>
      </c>
      <c r="Q611" s="15">
        <v>7.0692157008146328</v>
      </c>
      <c r="R611" s="15">
        <v>3.2604954048655252</v>
      </c>
    </row>
    <row r="612" spans="1:18" x14ac:dyDescent="0.2">
      <c r="A612" s="13" t="s">
        <v>53</v>
      </c>
      <c r="B612" s="14" t="s">
        <v>19</v>
      </c>
      <c r="C612" s="15">
        <v>47.521097530739489</v>
      </c>
      <c r="D612" s="15">
        <v>67.723303244290591</v>
      </c>
      <c r="E612" s="15">
        <v>21.640472938150779</v>
      </c>
      <c r="F612" s="15">
        <v>8.1308135316751464</v>
      </c>
      <c r="G612" s="15">
        <v>39.494599684696006</v>
      </c>
      <c r="H612" s="15">
        <v>33.688996556521651</v>
      </c>
      <c r="I612" s="15">
        <v>29.79464073316014</v>
      </c>
      <c r="J612" s="15">
        <v>37.360515652834764</v>
      </c>
      <c r="K612" s="15">
        <v>30.202942629553338</v>
      </c>
      <c r="L612" s="15">
        <v>12.886969844776305</v>
      </c>
      <c r="M612" s="15">
        <v>19.887651911229064</v>
      </c>
      <c r="N612" s="15">
        <v>36.153971166324759</v>
      </c>
      <c r="O612" s="15">
        <v>4.3855583010014065</v>
      </c>
      <c r="P612" s="15">
        <v>2.5589022747910106</v>
      </c>
      <c r="Q612" s="15">
        <v>5.8862877783235454</v>
      </c>
      <c r="R612" s="15">
        <v>3.6860734145812493</v>
      </c>
    </row>
    <row r="613" spans="1:18" x14ac:dyDescent="0.2">
      <c r="A613" s="13" t="s">
        <v>54</v>
      </c>
      <c r="B613" s="14" t="s">
        <v>19</v>
      </c>
      <c r="C613" s="15">
        <v>61.026936026936021</v>
      </c>
      <c r="D613" s="15">
        <v>55.88290310512533</v>
      </c>
      <c r="E613" s="15">
        <v>24.999512204639913</v>
      </c>
      <c r="F613" s="15">
        <v>8.2925211215390924</v>
      </c>
      <c r="G613" s="15">
        <v>34.872256583723534</v>
      </c>
      <c r="H613" s="15">
        <v>38.874573984078744</v>
      </c>
      <c r="I613" s="15">
        <v>37.460824419533097</v>
      </c>
      <c r="J613" s="15">
        <v>40.092521202775636</v>
      </c>
      <c r="K613" s="15">
        <v>28.083969079805609</v>
      </c>
      <c r="L613" s="15">
        <v>12.465988297305017</v>
      </c>
      <c r="M613" s="15">
        <v>17.492138476400662</v>
      </c>
      <c r="N613" s="15">
        <v>32.536396796308082</v>
      </c>
      <c r="O613" s="15">
        <v>3.2492565260491246</v>
      </c>
      <c r="P613" s="15">
        <v>3.138326483753322</v>
      </c>
      <c r="Q613" s="15">
        <v>6.3891739564775145</v>
      </c>
      <c r="R613" s="15">
        <v>4.0038823460592425</v>
      </c>
    </row>
    <row r="614" spans="1:18" x14ac:dyDescent="0.2">
      <c r="A614" s="13" t="s">
        <v>55</v>
      </c>
      <c r="B614" s="14" t="s">
        <v>19</v>
      </c>
      <c r="C614" s="15">
        <v>55.68856290189769</v>
      </c>
      <c r="D614" s="15">
        <v>50.214900736326548</v>
      </c>
      <c r="E614" s="15">
        <v>26.289556265598272</v>
      </c>
      <c r="F614" s="15">
        <v>8.0890942355686999</v>
      </c>
      <c r="G614" s="15">
        <v>34.484988253550874</v>
      </c>
      <c r="H614" s="15">
        <v>43.210397121036777</v>
      </c>
      <c r="I614" s="15">
        <v>39.840172660191911</v>
      </c>
      <c r="J614" s="15">
        <v>46.311137664771806</v>
      </c>
      <c r="K614" s="15">
        <v>32.661644821253645</v>
      </c>
      <c r="L614" s="15">
        <v>13.820557825919074</v>
      </c>
      <c r="M614" s="15">
        <v>16.923132031737644</v>
      </c>
      <c r="N614" s="15">
        <v>31.38215650246449</v>
      </c>
      <c r="O614" s="15">
        <v>3.3859558198300137</v>
      </c>
      <c r="P614" s="15">
        <v>3.4197437083991815</v>
      </c>
      <c r="Q614" s="15">
        <v>5.2743761498915651</v>
      </c>
      <c r="R614" s="15">
        <v>3.892320367299658</v>
      </c>
    </row>
    <row r="615" spans="1:18" x14ac:dyDescent="0.2">
      <c r="A615" s="13" t="s">
        <v>56</v>
      </c>
      <c r="B615" s="14" t="s">
        <v>19</v>
      </c>
      <c r="C615" s="15">
        <v>52.037699498017723</v>
      </c>
      <c r="D615" s="15">
        <v>50.827520439924292</v>
      </c>
      <c r="E615" s="15">
        <v>25.549280497421261</v>
      </c>
      <c r="F615" s="15">
        <v>9.9874460126283129</v>
      </c>
      <c r="G615" s="15">
        <v>50.24178860767443</v>
      </c>
      <c r="H615" s="15">
        <v>45.977539649674128</v>
      </c>
      <c r="I615" s="15">
        <v>41.969659941265697</v>
      </c>
      <c r="J615" s="15">
        <v>49.662570723129271</v>
      </c>
      <c r="K615" s="15">
        <v>32.865115179200338</v>
      </c>
      <c r="L615" s="15">
        <v>13.420622481531936</v>
      </c>
      <c r="M615" s="15">
        <v>17.287106620261383</v>
      </c>
      <c r="N615" s="15">
        <v>31.694929914150858</v>
      </c>
      <c r="O615" s="15">
        <v>3.7910359330633034</v>
      </c>
      <c r="P615" s="15">
        <v>4.1352502515610574</v>
      </c>
      <c r="Q615" s="15">
        <v>5.2673841889937449</v>
      </c>
      <c r="R615" s="15">
        <v>3.5582861276713063</v>
      </c>
    </row>
    <row r="616" spans="1:18" x14ac:dyDescent="0.2">
      <c r="A616" s="13" t="s">
        <v>57</v>
      </c>
      <c r="B616" s="14" t="s">
        <v>19</v>
      </c>
      <c r="C616" s="15">
        <v>41.320281371439819</v>
      </c>
      <c r="D616" s="15">
        <v>54.847754439470705</v>
      </c>
      <c r="E616" s="15">
        <v>24.733378715679599</v>
      </c>
      <c r="F616" s="15">
        <v>9.6437485818016793</v>
      </c>
      <c r="G616" s="15">
        <v>42.683298635005535</v>
      </c>
      <c r="H616" s="15">
        <v>48.915629309176012</v>
      </c>
      <c r="I616" s="15">
        <v>43.512555365826174</v>
      </c>
      <c r="J616" s="15">
        <v>53.885215358199687</v>
      </c>
      <c r="K616" s="15">
        <v>32.239213853173489</v>
      </c>
      <c r="L616" s="15">
        <v>16.008245220703589</v>
      </c>
      <c r="M616" s="15">
        <v>17.316745264830665</v>
      </c>
      <c r="N616" s="15">
        <v>31.146437373413427</v>
      </c>
      <c r="O616" s="15">
        <v>4.459095587966674</v>
      </c>
      <c r="P616" s="15">
        <v>3.9098560955742601</v>
      </c>
      <c r="Q616" s="15">
        <v>3.953340558852017</v>
      </c>
      <c r="R616" s="15">
        <v>3.8141384264980722</v>
      </c>
    </row>
    <row r="617" spans="1:18" x14ac:dyDescent="0.2">
      <c r="A617" s="13" t="s">
        <v>58</v>
      </c>
      <c r="B617" s="14" t="s">
        <v>19</v>
      </c>
      <c r="C617" s="15">
        <v>47.952407235818448</v>
      </c>
      <c r="D617" s="15">
        <v>38.711578758082602</v>
      </c>
      <c r="E617" s="15">
        <v>20.848373549624121</v>
      </c>
      <c r="F617" s="15">
        <v>8.7607527150016242</v>
      </c>
      <c r="G617" s="15">
        <v>45.9444832795905</v>
      </c>
      <c r="H617" s="15">
        <v>53.088042049934302</v>
      </c>
      <c r="I617" s="15">
        <v>51.198151804245875</v>
      </c>
      <c r="J617" s="15">
        <v>54.838878153235491</v>
      </c>
      <c r="K617" s="15">
        <v>36.904350231689605</v>
      </c>
      <c r="L617" s="15">
        <v>17.428591188878901</v>
      </c>
      <c r="M617" s="15">
        <v>15.160107891278788</v>
      </c>
      <c r="N617" s="15">
        <v>27.324856300018869</v>
      </c>
      <c r="O617" s="15">
        <v>3.8371226696141454</v>
      </c>
      <c r="P617" s="15">
        <v>5.0605787422437594</v>
      </c>
      <c r="Q617" s="15">
        <v>4.094335707863614</v>
      </c>
      <c r="R617" s="15">
        <v>4.3433155819904554</v>
      </c>
    </row>
    <row r="618" spans="1:18" x14ac:dyDescent="0.2">
      <c r="A618" s="13" t="s">
        <v>59</v>
      </c>
      <c r="B618" s="14" t="s">
        <v>19</v>
      </c>
      <c r="C618" s="15">
        <v>41.526566935792374</v>
      </c>
      <c r="D618" s="15">
        <v>35.989691344353396</v>
      </c>
      <c r="E618" s="15">
        <v>17.414065373050381</v>
      </c>
      <c r="F618" s="15">
        <v>10.059056395612952</v>
      </c>
      <c r="G618" s="15">
        <v>37.973161989684414</v>
      </c>
      <c r="H618" s="15">
        <v>49.209362272968384</v>
      </c>
      <c r="I618" s="15">
        <v>46.150116230978767</v>
      </c>
      <c r="J618" s="15">
        <v>52.03673466590255</v>
      </c>
      <c r="K618" s="15">
        <v>39.866159302432628</v>
      </c>
      <c r="L618" s="15">
        <v>16.878044075806528</v>
      </c>
      <c r="M618" s="15">
        <v>14.247699544512004</v>
      </c>
      <c r="N618" s="15">
        <v>26.469287924813532</v>
      </c>
      <c r="O618" s="15">
        <v>2.9524388462923428</v>
      </c>
      <c r="P618" s="15">
        <v>4.8982637815893</v>
      </c>
      <c r="Q618" s="15">
        <v>2.5207468424905857</v>
      </c>
      <c r="R618" s="15">
        <v>5.5894821290008636</v>
      </c>
    </row>
    <row r="619" spans="1:18" x14ac:dyDescent="0.2">
      <c r="A619" s="13" t="s">
        <v>60</v>
      </c>
      <c r="B619" s="14" t="s">
        <v>19</v>
      </c>
      <c r="C619" s="15">
        <v>32.969079533500107</v>
      </c>
      <c r="D619" s="15">
        <v>36.240820250565001</v>
      </c>
      <c r="E619" s="15">
        <v>20.84228077710128</v>
      </c>
      <c r="F619" s="15">
        <v>9.8948201669066691</v>
      </c>
      <c r="G619" s="15">
        <v>42.035357287318277</v>
      </c>
      <c r="H619" s="15">
        <v>53.631846985608917</v>
      </c>
      <c r="I619" s="15">
        <v>51.041850937513736</v>
      </c>
      <c r="J619" s="15">
        <v>56.023254071959457</v>
      </c>
      <c r="K619" s="15">
        <v>39.919619844053841</v>
      </c>
      <c r="L619" s="15">
        <v>19.418893663977411</v>
      </c>
      <c r="M619" s="15">
        <v>15.091563599581331</v>
      </c>
      <c r="N619" s="15">
        <v>27.605416069957759</v>
      </c>
      <c r="O619" s="15">
        <v>3.5372156702815625</v>
      </c>
      <c r="P619" s="15">
        <v>3.9382764670079835</v>
      </c>
      <c r="Q619" s="15">
        <v>3.6782305547366687</v>
      </c>
      <c r="R619" s="15">
        <v>5.0846128256653946</v>
      </c>
    </row>
    <row r="620" spans="1:18" x14ac:dyDescent="0.2">
      <c r="A620" s="13" t="s">
        <v>61</v>
      </c>
      <c r="B620" s="14" t="s">
        <v>19</v>
      </c>
      <c r="C620" s="15">
        <v>31.963918524726733</v>
      </c>
      <c r="D620" s="15">
        <v>30.95718093339676</v>
      </c>
      <c r="E620" s="15">
        <v>17.215989965537279</v>
      </c>
      <c r="F620" s="15">
        <v>10.555041466966307</v>
      </c>
      <c r="G620" s="15">
        <v>35.591197963876212</v>
      </c>
      <c r="H620" s="15">
        <v>56.919023682636819</v>
      </c>
      <c r="I620" s="15">
        <v>53.212340592341761</v>
      </c>
      <c r="J620" s="15">
        <v>60.339440136194739</v>
      </c>
      <c r="K620" s="15">
        <v>39.97407289104077</v>
      </c>
      <c r="L620" s="15">
        <v>21.935038662507015</v>
      </c>
      <c r="M620" s="15">
        <v>16.117716973423647</v>
      </c>
      <c r="N620" s="15">
        <v>29.970168839364899</v>
      </c>
      <c r="O620" s="15">
        <v>3.3350881027658654</v>
      </c>
      <c r="P620" s="15">
        <v>5.0474603454453426</v>
      </c>
      <c r="Q620" s="15">
        <v>4.3763337477507918</v>
      </c>
      <c r="R620" s="15">
        <v>5.3369923753058428</v>
      </c>
    </row>
    <row r="621" spans="1:18" x14ac:dyDescent="0.2">
      <c r="A621" s="13" t="s">
        <v>62</v>
      </c>
      <c r="B621" s="14" t="s">
        <v>19</v>
      </c>
      <c r="C621" s="15">
        <v>26.692116508570436</v>
      </c>
      <c r="D621" s="15">
        <v>31.728364906413915</v>
      </c>
      <c r="E621" s="15">
        <v>16.269267353968353</v>
      </c>
      <c r="F621" s="15">
        <v>7.2862362996299987</v>
      </c>
      <c r="G621" s="15">
        <v>39.966438121527759</v>
      </c>
      <c r="H621" s="15">
        <v>58.685198797756435</v>
      </c>
      <c r="I621" s="15">
        <v>57.007569003025957</v>
      </c>
      <c r="J621" s="15">
        <v>60.232822636608297</v>
      </c>
      <c r="K621" s="15">
        <v>44.336417575335055</v>
      </c>
      <c r="L621" s="15">
        <v>24.037499552423338</v>
      </c>
      <c r="M621" s="15">
        <v>16.139087870356523</v>
      </c>
      <c r="N621" s="15">
        <v>29.628572917838323</v>
      </c>
      <c r="O621" s="15">
        <v>3.6949546659431975</v>
      </c>
      <c r="P621" s="15">
        <v>3.3154229950684844</v>
      </c>
      <c r="Q621" s="15">
        <v>2.8697562444842757</v>
      </c>
      <c r="R621" s="15">
        <v>4.9233432818216478</v>
      </c>
    </row>
    <row r="622" spans="1:18" x14ac:dyDescent="0.2">
      <c r="A622" s="13" t="s">
        <v>63</v>
      </c>
      <c r="B622" s="14" t="s">
        <v>19</v>
      </c>
      <c r="C622" s="15">
        <v>20.933798753051796</v>
      </c>
      <c r="D622" s="15">
        <v>30.770162022558061</v>
      </c>
      <c r="E622" s="15">
        <v>18.889934002075947</v>
      </c>
      <c r="F622" s="15">
        <v>8.5686298566117696</v>
      </c>
      <c r="G622" s="15">
        <v>33.495509432961988</v>
      </c>
      <c r="H622" s="15">
        <v>66.500925631531317</v>
      </c>
      <c r="I622" s="15">
        <v>62.359271756396836</v>
      </c>
      <c r="J622" s="15">
        <v>70.321625224222032</v>
      </c>
      <c r="K622" s="15">
        <v>51.214551795979936</v>
      </c>
      <c r="L622" s="15">
        <v>23.813466723409963</v>
      </c>
      <c r="M622" s="15">
        <v>19.211956232096028</v>
      </c>
      <c r="N622" s="15">
        <v>35.432635733000467</v>
      </c>
      <c r="O622" s="15">
        <v>4.2482858166729729</v>
      </c>
      <c r="P622" s="15">
        <v>4.9747757847533629</v>
      </c>
      <c r="Q622" s="15">
        <v>2.5477289725918957</v>
      </c>
      <c r="R622" s="15">
        <v>4.0295713342014672</v>
      </c>
    </row>
    <row r="623" spans="1:18" x14ac:dyDescent="0.2">
      <c r="A623" s="13" t="s">
        <v>64</v>
      </c>
      <c r="B623" s="14" t="s">
        <v>19</v>
      </c>
      <c r="C623" s="15">
        <v>20.744736023234104</v>
      </c>
      <c r="D623" s="15">
        <v>35.164857405238294</v>
      </c>
      <c r="E623" s="15">
        <v>16.279543563487362</v>
      </c>
      <c r="F623" s="15">
        <v>8.3777768046016856</v>
      </c>
      <c r="G623" s="15">
        <v>37.778351362132483</v>
      </c>
      <c r="H623" s="15">
        <v>63.572709100078413</v>
      </c>
      <c r="I623" s="15">
        <v>60.60511880157263</v>
      </c>
      <c r="J623" s="15">
        <v>66.311226624180009</v>
      </c>
      <c r="K623" s="15">
        <v>49.145407398968388</v>
      </c>
      <c r="L623" s="15">
        <v>27.131556674993014</v>
      </c>
      <c r="M623" s="15">
        <v>17.924829386227611</v>
      </c>
      <c r="N623" s="15">
        <v>32.901452647361268</v>
      </c>
      <c r="O623" s="15">
        <v>4.0548251925300223</v>
      </c>
      <c r="P623" s="15">
        <v>4.4648463116183672</v>
      </c>
      <c r="Q623" s="15">
        <v>3.0346196091461377</v>
      </c>
      <c r="R623" s="15">
        <v>3.8832844150937862</v>
      </c>
    </row>
    <row r="624" spans="1:18" x14ac:dyDescent="0.2">
      <c r="A624" s="13" t="s">
        <v>65</v>
      </c>
      <c r="B624" s="14" t="s">
        <v>19</v>
      </c>
      <c r="C624" s="15">
        <v>16.255165459805294</v>
      </c>
      <c r="D624" s="15">
        <v>31.748370038682214</v>
      </c>
      <c r="E624" s="15">
        <v>15.660626760655285</v>
      </c>
      <c r="F624" s="15">
        <v>8.2964034624900016</v>
      </c>
      <c r="G624" s="15">
        <v>46.271586726010355</v>
      </c>
      <c r="H624" s="15">
        <v>65.820286918351755</v>
      </c>
      <c r="I624" s="15">
        <v>60.679225089665096</v>
      </c>
      <c r="J624" s="15">
        <v>70.565889429131758</v>
      </c>
      <c r="K624" s="15">
        <v>49.409808879087905</v>
      </c>
      <c r="L624" s="15">
        <v>27.673570109690289</v>
      </c>
      <c r="M624" s="15">
        <v>17.353316063258823</v>
      </c>
      <c r="N624" s="15">
        <v>31.427910107683061</v>
      </c>
      <c r="O624" s="15">
        <v>4.3613639994393933</v>
      </c>
      <c r="P624" s="15">
        <v>3.8983830760052434</v>
      </c>
      <c r="Q624" s="15">
        <v>2.930442507011402</v>
      </c>
      <c r="R624" s="15">
        <v>3.3891204646305777</v>
      </c>
    </row>
    <row r="625" spans="1:18" x14ac:dyDescent="0.2">
      <c r="A625" s="13" t="s">
        <v>66</v>
      </c>
      <c r="B625" s="14" t="s">
        <v>19</v>
      </c>
      <c r="C625" s="15">
        <v>22.191103663062524</v>
      </c>
      <c r="D625" s="15">
        <v>33.92433088721053</v>
      </c>
      <c r="E625" s="15">
        <v>13.243859644315599</v>
      </c>
      <c r="F625" s="15">
        <v>8.8596854172318142</v>
      </c>
      <c r="G625" s="15">
        <v>38.482621292971331</v>
      </c>
      <c r="H625" s="15">
        <v>70.590369442303228</v>
      </c>
      <c r="I625" s="15">
        <v>68.315142277599477</v>
      </c>
      <c r="J625" s="15">
        <v>72.690909603314623</v>
      </c>
      <c r="K625" s="15">
        <v>50.934210735749225</v>
      </c>
      <c r="L625" s="15">
        <v>28.852613422730961</v>
      </c>
      <c r="M625" s="15">
        <v>19.352978880745983</v>
      </c>
      <c r="N625" s="15">
        <v>34.789144102845341</v>
      </c>
      <c r="O625" s="15">
        <v>5.1019689226925378</v>
      </c>
      <c r="P625" s="15">
        <v>3.7546594280541203</v>
      </c>
      <c r="Q625" s="15">
        <v>2.475968577432254</v>
      </c>
      <c r="R625" s="15">
        <v>3.865542779052396</v>
      </c>
    </row>
    <row r="626" spans="1:18" x14ac:dyDescent="0.2">
      <c r="A626" s="13" t="s">
        <v>67</v>
      </c>
      <c r="B626" s="14" t="s">
        <v>19</v>
      </c>
      <c r="C626" s="15">
        <v>16.65065642010887</v>
      </c>
      <c r="D626" s="15">
        <v>33.30131284021774</v>
      </c>
      <c r="E626" s="15">
        <v>12.985663827134843</v>
      </c>
      <c r="F626" s="15">
        <v>9.8511932481712599</v>
      </c>
      <c r="G626" s="15">
        <v>43.953064250195709</v>
      </c>
      <c r="H626" s="15">
        <v>73.306855982979783</v>
      </c>
      <c r="I626" s="15">
        <v>67.448167492802312</v>
      </c>
      <c r="J626" s="15">
        <v>78.716549081913413</v>
      </c>
      <c r="K626" s="15">
        <v>55.938770103935333</v>
      </c>
      <c r="L626" s="15">
        <v>31.27759188607137</v>
      </c>
      <c r="M626" s="15">
        <v>18.621194528326146</v>
      </c>
      <c r="N626" s="15">
        <v>31.896927506271062</v>
      </c>
      <c r="O626" s="15">
        <v>6.3628808810854682</v>
      </c>
      <c r="P626" s="15">
        <v>3.6836329238940584</v>
      </c>
      <c r="Q626" s="15">
        <v>2.1804090497501676</v>
      </c>
      <c r="R626" s="15">
        <v>3.7342637748594827</v>
      </c>
    </row>
    <row r="627" spans="1:18" x14ac:dyDescent="0.2">
      <c r="A627" s="13" t="s">
        <v>68</v>
      </c>
      <c r="B627" s="14" t="s">
        <v>19</v>
      </c>
      <c r="C627" s="15">
        <v>18.273866055135599</v>
      </c>
      <c r="D627" s="15">
        <v>32.429677787987117</v>
      </c>
      <c r="E627" s="15">
        <v>14.944174716741959</v>
      </c>
      <c r="F627" s="15">
        <v>10.988363762310264</v>
      </c>
      <c r="G627" s="15">
        <v>47.502583755400209</v>
      </c>
      <c r="H627" s="15">
        <v>81.956118892602149</v>
      </c>
      <c r="I627" s="15">
        <v>76.279982774819103</v>
      </c>
      <c r="J627" s="15">
        <v>87.198269817864741</v>
      </c>
      <c r="K627" s="15">
        <v>62.15130084812391</v>
      </c>
      <c r="L627" s="15">
        <v>32.568475904801524</v>
      </c>
      <c r="M627" s="15">
        <v>19.978981017231188</v>
      </c>
      <c r="N627" s="15">
        <v>36.533551532776812</v>
      </c>
      <c r="O627" s="15">
        <v>4.6422789090740286</v>
      </c>
      <c r="P627" s="15">
        <v>5.2159906974544574</v>
      </c>
      <c r="Q627" s="15">
        <v>2.1397165223933774</v>
      </c>
      <c r="R627" s="15">
        <v>2.4134011938622977</v>
      </c>
    </row>
    <row r="628" spans="1:18" x14ac:dyDescent="0.2">
      <c r="A628" s="13" t="s">
        <v>69</v>
      </c>
      <c r="B628" s="14" t="s">
        <v>19</v>
      </c>
      <c r="C628" s="15">
        <v>24.151641142969925</v>
      </c>
      <c r="D628" s="15">
        <v>30.384322728252489</v>
      </c>
      <c r="E628" s="15">
        <v>14.862731441676308</v>
      </c>
      <c r="F628" s="15">
        <v>10.369347517448587</v>
      </c>
      <c r="G628" s="15">
        <v>46.548394604579777</v>
      </c>
      <c r="H628" s="15">
        <v>85.110715597255307</v>
      </c>
      <c r="I628" s="15">
        <v>81.627947432837075</v>
      </c>
      <c r="J628" s="15">
        <v>88.32763181163871</v>
      </c>
      <c r="K628" s="15">
        <v>67.935353419528113</v>
      </c>
      <c r="L628" s="15">
        <v>31.953587475973027</v>
      </c>
      <c r="M628" s="15">
        <v>19.671350062547972</v>
      </c>
      <c r="N628" s="15">
        <v>35.203982373304264</v>
      </c>
      <c r="O628" s="15">
        <v>5.1342218706442306</v>
      </c>
      <c r="P628" s="15">
        <v>4.0308008784366054</v>
      </c>
      <c r="Q628" s="15">
        <v>2.3477113768116298</v>
      </c>
      <c r="R628" s="15">
        <v>2.5701261388253633</v>
      </c>
    </row>
    <row r="629" spans="1:18" x14ac:dyDescent="0.2">
      <c r="A629" s="13" t="s">
        <v>70</v>
      </c>
      <c r="B629" s="14" t="s">
        <v>19</v>
      </c>
      <c r="C629" s="15">
        <v>10.523546435148646</v>
      </c>
      <c r="D629" s="15">
        <v>25.519600105235465</v>
      </c>
      <c r="E629" s="15">
        <v>13.777759634225994</v>
      </c>
      <c r="F629" s="15">
        <v>11.821657957761811</v>
      </c>
      <c r="G629" s="15">
        <v>45.449404119237848</v>
      </c>
      <c r="H629" s="15">
        <v>85.553030109558946</v>
      </c>
      <c r="I629" s="15">
        <v>82.699322244020792</v>
      </c>
      <c r="J629" s="15">
        <v>88.18866990513223</v>
      </c>
      <c r="K629" s="15">
        <v>69.591643895089007</v>
      </c>
      <c r="L629" s="15">
        <v>32.217444174437816</v>
      </c>
      <c r="M629" s="15">
        <v>24.948874452156112</v>
      </c>
      <c r="N629" s="15">
        <v>45.569014297725744</v>
      </c>
      <c r="O629" s="15">
        <v>5.9044369245535773</v>
      </c>
      <c r="P629" s="15">
        <v>3.7449573109542085</v>
      </c>
      <c r="Q629" s="15">
        <v>2.1854821124428092</v>
      </c>
      <c r="R629" s="15">
        <v>2.5538217943151929</v>
      </c>
    </row>
    <row r="630" spans="1:18" x14ac:dyDescent="0.2">
      <c r="A630" s="13" t="s">
        <v>71</v>
      </c>
      <c r="B630" s="14" t="s">
        <v>19</v>
      </c>
      <c r="C630" s="15">
        <v>7.9928384167785662</v>
      </c>
      <c r="D630" s="15">
        <v>29.839930089306645</v>
      </c>
      <c r="E630" s="15">
        <v>13.400952305173188</v>
      </c>
      <c r="F630" s="15">
        <v>11.893345170841203</v>
      </c>
      <c r="G630" s="15">
        <v>46.814117685041879</v>
      </c>
      <c r="H630" s="15">
        <v>91.383984078098152</v>
      </c>
      <c r="I630" s="15">
        <v>89.683180438085046</v>
      </c>
      <c r="J630" s="15">
        <v>92.954517073115767</v>
      </c>
      <c r="K630" s="15">
        <v>75.494300949133972</v>
      </c>
      <c r="L630" s="15">
        <v>32.584834066309043</v>
      </c>
      <c r="M630" s="15">
        <v>25.457664367910358</v>
      </c>
      <c r="N630" s="15">
        <v>47.180267259944969</v>
      </c>
      <c r="O630" s="15">
        <v>5.3049800147788293</v>
      </c>
      <c r="P630" s="15">
        <v>3.9474668343532109</v>
      </c>
      <c r="Q630" s="15">
        <v>2.2699547327091691</v>
      </c>
      <c r="R630" s="15">
        <v>2.0014654632489446</v>
      </c>
    </row>
    <row r="631" spans="1:18" x14ac:dyDescent="0.2">
      <c r="A631" s="13" t="s">
        <v>72</v>
      </c>
      <c r="B631" s="14" t="s">
        <v>19</v>
      </c>
      <c r="C631" s="15">
        <v>8.0887170485889222</v>
      </c>
      <c r="D631" s="15">
        <v>26.153518457104184</v>
      </c>
      <c r="E631" s="15">
        <v>12.626471025137405</v>
      </c>
      <c r="F631" s="15">
        <v>12.874048888375395</v>
      </c>
      <c r="G631" s="15">
        <v>45.954425886603495</v>
      </c>
      <c r="H631" s="15">
        <v>93.162855903828955</v>
      </c>
      <c r="I631" s="15">
        <v>92.86773753565322</v>
      </c>
      <c r="J631" s="15">
        <v>93.481977300167685</v>
      </c>
      <c r="K631" s="15">
        <v>79.136252436151651</v>
      </c>
      <c r="L631" s="15">
        <v>32.445620824021702</v>
      </c>
      <c r="M631" s="15">
        <v>27.907602055067283</v>
      </c>
      <c r="N631" s="15">
        <v>51.615655973817056</v>
      </c>
      <c r="O631" s="15">
        <v>5.927214736455964</v>
      </c>
      <c r="P631" s="15">
        <v>3.2526581829959333</v>
      </c>
      <c r="Q631" s="15">
        <v>2.3054106045490363</v>
      </c>
      <c r="R631" s="15">
        <v>2.087003284118075</v>
      </c>
    </row>
    <row r="632" spans="1:18" x14ac:dyDescent="0.2">
      <c r="A632" s="13" t="s">
        <v>43</v>
      </c>
      <c r="B632" s="14" t="s">
        <v>20</v>
      </c>
      <c r="C632" s="15">
        <v>163.00195787930431</v>
      </c>
      <c r="D632" s="15">
        <v>206.92278903463867</v>
      </c>
      <c r="E632" s="15">
        <v>25.100226599267913</v>
      </c>
      <c r="F632" s="15">
        <v>9.4125849747254673</v>
      </c>
      <c r="G632" s="15">
        <v>24.190207936376439</v>
      </c>
      <c r="H632" s="15">
        <v>28.255446899626943</v>
      </c>
      <c r="I632" s="15">
        <v>24.776877819672649</v>
      </c>
      <c r="J632" s="15">
        <v>31.604063562019668</v>
      </c>
      <c r="K632" s="15">
        <v>24.049660806837075</v>
      </c>
      <c r="L632" s="15">
        <v>7.6912441807372671</v>
      </c>
      <c r="M632" s="15">
        <v>12.594121891116613</v>
      </c>
      <c r="N632" s="15">
        <v>22.881896724477802</v>
      </c>
      <c r="O632" s="15">
        <v>2.6450731408328148</v>
      </c>
      <c r="P632" s="15">
        <v>1.0886305714966722</v>
      </c>
      <c r="Q632" s="15">
        <v>9.0621910286632463</v>
      </c>
      <c r="R632" s="15">
        <v>1.8821473674915974</v>
      </c>
    </row>
    <row r="633" spans="1:18" x14ac:dyDescent="0.2">
      <c r="A633" s="13" t="s">
        <v>44</v>
      </c>
      <c r="B633" s="14" t="s">
        <v>20</v>
      </c>
      <c r="C633" s="15">
        <v>151.83582616416459</v>
      </c>
      <c r="D633" s="15">
        <v>160.00567264812472</v>
      </c>
      <c r="E633" s="15">
        <v>25.25474597558858</v>
      </c>
      <c r="F633" s="15">
        <v>9.3577853391689843</v>
      </c>
      <c r="G633" s="15">
        <v>27.702704879219429</v>
      </c>
      <c r="H633" s="15">
        <v>31.388780153531282</v>
      </c>
      <c r="I633" s="15">
        <v>27.602116193272529</v>
      </c>
      <c r="J633" s="15">
        <v>35.028134346986995</v>
      </c>
      <c r="K633" s="15">
        <v>24.750600629783023</v>
      </c>
      <c r="L633" s="15">
        <v>7.0487885664543359</v>
      </c>
      <c r="M633" s="15">
        <v>9.7633705710111833</v>
      </c>
      <c r="N633" s="15">
        <v>17.641150147133711</v>
      </c>
      <c r="O633" s="15">
        <v>2.1920543844219194</v>
      </c>
      <c r="P633" s="15">
        <v>1.5175615596036354</v>
      </c>
      <c r="Q633" s="15">
        <v>8.1209344001868722</v>
      </c>
      <c r="R633" s="15">
        <v>2.030233600046718</v>
      </c>
    </row>
    <row r="634" spans="1:18" x14ac:dyDescent="0.2">
      <c r="A634" s="13" t="s">
        <v>45</v>
      </c>
      <c r="B634" s="14" t="s">
        <v>20</v>
      </c>
      <c r="C634" s="15">
        <v>99.584450072536811</v>
      </c>
      <c r="D634" s="15">
        <v>157.06066045390838</v>
      </c>
      <c r="E634" s="15">
        <v>23.963942473407137</v>
      </c>
      <c r="F634" s="15">
        <v>8.9728003781707084</v>
      </c>
      <c r="G634" s="15">
        <v>31.92818037543784</v>
      </c>
      <c r="H634" s="15">
        <v>31.594054491901503</v>
      </c>
      <c r="I634" s="15">
        <v>29.697202926158297</v>
      </c>
      <c r="J634" s="15">
        <v>33.414212412523703</v>
      </c>
      <c r="K634" s="15">
        <v>24.89432236915076</v>
      </c>
      <c r="L634" s="15">
        <v>7.3943531789556705</v>
      </c>
      <c r="M634" s="15">
        <v>12.391143357462081</v>
      </c>
      <c r="N634" s="15">
        <v>22.970717825780376</v>
      </c>
      <c r="O634" s="15">
        <v>2.2393230394726791</v>
      </c>
      <c r="P634" s="15">
        <v>1.5457955740560296</v>
      </c>
      <c r="Q634" s="15">
        <v>7.4391674406463117</v>
      </c>
      <c r="R634" s="15">
        <v>3.2266268417261106</v>
      </c>
    </row>
    <row r="635" spans="1:18" x14ac:dyDescent="0.2">
      <c r="A635" s="13" t="s">
        <v>46</v>
      </c>
      <c r="B635" s="14" t="s">
        <v>20</v>
      </c>
      <c r="C635" s="15">
        <v>96.842060100305076</v>
      </c>
      <c r="D635" s="15">
        <v>147.71478787451599</v>
      </c>
      <c r="E635" s="15">
        <v>23.799986612507531</v>
      </c>
      <c r="F635" s="15">
        <v>10.093744322268819</v>
      </c>
      <c r="G635" s="15">
        <v>35.270151114354341</v>
      </c>
      <c r="H635" s="15">
        <v>32.044957202913515</v>
      </c>
      <c r="I635" s="15">
        <v>28.0869290453955</v>
      </c>
      <c r="J635" s="15">
        <v>35.837162145261686</v>
      </c>
      <c r="K635" s="15">
        <v>28.388968958457401</v>
      </c>
      <c r="L635" s="15">
        <v>8.0387693326896432</v>
      </c>
      <c r="M635" s="15">
        <v>13.412631571528751</v>
      </c>
      <c r="N635" s="15">
        <v>24.125951872326901</v>
      </c>
      <c r="O635" s="15">
        <v>3.1481502245536745</v>
      </c>
      <c r="P635" s="15">
        <v>1.6835611119106519</v>
      </c>
      <c r="Q635" s="15">
        <v>7.2679284377741986</v>
      </c>
      <c r="R635" s="15">
        <v>4.470877190509583</v>
      </c>
    </row>
    <row r="636" spans="1:18" x14ac:dyDescent="0.2">
      <c r="A636" s="13" t="s">
        <v>47</v>
      </c>
      <c r="B636" s="14" t="s">
        <v>20</v>
      </c>
      <c r="C636" s="15">
        <v>79.349062488533363</v>
      </c>
      <c r="D636" s="15">
        <v>166.64832006262307</v>
      </c>
      <c r="E636" s="15">
        <v>24.462521249880009</v>
      </c>
      <c r="F636" s="15">
        <v>10.218521534760004</v>
      </c>
      <c r="G636" s="15">
        <v>35.138486978090121</v>
      </c>
      <c r="H636" s="15">
        <v>32.145731939254098</v>
      </c>
      <c r="I636" s="15">
        <v>27.645972061618618</v>
      </c>
      <c r="J636" s="15">
        <v>36.450470168680909</v>
      </c>
      <c r="K636" s="15">
        <v>29.178100351870128</v>
      </c>
      <c r="L636" s="15">
        <v>7.9497868070796862</v>
      </c>
      <c r="M636" s="15">
        <v>11.220680016532091</v>
      </c>
      <c r="N636" s="15">
        <v>20.823087931026844</v>
      </c>
      <c r="O636" s="15">
        <v>2.0344448466240506</v>
      </c>
      <c r="P636" s="15">
        <v>1.2836489861847278</v>
      </c>
      <c r="Q636" s="15">
        <v>6.9316942187070829</v>
      </c>
      <c r="R636" s="15">
        <v>4.1806780756577089</v>
      </c>
    </row>
    <row r="637" spans="1:18" x14ac:dyDescent="0.2">
      <c r="A637" s="13" t="s">
        <v>48</v>
      </c>
      <c r="B637" s="14" t="s">
        <v>20</v>
      </c>
      <c r="C637" s="15">
        <v>70.867284209883238</v>
      </c>
      <c r="D637" s="15">
        <v>144.78919273915798</v>
      </c>
      <c r="E637" s="15">
        <v>23.880501169442191</v>
      </c>
      <c r="F637" s="15">
        <v>10.334838741397251</v>
      </c>
      <c r="G637" s="15">
        <v>37.572851177091458</v>
      </c>
      <c r="H637" s="15">
        <v>34.174543014088101</v>
      </c>
      <c r="I637" s="15">
        <v>31.812722994532923</v>
      </c>
      <c r="J637" s="15">
        <v>36.430479890291736</v>
      </c>
      <c r="K637" s="15">
        <v>31.296462348522351</v>
      </c>
      <c r="L637" s="15">
        <v>8.6981993448209263</v>
      </c>
      <c r="M637" s="15">
        <v>12.471682884118241</v>
      </c>
      <c r="N637" s="15">
        <v>22.561286403530207</v>
      </c>
      <c r="O637" s="15">
        <v>2.7927255751138973</v>
      </c>
      <c r="P637" s="15">
        <v>2.2145112705442056</v>
      </c>
      <c r="Q637" s="15">
        <v>5.1592260819771179</v>
      </c>
      <c r="R637" s="15">
        <v>4.1998658601218688</v>
      </c>
    </row>
    <row r="638" spans="1:18" x14ac:dyDescent="0.2">
      <c r="A638" s="13" t="s">
        <v>49</v>
      </c>
      <c r="B638" s="14" t="s">
        <v>20</v>
      </c>
      <c r="C638" s="15">
        <v>62.032942998279232</v>
      </c>
      <c r="D638" s="15">
        <v>149.82403677471373</v>
      </c>
      <c r="E638" s="15">
        <v>24.171471838779198</v>
      </c>
      <c r="F638" s="15">
        <v>11.260605354611995</v>
      </c>
      <c r="G638" s="15">
        <v>39.719794901422695</v>
      </c>
      <c r="H638" s="15">
        <v>37.539689747228572</v>
      </c>
      <c r="I638" s="15">
        <v>35.67382801613212</v>
      </c>
      <c r="J638" s="15">
        <v>39.318265418727265</v>
      </c>
      <c r="K638" s="15">
        <v>32.726909010404398</v>
      </c>
      <c r="L638" s="15">
        <v>8.4746791235382233</v>
      </c>
      <c r="M638" s="15">
        <v>10.274240616437696</v>
      </c>
      <c r="N638" s="15">
        <v>18.608703556491996</v>
      </c>
      <c r="O638" s="15">
        <v>2.247925777577962</v>
      </c>
      <c r="P638" s="15">
        <v>2.0236770211474249</v>
      </c>
      <c r="Q638" s="15">
        <v>5.6079358150820831</v>
      </c>
      <c r="R638" s="15">
        <v>5.2522085432298615</v>
      </c>
    </row>
    <row r="639" spans="1:18" x14ac:dyDescent="0.2">
      <c r="A639" s="13" t="s">
        <v>50</v>
      </c>
      <c r="B639" s="14" t="s">
        <v>20</v>
      </c>
      <c r="C639" s="15">
        <v>45.740788018041016</v>
      </c>
      <c r="D639" s="15">
        <v>141.3253583281666</v>
      </c>
      <c r="E639" s="15">
        <v>21.873349566973111</v>
      </c>
      <c r="F639" s="15">
        <v>10.375819666384681</v>
      </c>
      <c r="G639" s="15">
        <v>35.918866250472441</v>
      </c>
      <c r="H639" s="15">
        <v>36.437863917789294</v>
      </c>
      <c r="I639" s="15">
        <v>31.812951611534025</v>
      </c>
      <c r="J639" s="15">
        <v>40.83508141044851</v>
      </c>
      <c r="K639" s="15">
        <v>33.652282415361334</v>
      </c>
      <c r="L639" s="15">
        <v>9.6061597399905452</v>
      </c>
      <c r="M639" s="15">
        <v>10.445930634104858</v>
      </c>
      <c r="N639" s="15">
        <v>19.247466100505392</v>
      </c>
      <c r="O639" s="15">
        <v>2.0777145140345619</v>
      </c>
      <c r="P639" s="15">
        <v>2.8034091494099842</v>
      </c>
      <c r="Q639" s="15">
        <v>4.8542854123193164</v>
      </c>
      <c r="R639" s="15">
        <v>5.05910758161549</v>
      </c>
    </row>
    <row r="640" spans="1:18" x14ac:dyDescent="0.2">
      <c r="A640" s="13" t="s">
        <v>51</v>
      </c>
      <c r="B640" s="14" t="s">
        <v>20</v>
      </c>
      <c r="C640" s="15">
        <v>54.045191496080207</v>
      </c>
      <c r="D640" s="15">
        <v>113.70743941169683</v>
      </c>
      <c r="E640" s="15">
        <v>25.753770541108327</v>
      </c>
      <c r="F640" s="15">
        <v>11.436114890632021</v>
      </c>
      <c r="G640" s="15">
        <v>36.707492981630743</v>
      </c>
      <c r="H640" s="15">
        <v>44.454706652097187</v>
      </c>
      <c r="I640" s="15">
        <v>40.353328634375757</v>
      </c>
      <c r="J640" s="15">
        <v>48.343370021404738</v>
      </c>
      <c r="K640" s="15">
        <v>28.506380032775311</v>
      </c>
      <c r="L640" s="15">
        <v>8.9471115373805716</v>
      </c>
      <c r="M640" s="15">
        <v>10.190880405805672</v>
      </c>
      <c r="N640" s="15">
        <v>17.765357141385039</v>
      </c>
      <c r="O640" s="15">
        <v>3.0092477701278617</v>
      </c>
      <c r="P640" s="15">
        <v>3.4075221050468913</v>
      </c>
      <c r="Q640" s="15">
        <v>3.8516713344777345</v>
      </c>
      <c r="R640" s="15">
        <v>4.4534949804898805</v>
      </c>
    </row>
    <row r="641" spans="1:18" x14ac:dyDescent="0.2">
      <c r="A641" s="13" t="s">
        <v>52</v>
      </c>
      <c r="B641" s="14" t="s">
        <v>20</v>
      </c>
      <c r="C641" s="15">
        <v>38.418027621498908</v>
      </c>
      <c r="D641" s="15">
        <v>102.80239011760776</v>
      </c>
      <c r="E641" s="15">
        <v>24.735181673400131</v>
      </c>
      <c r="F641" s="15">
        <v>9.8940726693600531</v>
      </c>
      <c r="G641" s="15">
        <v>31.638237924531591</v>
      </c>
      <c r="H641" s="15">
        <v>47.812640506153421</v>
      </c>
      <c r="I641" s="15">
        <v>43.126606122197984</v>
      </c>
      <c r="J641" s="15">
        <v>52.242507732158856</v>
      </c>
      <c r="K641" s="15">
        <v>30.787251246972144</v>
      </c>
      <c r="L641" s="15">
        <v>10.301736688003452</v>
      </c>
      <c r="M641" s="15">
        <v>8.6896328551479485</v>
      </c>
      <c r="N641" s="15">
        <v>15.494831280301902</v>
      </c>
      <c r="O641" s="15">
        <v>2.2182031101502298</v>
      </c>
      <c r="P641" s="15">
        <v>3.4028232583462872</v>
      </c>
      <c r="Q641" s="15">
        <v>3.3028468770698085</v>
      </c>
      <c r="R641" s="15">
        <v>4.1482183991769626</v>
      </c>
    </row>
    <row r="642" spans="1:18" x14ac:dyDescent="0.2">
      <c r="A642" s="13" t="s">
        <v>53</v>
      </c>
      <c r="B642" s="14" t="s">
        <v>20</v>
      </c>
      <c r="C642" s="15">
        <v>35.334505058012553</v>
      </c>
      <c r="D642" s="15">
        <v>82.091802699434339</v>
      </c>
      <c r="E642" s="15">
        <v>19.648806964746345</v>
      </c>
      <c r="F642" s="15">
        <v>9.8244034823731727</v>
      </c>
      <c r="G642" s="15">
        <v>37.771618838655037</v>
      </c>
      <c r="H642" s="15">
        <v>51.470756061111906</v>
      </c>
      <c r="I642" s="15">
        <v>47.998092833254866</v>
      </c>
      <c r="J642" s="15">
        <v>54.743709639664651</v>
      </c>
      <c r="K642" s="15">
        <v>30.425967412299521</v>
      </c>
      <c r="L642" s="15">
        <v>9.9421152256337901</v>
      </c>
      <c r="M642" s="15">
        <v>7.6403414671699368</v>
      </c>
      <c r="N642" s="15">
        <v>13.71374080950139</v>
      </c>
      <c r="O642" s="15">
        <v>1.9162177018688384</v>
      </c>
      <c r="P642" s="15">
        <v>3.1223472245260377</v>
      </c>
      <c r="Q642" s="15">
        <v>3.6751009588918682</v>
      </c>
      <c r="R642" s="15">
        <v>3.9845831449038149</v>
      </c>
    </row>
    <row r="643" spans="1:18" x14ac:dyDescent="0.2">
      <c r="A643" s="13" t="s">
        <v>54</v>
      </c>
      <c r="B643" s="14" t="s">
        <v>20</v>
      </c>
      <c r="C643" s="15">
        <v>37.051667171916669</v>
      </c>
      <c r="D643" s="15">
        <v>70.581894901874321</v>
      </c>
      <c r="E643" s="15">
        <v>18.100049245179026</v>
      </c>
      <c r="F643" s="15">
        <v>11.903635990072694</v>
      </c>
      <c r="G643" s="15">
        <v>37.025652489800478</v>
      </c>
      <c r="H643" s="15">
        <v>56.99825359336193</v>
      </c>
      <c r="I643" s="15">
        <v>52.593074969360103</v>
      </c>
      <c r="J643" s="15">
        <v>61.13909050511036</v>
      </c>
      <c r="K643" s="15">
        <v>29.911675613127315</v>
      </c>
      <c r="L643" s="15">
        <v>11.090417058855756</v>
      </c>
      <c r="M643" s="15">
        <v>7.9599034656503438</v>
      </c>
      <c r="N643" s="15">
        <v>14.103611115378964</v>
      </c>
      <c r="O643" s="15">
        <v>2.1107984002370022</v>
      </c>
      <c r="P643" s="15">
        <v>3.9213578936208222</v>
      </c>
      <c r="Q643" s="15">
        <v>3.2259560808031371</v>
      </c>
      <c r="R643" s="15">
        <v>3.7031685187917667</v>
      </c>
    </row>
    <row r="644" spans="1:18" x14ac:dyDescent="0.2">
      <c r="A644" s="13" t="s">
        <v>55</v>
      </c>
      <c r="B644" s="14" t="s">
        <v>20</v>
      </c>
      <c r="C644" s="15">
        <v>31.679148661325296</v>
      </c>
      <c r="D644" s="15">
        <v>77.044919802543561</v>
      </c>
      <c r="E644" s="15">
        <v>17.744232728286683</v>
      </c>
      <c r="F644" s="15">
        <v>11.723868052617988</v>
      </c>
      <c r="G644" s="15">
        <v>37.637110641836692</v>
      </c>
      <c r="H644" s="15">
        <v>60.158003725842185</v>
      </c>
      <c r="I644" s="15">
        <v>57.855419811687803</v>
      </c>
      <c r="J644" s="15">
        <v>62.317253195583504</v>
      </c>
      <c r="K644" s="15">
        <v>31.500575972874486</v>
      </c>
      <c r="L644" s="15">
        <v>11.184304918043898</v>
      </c>
      <c r="M644" s="15">
        <v>7.023140967054502</v>
      </c>
      <c r="N644" s="15">
        <v>12.1002256633725</v>
      </c>
      <c r="O644" s="15">
        <v>2.2621016967951855</v>
      </c>
      <c r="P644" s="15">
        <v>4.1259825595676736</v>
      </c>
      <c r="Q644" s="15">
        <v>3.2385529392315666</v>
      </c>
      <c r="R644" s="15">
        <v>4.2553079317810125</v>
      </c>
    </row>
    <row r="645" spans="1:18" x14ac:dyDescent="0.2">
      <c r="A645" s="13" t="s">
        <v>56</v>
      </c>
      <c r="B645" s="14" t="s">
        <v>20</v>
      </c>
      <c r="C645" s="15">
        <v>28.238954016798317</v>
      </c>
      <c r="D645" s="15">
        <v>63.73053556796561</v>
      </c>
      <c r="E645" s="15">
        <v>16.561711633639533</v>
      </c>
      <c r="F645" s="15">
        <v>11.092495233693453</v>
      </c>
      <c r="G645" s="15">
        <v>44.059877810180453</v>
      </c>
      <c r="H645" s="15">
        <v>65.756343768964157</v>
      </c>
      <c r="I645" s="15">
        <v>60.877418858932728</v>
      </c>
      <c r="J645" s="15">
        <v>70.320226664092573</v>
      </c>
      <c r="K645" s="15">
        <v>32.729569977659565</v>
      </c>
      <c r="L645" s="15">
        <v>11.015116343219137</v>
      </c>
      <c r="M645" s="15">
        <v>6.5942096152492296</v>
      </c>
      <c r="N645" s="15">
        <v>11.645112319606449</v>
      </c>
      <c r="O645" s="15">
        <v>1.8694538785955082</v>
      </c>
      <c r="P645" s="15">
        <v>3.6140035027302373</v>
      </c>
      <c r="Q645" s="15">
        <v>2.2476038406905827</v>
      </c>
      <c r="R645" s="15">
        <v>3.7521981472685759</v>
      </c>
    </row>
    <row r="646" spans="1:18" x14ac:dyDescent="0.2">
      <c r="A646" s="13" t="s">
        <v>57</v>
      </c>
      <c r="B646" s="14" t="s">
        <v>20</v>
      </c>
      <c r="C646" s="15">
        <v>25.368618400292046</v>
      </c>
      <c r="D646" s="15">
        <v>68.062146927612815</v>
      </c>
      <c r="E646" s="15">
        <v>16.717042687680664</v>
      </c>
      <c r="F646" s="15">
        <v>10.569968694901227</v>
      </c>
      <c r="G646" s="15">
        <v>44.735364994154857</v>
      </c>
      <c r="H646" s="15">
        <v>67.790309065514805</v>
      </c>
      <c r="I646" s="15">
        <v>63.306137391407383</v>
      </c>
      <c r="J646" s="15">
        <v>71.974799251972399</v>
      </c>
      <c r="K646" s="15">
        <v>33.6935067772894</v>
      </c>
      <c r="L646" s="15">
        <v>11.530585289942891</v>
      </c>
      <c r="M646" s="15">
        <v>6.9476817565792626</v>
      </c>
      <c r="N646" s="15">
        <v>12.190323996785704</v>
      </c>
      <c r="O646" s="15">
        <v>2.0554103183724268</v>
      </c>
      <c r="P646" s="15">
        <v>4.2458838514884185</v>
      </c>
      <c r="Q646" s="15">
        <v>1.90648786987927</v>
      </c>
      <c r="R646" s="15">
        <v>4.6195667616305389</v>
      </c>
    </row>
    <row r="647" spans="1:18" x14ac:dyDescent="0.2">
      <c r="A647" s="13" t="s">
        <v>58</v>
      </c>
      <c r="B647" s="14" t="s">
        <v>20</v>
      </c>
      <c r="C647" s="15">
        <v>26.80088799242759</v>
      </c>
      <c r="D647" s="15">
        <v>57.939491960508199</v>
      </c>
      <c r="E647" s="15">
        <v>17.226415686549309</v>
      </c>
      <c r="F647" s="15">
        <v>9.927087005808076</v>
      </c>
      <c r="G647" s="15">
        <v>37.962670041126223</v>
      </c>
      <c r="H647" s="15">
        <v>75.499703826946643</v>
      </c>
      <c r="I647" s="15">
        <v>73.104517694070353</v>
      </c>
      <c r="J647" s="15">
        <v>77.729366259376434</v>
      </c>
      <c r="K647" s="15">
        <v>34.610815581344099</v>
      </c>
      <c r="L647" s="15">
        <v>12.248574045253507</v>
      </c>
      <c r="M647" s="15">
        <v>5.8800392388587737</v>
      </c>
      <c r="N647" s="15">
        <v>9.944916421421274</v>
      </c>
      <c r="O647" s="15">
        <v>2.0960727980056566</v>
      </c>
      <c r="P647" s="15">
        <v>4.4482361104998045</v>
      </c>
      <c r="Q647" s="15">
        <v>1.3750245604715901</v>
      </c>
      <c r="R647" s="15">
        <v>3.2023598316246238</v>
      </c>
    </row>
    <row r="648" spans="1:18" x14ac:dyDescent="0.2">
      <c r="A648" s="13" t="s">
        <v>59</v>
      </c>
      <c r="B648" s="14" t="s">
        <v>20</v>
      </c>
      <c r="C648" s="15">
        <v>21.021259500441445</v>
      </c>
      <c r="D648" s="15">
        <v>49.049605501030044</v>
      </c>
      <c r="E648" s="15">
        <v>17.710608654584096</v>
      </c>
      <c r="F648" s="15">
        <v>11.024676070122629</v>
      </c>
      <c r="G648" s="15">
        <v>37.931545414135428</v>
      </c>
      <c r="H648" s="15">
        <v>77.125628801766226</v>
      </c>
      <c r="I648" s="15">
        <v>73.26717018360219</v>
      </c>
      <c r="J648" s="15">
        <v>80.709693678958843</v>
      </c>
      <c r="K648" s="15">
        <v>34.389272262942811</v>
      </c>
      <c r="L648" s="15">
        <v>11.671618912526846</v>
      </c>
      <c r="M648" s="15">
        <v>6.380961641304876</v>
      </c>
      <c r="N648" s="15">
        <v>11.171944389698206</v>
      </c>
      <c r="O648" s="15">
        <v>1.9306889560109759</v>
      </c>
      <c r="P648" s="15">
        <v>4.4645701479307416</v>
      </c>
      <c r="Q648" s="15">
        <v>1.1975474228779459</v>
      </c>
      <c r="R648" s="15">
        <v>3.5211469001038114</v>
      </c>
    </row>
    <row r="649" spans="1:18" x14ac:dyDescent="0.2">
      <c r="A649" s="13" t="s">
        <v>60</v>
      </c>
      <c r="B649" s="14" t="s">
        <v>20</v>
      </c>
      <c r="C649" s="15">
        <v>23.251210476869758</v>
      </c>
      <c r="D649" s="15">
        <v>48.387654235647872</v>
      </c>
      <c r="E649" s="15">
        <v>15.881205806557205</v>
      </c>
      <c r="F649" s="15">
        <v>14.008749226744783</v>
      </c>
      <c r="G649" s="15">
        <v>37.128120723806973</v>
      </c>
      <c r="H649" s="15">
        <v>69.983619238214175</v>
      </c>
      <c r="I649" s="15">
        <v>66.368187344133929</v>
      </c>
      <c r="J649" s="15">
        <v>73.336632857332148</v>
      </c>
      <c r="K649" s="15">
        <v>38.773752678949968</v>
      </c>
      <c r="L649" s="15">
        <v>14.703629092473278</v>
      </c>
      <c r="M649" s="15">
        <v>4.9660093449338838</v>
      </c>
      <c r="N649" s="15">
        <v>8.7413550569473575</v>
      </c>
      <c r="O649" s="15">
        <v>1.4646889051859184</v>
      </c>
      <c r="P649" s="15">
        <v>3.9278441172678655</v>
      </c>
      <c r="Q649" s="15">
        <v>1.290102071815564</v>
      </c>
      <c r="R649" s="15">
        <v>3.9586693710504983</v>
      </c>
    </row>
    <row r="650" spans="1:18" x14ac:dyDescent="0.2">
      <c r="A650" s="13" t="s">
        <v>61</v>
      </c>
      <c r="B650" s="14" t="s">
        <v>20</v>
      </c>
      <c r="C650" s="15">
        <v>16.803791950032497</v>
      </c>
      <c r="D650" s="15">
        <v>44.070322284047492</v>
      </c>
      <c r="E650" s="15">
        <v>12.783684501372047</v>
      </c>
      <c r="F650" s="15">
        <v>12.242576162689632</v>
      </c>
      <c r="G650" s="15">
        <v>40.265193616204051</v>
      </c>
      <c r="H650" s="15">
        <v>73.495880091331898</v>
      </c>
      <c r="I650" s="15">
        <v>72.423867768691096</v>
      </c>
      <c r="J650" s="15">
        <v>74.488898159814681</v>
      </c>
      <c r="K650" s="15">
        <v>42.459240613599775</v>
      </c>
      <c r="L650" s="15">
        <v>15.719175875047222</v>
      </c>
      <c r="M650" s="15">
        <v>6.3400676029357141</v>
      </c>
      <c r="N650" s="15">
        <v>11.441082420831341</v>
      </c>
      <c r="O650" s="15">
        <v>1.6149354614593969</v>
      </c>
      <c r="P650" s="15">
        <v>3.8979096198575109</v>
      </c>
      <c r="Q650" s="15">
        <v>1.816438101116568</v>
      </c>
      <c r="R650" s="15">
        <v>3.5979447002885867</v>
      </c>
    </row>
    <row r="651" spans="1:18" x14ac:dyDescent="0.2">
      <c r="A651" s="13" t="s">
        <v>62</v>
      </c>
      <c r="B651" s="14" t="s">
        <v>20</v>
      </c>
      <c r="C651" s="15">
        <v>12.483595275439326</v>
      </c>
      <c r="D651" s="15">
        <v>36.65055535994366</v>
      </c>
      <c r="E651" s="15">
        <v>14.057921275640856</v>
      </c>
      <c r="F651" s="15">
        <v>12.80392829800153</v>
      </c>
      <c r="G651" s="15">
        <v>36.556421144378056</v>
      </c>
      <c r="H651" s="15">
        <v>76.308353408649793</v>
      </c>
      <c r="I651" s="15">
        <v>73.974191625475129</v>
      </c>
      <c r="J651" s="15">
        <v>78.468674348022034</v>
      </c>
      <c r="K651" s="15">
        <v>44.411081954412104</v>
      </c>
      <c r="L651" s="15">
        <v>17.38125127403536</v>
      </c>
      <c r="M651" s="15">
        <v>6.3863584621579781</v>
      </c>
      <c r="N651" s="15">
        <v>11.419316959660724</v>
      </c>
      <c r="O651" s="15">
        <v>1.7282384862757922</v>
      </c>
      <c r="P651" s="15">
        <v>4.5937822929250292</v>
      </c>
      <c r="Q651" s="15">
        <v>1.3290529772599036</v>
      </c>
      <c r="R651" s="15">
        <v>3.3312626572878106</v>
      </c>
    </row>
    <row r="652" spans="1:18" x14ac:dyDescent="0.2">
      <c r="A652" s="13" t="s">
        <v>63</v>
      </c>
      <c r="B652" s="14" t="s">
        <v>20</v>
      </c>
      <c r="C652" s="15">
        <v>12.392630730183459</v>
      </c>
      <c r="D652" s="15">
        <v>41.040530340217948</v>
      </c>
      <c r="E652" s="15">
        <v>13.33005341036859</v>
      </c>
      <c r="F652" s="15">
        <v>11.204972431904034</v>
      </c>
      <c r="G652" s="15">
        <v>37.89605304748882</v>
      </c>
      <c r="H652" s="15">
        <v>82.0402690784518</v>
      </c>
      <c r="I652" s="15">
        <v>79.72901352628061</v>
      </c>
      <c r="J652" s="15">
        <v>84.146255048775302</v>
      </c>
      <c r="K652" s="15">
        <v>50.467970303296831</v>
      </c>
      <c r="L652" s="15">
        <v>18.009670699049543</v>
      </c>
      <c r="M652" s="15">
        <v>6.5086983983320019</v>
      </c>
      <c r="N652" s="15">
        <v>11.556984619638721</v>
      </c>
      <c r="O652" s="15">
        <v>1.8371112213377843</v>
      </c>
      <c r="P652" s="15">
        <v>4.7782766919719997</v>
      </c>
      <c r="Q652" s="15">
        <v>1.7208862257369952</v>
      </c>
      <c r="R652" s="15">
        <v>2.862464217067477</v>
      </c>
    </row>
    <row r="653" spans="1:18" x14ac:dyDescent="0.2">
      <c r="A653" s="13" t="s">
        <v>64</v>
      </c>
      <c r="B653" s="14" t="s">
        <v>20</v>
      </c>
      <c r="C653" s="15">
        <v>12.410187313242798</v>
      </c>
      <c r="D653" s="15">
        <v>38.036418258770134</v>
      </c>
      <c r="E653" s="15">
        <v>13.251496445647199</v>
      </c>
      <c r="F653" s="15">
        <v>11.367397424939066</v>
      </c>
      <c r="G653" s="15">
        <v>36.562761842695487</v>
      </c>
      <c r="H653" s="15">
        <v>81.307531250745313</v>
      </c>
      <c r="I653" s="15">
        <v>80.835208658938996</v>
      </c>
      <c r="J653" s="15">
        <v>81.744909300998543</v>
      </c>
      <c r="K653" s="15">
        <v>49.211127156513889</v>
      </c>
      <c r="L653" s="15">
        <v>17.400248373429484</v>
      </c>
      <c r="M653" s="15">
        <v>7.6252053682789445</v>
      </c>
      <c r="N653" s="15">
        <v>13.554045358542927</v>
      </c>
      <c r="O653" s="15">
        <v>2.1350075242840933</v>
      </c>
      <c r="P653" s="15">
        <v>7.0056259192095149</v>
      </c>
      <c r="Q653" s="15">
        <v>1.9482903584148843</v>
      </c>
      <c r="R653" s="15">
        <v>3.3591213076118698</v>
      </c>
    </row>
    <row r="654" spans="1:18" x14ac:dyDescent="0.2">
      <c r="A654" s="13" t="s">
        <v>65</v>
      </c>
      <c r="B654" s="14" t="s">
        <v>20</v>
      </c>
      <c r="C654" s="15">
        <v>10.817670584170356</v>
      </c>
      <c r="D654" s="15">
        <v>28.416567504686309</v>
      </c>
      <c r="E654" s="15">
        <v>12.254579076654231</v>
      </c>
      <c r="F654" s="15">
        <v>12.7447622397204</v>
      </c>
      <c r="G654" s="15">
        <v>42.866715719766646</v>
      </c>
      <c r="H654" s="15">
        <v>82.942497728521658</v>
      </c>
      <c r="I654" s="15">
        <v>81.298041512618752</v>
      </c>
      <c r="J654" s="15">
        <v>84.466439827314474</v>
      </c>
      <c r="K654" s="15">
        <v>50.779093058236292</v>
      </c>
      <c r="L654" s="15">
        <v>18.516316385880032</v>
      </c>
      <c r="M654" s="15">
        <v>7.8503881636020889</v>
      </c>
      <c r="N654" s="15">
        <v>14.289998825809736</v>
      </c>
      <c r="O654" s="15">
        <v>1.8507946769868682</v>
      </c>
      <c r="P654" s="15">
        <v>5.1255879513334266</v>
      </c>
      <c r="Q654" s="15">
        <v>1.2255880255412543</v>
      </c>
      <c r="R654" s="15">
        <v>3.2958380686852653</v>
      </c>
    </row>
    <row r="655" spans="1:18" x14ac:dyDescent="0.2">
      <c r="A655" s="13" t="s">
        <v>66</v>
      </c>
      <c r="B655" s="14" t="s">
        <v>20</v>
      </c>
      <c r="C655" s="15">
        <v>9.3840048020217672</v>
      </c>
      <c r="D655" s="15">
        <v>29.284566709757588</v>
      </c>
      <c r="E655" s="15">
        <v>12.681390239277496</v>
      </c>
      <c r="F655" s="15">
        <v>13.578658416584865</v>
      </c>
      <c r="G655" s="15">
        <v>41.932531672613749</v>
      </c>
      <c r="H655" s="15">
        <v>88.735755705071753</v>
      </c>
      <c r="I655" s="15">
        <v>87.289880181902603</v>
      </c>
      <c r="J655" s="15">
        <v>90.076498883964774</v>
      </c>
      <c r="K655" s="15">
        <v>53.86244029538058</v>
      </c>
      <c r="L655" s="15">
        <v>17.959594018392977</v>
      </c>
      <c r="M655" s="15">
        <v>8.9062590901038892</v>
      </c>
      <c r="N655" s="15">
        <v>15.114395595699088</v>
      </c>
      <c r="O655" s="15">
        <v>3.0865373743456463</v>
      </c>
      <c r="P655" s="15">
        <v>4.4672419773589667</v>
      </c>
      <c r="Q655" s="15">
        <v>1.3073407838684605</v>
      </c>
      <c r="R655" s="15">
        <v>3.0395673224941708</v>
      </c>
    </row>
    <row r="656" spans="1:18" x14ac:dyDescent="0.2">
      <c r="A656" s="13" t="s">
        <v>67</v>
      </c>
      <c r="B656" s="14" t="s">
        <v>20</v>
      </c>
      <c r="C656" s="15">
        <v>7.4580645998099815</v>
      </c>
      <c r="D656" s="15">
        <v>26.103226099334936</v>
      </c>
      <c r="E656" s="15">
        <v>11.68693961124564</v>
      </c>
      <c r="F656" s="15">
        <v>12.972502968482662</v>
      </c>
      <c r="G656" s="15">
        <v>35.155699482266506</v>
      </c>
      <c r="H656" s="15">
        <v>91.018218324022598</v>
      </c>
      <c r="I656" s="15">
        <v>91.104231553571836</v>
      </c>
      <c r="J656" s="15">
        <v>90.938410375438167</v>
      </c>
      <c r="K656" s="15">
        <v>58.221331076107326</v>
      </c>
      <c r="L656" s="15">
        <v>20.600897695812986</v>
      </c>
      <c r="M656" s="15">
        <v>9.0985953801398001</v>
      </c>
      <c r="N656" s="15">
        <v>15.686821327105083</v>
      </c>
      <c r="O656" s="15">
        <v>2.9234646290325541</v>
      </c>
      <c r="P656" s="15">
        <v>5.4741980625683464</v>
      </c>
      <c r="Q656" s="15">
        <v>1.2260518597351502</v>
      </c>
      <c r="R656" s="15">
        <v>2.9199392975271343</v>
      </c>
    </row>
    <row r="657" spans="1:18" x14ac:dyDescent="0.2">
      <c r="A657" s="13" t="s">
        <v>68</v>
      </c>
      <c r="B657" s="14" t="s">
        <v>20</v>
      </c>
      <c r="C657" s="15">
        <v>6.8269038528119532</v>
      </c>
      <c r="D657" s="15">
        <v>25.682162112959247</v>
      </c>
      <c r="E657" s="15">
        <v>11.256885556901556</v>
      </c>
      <c r="F657" s="15">
        <v>12.399716577906789</v>
      </c>
      <c r="G657" s="15">
        <v>40.059878976997197</v>
      </c>
      <c r="H657" s="15">
        <v>93.441976564758647</v>
      </c>
      <c r="I657" s="15">
        <v>92.35884489871313</v>
      </c>
      <c r="J657" s="15">
        <v>94.447599869193297</v>
      </c>
      <c r="K657" s="15">
        <v>60.546830798143979</v>
      </c>
      <c r="L657" s="15">
        <v>19.682899719849384</v>
      </c>
      <c r="M657" s="15">
        <v>9.9131689277298101</v>
      </c>
      <c r="N657" s="15">
        <v>17.577973706529274</v>
      </c>
      <c r="O657" s="15">
        <v>2.7968537546685943</v>
      </c>
      <c r="P657" s="15">
        <v>6.6441971997728899</v>
      </c>
      <c r="Q657" s="15">
        <v>1.099692373011828</v>
      </c>
      <c r="R657" s="15">
        <v>2.8050124297113292</v>
      </c>
    </row>
    <row r="658" spans="1:18" x14ac:dyDescent="0.2">
      <c r="A658" s="13" t="s">
        <v>69</v>
      </c>
      <c r="B658" s="14" t="s">
        <v>20</v>
      </c>
      <c r="C658" s="15">
        <v>10.447632060517909</v>
      </c>
      <c r="D658" s="15">
        <v>26.282324402240366</v>
      </c>
      <c r="E658" s="15">
        <v>11.12986596061929</v>
      </c>
      <c r="F658" s="15">
        <v>14.094101618472669</v>
      </c>
      <c r="G658" s="15">
        <v>41.308392048866949</v>
      </c>
      <c r="H658" s="15">
        <v>103.57783985759741</v>
      </c>
      <c r="I658" s="15">
        <v>104.4120043374664</v>
      </c>
      <c r="J658" s="15">
        <v>102.80291447174439</v>
      </c>
      <c r="K658" s="15">
        <v>72.48715401566227</v>
      </c>
      <c r="L658" s="15">
        <v>19.335160429829916</v>
      </c>
      <c r="M658" s="15">
        <v>11.046411948908533</v>
      </c>
      <c r="N658" s="15">
        <v>19.959674912520999</v>
      </c>
      <c r="O658" s="15">
        <v>2.7661340085537374</v>
      </c>
      <c r="P658" s="15">
        <v>5.1900123573765304</v>
      </c>
      <c r="Q658" s="15">
        <v>0.75638769407647588</v>
      </c>
      <c r="R658" s="15">
        <v>3.1988896228650958</v>
      </c>
    </row>
    <row r="659" spans="1:18" x14ac:dyDescent="0.2">
      <c r="A659" s="13" t="s">
        <v>70</v>
      </c>
      <c r="B659" s="14" t="s">
        <v>20</v>
      </c>
      <c r="C659" s="15">
        <v>6.0773199347591493</v>
      </c>
      <c r="D659" s="15">
        <v>22.338257057493088</v>
      </c>
      <c r="E659" s="15">
        <v>12.32684886297146</v>
      </c>
      <c r="F659" s="15">
        <v>14.244358686100355</v>
      </c>
      <c r="G659" s="15">
        <v>40.888491243166854</v>
      </c>
      <c r="H659" s="15">
        <v>105.63834327269302</v>
      </c>
      <c r="I659" s="15">
        <v>105.85090042861522</v>
      </c>
      <c r="J659" s="15">
        <v>105.44080574223709</v>
      </c>
      <c r="K659" s="15">
        <v>79.910923877867418</v>
      </c>
      <c r="L659" s="15">
        <v>19.77113199553871</v>
      </c>
      <c r="M659" s="15">
        <v>15.654744892366613</v>
      </c>
      <c r="N659" s="15">
        <v>28.097425557198168</v>
      </c>
      <c r="O659" s="15">
        <v>4.0912837606117671</v>
      </c>
      <c r="P659" s="15">
        <v>7.3009997246114144</v>
      </c>
      <c r="Q659" s="15">
        <v>1.0290967757930243</v>
      </c>
      <c r="R659" s="15">
        <v>2.7910351949538086</v>
      </c>
    </row>
    <row r="660" spans="1:18" x14ac:dyDescent="0.2">
      <c r="A660" s="13" t="s">
        <v>71</v>
      </c>
      <c r="B660" s="14" t="s">
        <v>20</v>
      </c>
      <c r="C660" s="15">
        <v>4.3001433932431512</v>
      </c>
      <c r="D660" s="15">
        <v>18.523694617047422</v>
      </c>
      <c r="E660" s="15">
        <v>12.619014761025394</v>
      </c>
      <c r="F660" s="15">
        <v>15.357609453843672</v>
      </c>
      <c r="G660" s="15">
        <v>43.672420796945424</v>
      </c>
      <c r="H660" s="15">
        <v>111.76419653026268</v>
      </c>
      <c r="I660" s="15">
        <v>112.36055852841311</v>
      </c>
      <c r="J660" s="15">
        <v>111.20982530169464</v>
      </c>
      <c r="K660" s="15">
        <v>86.759639372546147</v>
      </c>
      <c r="L660" s="15">
        <v>19.185595399408442</v>
      </c>
      <c r="M660" s="15">
        <v>16.561660389030781</v>
      </c>
      <c r="N660" s="15">
        <v>30.084563575186738</v>
      </c>
      <c r="O660" s="15">
        <v>4.0207087347961368</v>
      </c>
      <c r="P660" s="15">
        <v>7.1893662041933153</v>
      </c>
      <c r="Q660" s="15">
        <v>0.80261541493904986</v>
      </c>
      <c r="R660" s="15">
        <v>2.9326332468926823</v>
      </c>
    </row>
    <row r="661" spans="1:18" x14ac:dyDescent="0.2">
      <c r="A661" s="13" t="s">
        <v>72</v>
      </c>
      <c r="B661" s="14" t="s">
        <v>20</v>
      </c>
      <c r="C661" s="15">
        <v>4.9996916856793829</v>
      </c>
      <c r="D661" s="15">
        <v>18.332202847491072</v>
      </c>
      <c r="E661" s="15">
        <v>13.481325993734345</v>
      </c>
      <c r="F661" s="15">
        <v>15.798428898907433</v>
      </c>
      <c r="G661" s="15">
        <v>44.014559908406511</v>
      </c>
      <c r="H661" s="15">
        <v>117.64644743494979</v>
      </c>
      <c r="I661" s="15">
        <v>118.86860688657518</v>
      </c>
      <c r="J661" s="15">
        <v>116.51010068832399</v>
      </c>
      <c r="K661" s="15">
        <v>96.049145859584826</v>
      </c>
      <c r="L661" s="15">
        <v>19.258740258287219</v>
      </c>
      <c r="M661" s="15">
        <v>19.319879116250036</v>
      </c>
      <c r="N661" s="15">
        <v>35.149830912817002</v>
      </c>
      <c r="O661" s="15">
        <v>4.6604040275329588</v>
      </c>
      <c r="P661" s="15">
        <v>7.5514442137058717</v>
      </c>
      <c r="Q661" s="15">
        <v>0.77952043902591128</v>
      </c>
      <c r="R661" s="15">
        <v>2.9346651822151957</v>
      </c>
    </row>
    <row r="662" spans="1:18" x14ac:dyDescent="0.2">
      <c r="A662" s="13" t="s">
        <v>43</v>
      </c>
      <c r="B662" s="14" t="s">
        <v>30</v>
      </c>
      <c r="C662" s="15">
        <v>166.29046201133417</v>
      </c>
      <c r="D662" s="15">
        <v>164.48948227835945</v>
      </c>
      <c r="E662" s="15">
        <v>16.563308374701009</v>
      </c>
      <c r="F662" s="15">
        <v>13.640371602694948</v>
      </c>
      <c r="G662" s="15">
        <v>29.385836027034973</v>
      </c>
      <c r="H662" s="15">
        <v>25.317262639279097</v>
      </c>
      <c r="I662" s="15">
        <v>22.821007841960842</v>
      </c>
      <c r="J662" s="15">
        <v>27.582178667618521</v>
      </c>
      <c r="K662" s="15">
        <v>23.31373825775341</v>
      </c>
      <c r="L662" s="15">
        <v>6.7391274651318458</v>
      </c>
      <c r="M662" s="15">
        <v>8.2873053963107832</v>
      </c>
      <c r="N662" s="15">
        <v>14.539190479958924</v>
      </c>
      <c r="O662" s="15">
        <v>1.9830324532274752</v>
      </c>
      <c r="P662" s="15">
        <v>2.5884271422470135</v>
      </c>
      <c r="Q662" s="15">
        <v>7.649820365825339</v>
      </c>
      <c r="R662" s="15">
        <v>0.45534645034674631</v>
      </c>
    </row>
    <row r="663" spans="1:18" x14ac:dyDescent="0.2">
      <c r="A663" s="13" t="s">
        <v>44</v>
      </c>
      <c r="B663" s="14" t="s">
        <v>30</v>
      </c>
      <c r="C663" s="15">
        <v>132.63788066175547</v>
      </c>
      <c r="D663" s="15">
        <v>145.78217514174926</v>
      </c>
      <c r="E663" s="15">
        <v>17.23142266351223</v>
      </c>
      <c r="F663" s="15">
        <v>7.4514260166539366</v>
      </c>
      <c r="G663" s="15">
        <v>29.676106494827877</v>
      </c>
      <c r="H663" s="15">
        <v>25.50780910947633</v>
      </c>
      <c r="I663" s="15">
        <v>20.598982589381674</v>
      </c>
      <c r="J663" s="15">
        <v>30.133885554305817</v>
      </c>
      <c r="K663" s="15">
        <v>23.116452005462921</v>
      </c>
      <c r="L663" s="15">
        <v>8.5026030364921095</v>
      </c>
      <c r="M663" s="15">
        <v>6.9969337487799645</v>
      </c>
      <c r="N663" s="15">
        <v>12.896754316830265</v>
      </c>
      <c r="O663" s="15">
        <v>1.226379063256632</v>
      </c>
      <c r="P663" s="15">
        <v>1.8856104873465058</v>
      </c>
      <c r="Q663" s="15">
        <v>5.1369893345473159</v>
      </c>
      <c r="R663" s="15">
        <v>0.53141268978075684</v>
      </c>
    </row>
    <row r="664" spans="1:18" x14ac:dyDescent="0.2">
      <c r="A664" s="13" t="s">
        <v>45</v>
      </c>
      <c r="B664" s="14" t="s">
        <v>30</v>
      </c>
      <c r="C664" s="15">
        <v>89.80557984072891</v>
      </c>
      <c r="D664" s="15">
        <v>145.11630119958843</v>
      </c>
      <c r="E664" s="15">
        <v>20.488791294936153</v>
      </c>
      <c r="F664" s="15">
        <v>11.135212660291387</v>
      </c>
      <c r="G664" s="15">
        <v>29.889679908700614</v>
      </c>
      <c r="H664" s="15">
        <v>27.752065460399873</v>
      </c>
      <c r="I664" s="15">
        <v>23.548537897446991</v>
      </c>
      <c r="J664" s="15">
        <v>31.346360244637896</v>
      </c>
      <c r="K664" s="15">
        <v>24.735536606008584</v>
      </c>
      <c r="L664" s="15">
        <v>6.3778038635701568</v>
      </c>
      <c r="M664" s="15">
        <v>6.8087365570546261</v>
      </c>
      <c r="N664" s="15">
        <v>12.559220211971729</v>
      </c>
      <c r="O664" s="15">
        <v>1.1925245745242679</v>
      </c>
      <c r="P664" s="15">
        <v>1.6303040924708481</v>
      </c>
      <c r="Q664" s="15">
        <v>5.4297519379043226</v>
      </c>
      <c r="R664" s="15">
        <v>1.034238464362728</v>
      </c>
    </row>
    <row r="665" spans="1:18" x14ac:dyDescent="0.2">
      <c r="A665" s="13" t="s">
        <v>46</v>
      </c>
      <c r="B665" s="14" t="s">
        <v>30</v>
      </c>
      <c r="C665" s="15">
        <v>76.972266300357617</v>
      </c>
      <c r="D665" s="15">
        <v>117.82677687516284</v>
      </c>
      <c r="E665" s="15">
        <v>14.065117230621039</v>
      </c>
      <c r="F665" s="15">
        <v>8.0980977994484764</v>
      </c>
      <c r="G665" s="15">
        <v>35.258168142286294</v>
      </c>
      <c r="H665" s="15">
        <v>27.27564939124947</v>
      </c>
      <c r="I665" s="15">
        <v>25.667438389648712</v>
      </c>
      <c r="J665" s="15">
        <v>28.844002022395543</v>
      </c>
      <c r="K665" s="15">
        <v>24.75789713974952</v>
      </c>
      <c r="L665" s="15">
        <v>6.6300809289498712</v>
      </c>
      <c r="M665" s="15">
        <v>7.2175564542998591</v>
      </c>
      <c r="N665" s="15">
        <v>13.598642855443027</v>
      </c>
      <c r="O665" s="15">
        <v>0.82885063282745819</v>
      </c>
      <c r="P665" s="15">
        <v>2.1840780708634058</v>
      </c>
      <c r="Q665" s="15">
        <v>4.4480289776499129</v>
      </c>
      <c r="R665" s="15">
        <v>1.2588761257499754</v>
      </c>
    </row>
    <row r="666" spans="1:18" x14ac:dyDescent="0.2">
      <c r="A666" s="13" t="s">
        <v>47</v>
      </c>
      <c r="B666" s="14" t="s">
        <v>30</v>
      </c>
      <c r="C666" s="15">
        <v>64.884888309512718</v>
      </c>
      <c r="D666" s="15">
        <v>116.79279895712288</v>
      </c>
      <c r="E666" s="15">
        <v>16.732576694377446</v>
      </c>
      <c r="F666" s="15">
        <v>12.243348800763986</v>
      </c>
      <c r="G666" s="15">
        <v>40.152579803252358</v>
      </c>
      <c r="H666" s="15">
        <v>26.66003709507002</v>
      </c>
      <c r="I666" s="15">
        <v>23.869394629054689</v>
      </c>
      <c r="J666" s="15">
        <v>29.377535224794638</v>
      </c>
      <c r="K666" s="15">
        <v>23.797763173820172</v>
      </c>
      <c r="L666" s="15">
        <v>8.5868217637495459</v>
      </c>
      <c r="M666" s="15">
        <v>8.09614623439243</v>
      </c>
      <c r="N666" s="15">
        <v>15.084131328083172</v>
      </c>
      <c r="O666" s="15">
        <v>1.2913202296613029</v>
      </c>
      <c r="P666" s="15">
        <v>1.5496037856820484</v>
      </c>
      <c r="Q666" s="15">
        <v>5.0703138033568749</v>
      </c>
      <c r="R666" s="15">
        <v>2.289819136999879</v>
      </c>
    </row>
    <row r="667" spans="1:18" x14ac:dyDescent="0.2">
      <c r="A667" s="13" t="s">
        <v>48</v>
      </c>
      <c r="B667" s="14" t="s">
        <v>30</v>
      </c>
      <c r="C667" s="15">
        <v>50.59597350182969</v>
      </c>
      <c r="D667" s="15">
        <v>110.60515137609282</v>
      </c>
      <c r="E667" s="15">
        <v>19.553476803710467</v>
      </c>
      <c r="F667" s="15">
        <v>13.687433762597328</v>
      </c>
      <c r="G667" s="15">
        <v>42.211903756859435</v>
      </c>
      <c r="H667" s="15">
        <v>29.66381803639878</v>
      </c>
      <c r="I667" s="15">
        <v>25.071980848241726</v>
      </c>
      <c r="J667" s="15">
        <v>34.128458258693712</v>
      </c>
      <c r="K667" s="15">
        <v>24.87933125633446</v>
      </c>
      <c r="L667" s="15">
        <v>11.084061040482339</v>
      </c>
      <c r="M667" s="15">
        <v>6.6982814920900475</v>
      </c>
      <c r="N667" s="15">
        <v>12.616867781695836</v>
      </c>
      <c r="O667" s="15">
        <v>0.94364400715282148</v>
      </c>
      <c r="P667" s="15">
        <v>4.5402521731727852</v>
      </c>
      <c r="Q667" s="15">
        <v>5.9806084750803992</v>
      </c>
      <c r="R667" s="15">
        <v>2.0732776046945385</v>
      </c>
    </row>
    <row r="668" spans="1:18" x14ac:dyDescent="0.2">
      <c r="A668" s="13" t="s">
        <v>49</v>
      </c>
      <c r="B668" s="14" t="s">
        <v>30</v>
      </c>
      <c r="C668" s="15">
        <v>39.76980302250503</v>
      </c>
      <c r="D668" s="15">
        <v>83.633556356150279</v>
      </c>
      <c r="E668" s="15">
        <v>17.550803976190654</v>
      </c>
      <c r="F668" s="15">
        <v>14.936854447821833</v>
      </c>
      <c r="G668" s="15">
        <v>33.482271714407766</v>
      </c>
      <c r="H668" s="15">
        <v>28.647422430698857</v>
      </c>
      <c r="I668" s="15">
        <v>23.49939043527495</v>
      </c>
      <c r="J668" s="15">
        <v>33.638372208588493</v>
      </c>
      <c r="K668" s="15">
        <v>28.569787139558752</v>
      </c>
      <c r="L668" s="15">
        <v>9.6267761013730588</v>
      </c>
      <c r="M668" s="15">
        <v>8.4622467342714778</v>
      </c>
      <c r="N668" s="15">
        <v>14.982832827859868</v>
      </c>
      <c r="O668" s="15">
        <v>2.1406236860010859</v>
      </c>
      <c r="P668" s="15">
        <v>3.1424916631544706</v>
      </c>
      <c r="Q668" s="15">
        <v>4.5804821772662132</v>
      </c>
      <c r="R668" s="15">
        <v>2.4843293164833695</v>
      </c>
    </row>
    <row r="669" spans="1:18" x14ac:dyDescent="0.2">
      <c r="A669" s="13" t="s">
        <v>50</v>
      </c>
      <c r="B669" s="14" t="s">
        <v>30</v>
      </c>
      <c r="C669" s="15">
        <v>38.835401656590719</v>
      </c>
      <c r="D669" s="15">
        <v>72.454107568266267</v>
      </c>
      <c r="E669" s="15">
        <v>17.769059092782921</v>
      </c>
      <c r="F669" s="15">
        <v>13.149103728659359</v>
      </c>
      <c r="G669" s="15">
        <v>45.124367158265464</v>
      </c>
      <c r="H669" s="15">
        <v>33.056354291665727</v>
      </c>
      <c r="I669" s="15">
        <v>26.274828560584993</v>
      </c>
      <c r="J669" s="15">
        <v>39.45434346340906</v>
      </c>
      <c r="K669" s="15">
        <v>31.018633821631536</v>
      </c>
      <c r="L669" s="15">
        <v>9.735775579052234</v>
      </c>
      <c r="M669" s="15">
        <v>7.245228337899337</v>
      </c>
      <c r="N669" s="15">
        <v>12.29231745524444</v>
      </c>
      <c r="O669" s="15">
        <v>2.3731935917840037</v>
      </c>
      <c r="P669" s="15">
        <v>4.8785247341204014</v>
      </c>
      <c r="Q669" s="15">
        <v>3.6226141689496685</v>
      </c>
      <c r="R669" s="15">
        <v>2.5660183696726819</v>
      </c>
    </row>
    <row r="670" spans="1:18" x14ac:dyDescent="0.2">
      <c r="A670" s="13" t="s">
        <v>51</v>
      </c>
      <c r="B670" s="14" t="s">
        <v>30</v>
      </c>
      <c r="C670" s="15">
        <v>30.509918601839804</v>
      </c>
      <c r="D670" s="15">
        <v>48.931001531252519</v>
      </c>
      <c r="E670" s="15">
        <v>16.246788720666931</v>
      </c>
      <c r="F670" s="15">
        <v>12.185091540500199</v>
      </c>
      <c r="G670" s="15">
        <v>39.847739689397358</v>
      </c>
      <c r="H670" s="15">
        <v>37.223631058751664</v>
      </c>
      <c r="I670" s="15">
        <v>32.210509914844401</v>
      </c>
      <c r="J670" s="15">
        <v>42.041367553854705</v>
      </c>
      <c r="K670" s="15">
        <v>32.598209447900864</v>
      </c>
      <c r="L670" s="15">
        <v>8.0761329713267909</v>
      </c>
      <c r="M670" s="15">
        <v>6.2406482051161571</v>
      </c>
      <c r="N670" s="15">
        <v>12.135122340011147</v>
      </c>
      <c r="O670" s="15">
        <v>0.57590914457335207</v>
      </c>
      <c r="P670" s="15">
        <v>3.8892277231223424</v>
      </c>
      <c r="Q670" s="15">
        <v>4.3317440482570966</v>
      </c>
      <c r="R670" s="15">
        <v>2.5696786726948884</v>
      </c>
    </row>
    <row r="671" spans="1:18" x14ac:dyDescent="0.2">
      <c r="A671" s="13" t="s">
        <v>52</v>
      </c>
      <c r="B671" s="14" t="s">
        <v>30</v>
      </c>
      <c r="C671" s="15">
        <v>25.762129669386006</v>
      </c>
      <c r="D671" s="15">
        <v>40.074423930156001</v>
      </c>
      <c r="E671" s="15">
        <v>14.196021242409969</v>
      </c>
      <c r="F671" s="15">
        <v>15.486568628083603</v>
      </c>
      <c r="G671" s="15">
        <v>43.930151059814897</v>
      </c>
      <c r="H671" s="15">
        <v>40.382006635514152</v>
      </c>
      <c r="I671" s="15">
        <v>36.692902335481307</v>
      </c>
      <c r="J671" s="15">
        <v>43.911047963730034</v>
      </c>
      <c r="K671" s="15">
        <v>29.804065074352923</v>
      </c>
      <c r="L671" s="15">
        <v>7.5046207021751972</v>
      </c>
      <c r="M671" s="15">
        <v>6.9328400772475627</v>
      </c>
      <c r="N671" s="15">
        <v>11.987322675336523</v>
      </c>
      <c r="O671" s="15">
        <v>2.0976615269297789</v>
      </c>
      <c r="P671" s="15">
        <v>3.2901515374531805</v>
      </c>
      <c r="Q671" s="15">
        <v>3.6451014839136668</v>
      </c>
      <c r="R671" s="15">
        <v>1.8582870310148105</v>
      </c>
    </row>
    <row r="672" spans="1:18" x14ac:dyDescent="0.2">
      <c r="A672" s="13" t="s">
        <v>53</v>
      </c>
      <c r="B672" s="14" t="s">
        <v>30</v>
      </c>
      <c r="C672" s="15">
        <v>26.804758700140297</v>
      </c>
      <c r="D672" s="15">
        <v>32.507898849106319</v>
      </c>
      <c r="E672" s="15">
        <v>16.329297224019474</v>
      </c>
      <c r="F672" s="15">
        <v>10.783498166805312</v>
      </c>
      <c r="G672" s="15">
        <v>36.075721039740252</v>
      </c>
      <c r="H672" s="15">
        <v>43.063291192163319</v>
      </c>
      <c r="I672" s="15">
        <v>35.832418488385869</v>
      </c>
      <c r="J672" s="15">
        <v>49.958209345316043</v>
      </c>
      <c r="K672" s="15">
        <v>30.520585019688561</v>
      </c>
      <c r="L672" s="15">
        <v>9.2676662274396779</v>
      </c>
      <c r="M672" s="15">
        <v>7.0378517967775007</v>
      </c>
      <c r="N672" s="15">
        <v>12.134484348656571</v>
      </c>
      <c r="O672" s="15">
        <v>2.1780145763625525</v>
      </c>
      <c r="P672" s="15">
        <v>4.5921413154954154</v>
      </c>
      <c r="Q672" s="15">
        <v>2.9963131412023016</v>
      </c>
      <c r="R672" s="15">
        <v>1.9510876268294057</v>
      </c>
    </row>
    <row r="673" spans="1:18" x14ac:dyDescent="0.2">
      <c r="A673" s="13" t="s">
        <v>54</v>
      </c>
      <c r="B673" s="14" t="s">
        <v>30</v>
      </c>
      <c r="C673" s="15">
        <v>19.909100734361402</v>
      </c>
      <c r="D673" s="15">
        <v>29.010403927212327</v>
      </c>
      <c r="E673" s="15">
        <v>14.439965108329206</v>
      </c>
      <c r="F673" s="15">
        <v>14.145271942853102</v>
      </c>
      <c r="G673" s="15">
        <v>44.184347920179626</v>
      </c>
      <c r="H673" s="15">
        <v>39.969030798585315</v>
      </c>
      <c r="I673" s="15">
        <v>36.095196551584777</v>
      </c>
      <c r="J673" s="15">
        <v>43.657575982759901</v>
      </c>
      <c r="K673" s="15">
        <v>34.463092882453658</v>
      </c>
      <c r="L673" s="15">
        <v>7.6811232657145254</v>
      </c>
      <c r="M673" s="15">
        <v>7.0693523861443408</v>
      </c>
      <c r="N673" s="15">
        <v>11.845913926195776</v>
      </c>
      <c r="O673" s="15">
        <v>2.5212581874542193</v>
      </c>
      <c r="P673" s="15">
        <v>6.0172293333244191</v>
      </c>
      <c r="Q673" s="15">
        <v>2.7869562291530574</v>
      </c>
      <c r="R673" s="15">
        <v>1.9032871808850147</v>
      </c>
    </row>
    <row r="674" spans="1:18" x14ac:dyDescent="0.2">
      <c r="A674" s="13" t="s">
        <v>55</v>
      </c>
      <c r="B674" s="14" t="s">
        <v>30</v>
      </c>
      <c r="C674" s="15">
        <v>18.14007539468836</v>
      </c>
      <c r="D674" s="15">
        <v>36.847028145460733</v>
      </c>
      <c r="E674" s="15">
        <v>11.566955746520039</v>
      </c>
      <c r="F674" s="15">
        <v>11.284834874653697</v>
      </c>
      <c r="G674" s="15">
        <v>47.964917089214744</v>
      </c>
      <c r="H674" s="15">
        <v>46.793982532455871</v>
      </c>
      <c r="I674" s="15">
        <v>43.91892810621038</v>
      </c>
      <c r="J674" s="15">
        <v>49.528317136409783</v>
      </c>
      <c r="K674" s="15">
        <v>31.416923116691336</v>
      </c>
      <c r="L674" s="15">
        <v>10.207185991498871</v>
      </c>
      <c r="M674" s="15">
        <v>4.4407887105871717</v>
      </c>
      <c r="N674" s="15">
        <v>7.8863709912080555</v>
      </c>
      <c r="O674" s="15">
        <v>1.1638507943281671</v>
      </c>
      <c r="P674" s="15">
        <v>2.4610780506292977</v>
      </c>
      <c r="Q674" s="15">
        <v>2.9163388547139633</v>
      </c>
      <c r="R674" s="15">
        <v>1.7895715699381138</v>
      </c>
    </row>
    <row r="675" spans="1:18" x14ac:dyDescent="0.2">
      <c r="A675" s="13" t="s">
        <v>56</v>
      </c>
      <c r="B675" s="14" t="s">
        <v>30</v>
      </c>
      <c r="C675" s="15">
        <v>15.239170311838576</v>
      </c>
      <c r="D675" s="15">
        <v>25.398617186397626</v>
      </c>
      <c r="E675" s="15">
        <v>12.166502644186574</v>
      </c>
      <c r="F675" s="15">
        <v>13.247969545892047</v>
      </c>
      <c r="G675" s="15">
        <v>42.313231835824659</v>
      </c>
      <c r="H675" s="15">
        <v>47.381999106658625</v>
      </c>
      <c r="I675" s="15">
        <v>41.53518282115455</v>
      </c>
      <c r="J675" s="15">
        <v>52.809157284323746</v>
      </c>
      <c r="K675" s="15">
        <v>37.427254410307427</v>
      </c>
      <c r="L675" s="15">
        <v>9.3083327030816392</v>
      </c>
      <c r="M675" s="15">
        <v>4.6541663515408196</v>
      </c>
      <c r="N675" s="15">
        <v>8.3601166700726406</v>
      </c>
      <c r="O675" s="15">
        <v>1.1343255741262859</v>
      </c>
      <c r="P675" s="15">
        <v>5.9609157255401071</v>
      </c>
      <c r="Q675" s="15">
        <v>2.9088539697130127</v>
      </c>
      <c r="R675" s="15">
        <v>2.262441976443454</v>
      </c>
    </row>
    <row r="676" spans="1:18" x14ac:dyDescent="0.2">
      <c r="A676" s="13" t="s">
        <v>57</v>
      </c>
      <c r="B676" s="14" t="s">
        <v>30</v>
      </c>
      <c r="C676" s="15">
        <v>15.158575543041934</v>
      </c>
      <c r="D676" s="15">
        <v>26.948578743185656</v>
      </c>
      <c r="E676" s="15">
        <v>10.893302693758137</v>
      </c>
      <c r="F676" s="15">
        <v>16.339954040637206</v>
      </c>
      <c r="G676" s="15">
        <v>34.779920392626657</v>
      </c>
      <c r="H676" s="15">
        <v>47.365148080733924</v>
      </c>
      <c r="I676" s="15">
        <v>43.531661510237711</v>
      </c>
      <c r="J676" s="15">
        <v>51.001472283464949</v>
      </c>
      <c r="K676" s="15">
        <v>37.274037970324564</v>
      </c>
      <c r="L676" s="15">
        <v>9.0189296611783636</v>
      </c>
      <c r="M676" s="15">
        <v>4.2887217969239773</v>
      </c>
      <c r="N676" s="15">
        <v>7.5143939511719866</v>
      </c>
      <c r="O676" s="15">
        <v>1.2289511393606012</v>
      </c>
      <c r="P676" s="15">
        <v>6.4927763903647202</v>
      </c>
      <c r="Q676" s="15">
        <v>2.7119858421725151</v>
      </c>
      <c r="R676" s="15">
        <v>1.7028748311315791</v>
      </c>
    </row>
    <row r="677" spans="1:18" x14ac:dyDescent="0.2">
      <c r="A677" s="13" t="s">
        <v>58</v>
      </c>
      <c r="B677" s="14" t="s">
        <v>30</v>
      </c>
      <c r="C677" s="15">
        <v>15.622994816513506</v>
      </c>
      <c r="D677" s="15">
        <v>23.992456325360024</v>
      </c>
      <c r="E677" s="15">
        <v>12.200830652470543</v>
      </c>
      <c r="F677" s="15">
        <v>15.935778811390099</v>
      </c>
      <c r="G677" s="15">
        <v>45.516947721583108</v>
      </c>
      <c r="H677" s="15">
        <v>50.097086183605207</v>
      </c>
      <c r="I677" s="15">
        <v>46.683214537836179</v>
      </c>
      <c r="J677" s="15">
        <v>53.331032309017978</v>
      </c>
      <c r="K677" s="15">
        <v>42.096323033889384</v>
      </c>
      <c r="L677" s="15">
        <v>8.8623837966082917</v>
      </c>
      <c r="M677" s="15">
        <v>4.4311918983041458</v>
      </c>
      <c r="N677" s="15">
        <v>7.8437921445686793</v>
      </c>
      <c r="O677" s="15">
        <v>1.1984501642475951</v>
      </c>
      <c r="P677" s="15">
        <v>4.8281490434035028</v>
      </c>
      <c r="Q677" s="15">
        <v>1.9078742895476184</v>
      </c>
      <c r="R677" s="15">
        <v>1.6616969618640547</v>
      </c>
    </row>
    <row r="678" spans="1:18" x14ac:dyDescent="0.2">
      <c r="A678" s="13" t="s">
        <v>59</v>
      </c>
      <c r="B678" s="14" t="s">
        <v>30</v>
      </c>
      <c r="C678" s="15">
        <v>8.311078113052826</v>
      </c>
      <c r="D678" s="15">
        <v>19.946587471326783</v>
      </c>
      <c r="E678" s="15">
        <v>12.190137461726554</v>
      </c>
      <c r="F678" s="15">
        <v>17.687650434662057</v>
      </c>
      <c r="G678" s="15">
        <v>45.986622073578594</v>
      </c>
      <c r="H678" s="15">
        <v>51.739547200932513</v>
      </c>
      <c r="I678" s="15">
        <v>49.625279759428494</v>
      </c>
      <c r="J678" s="15">
        <v>53.740452307685118</v>
      </c>
      <c r="K678" s="15">
        <v>41.475669507940097</v>
      </c>
      <c r="L678" s="15">
        <v>9.9037416335891706</v>
      </c>
      <c r="M678" s="15">
        <v>3.7814286237340466</v>
      </c>
      <c r="N678" s="15">
        <v>6.2957444470916748</v>
      </c>
      <c r="O678" s="15">
        <v>1.4019248428091771</v>
      </c>
      <c r="P678" s="15">
        <v>4.8998591290500393</v>
      </c>
      <c r="Q678" s="15">
        <v>2.3408843861210764</v>
      </c>
      <c r="R678" s="15">
        <v>2.7610431220915261</v>
      </c>
    </row>
    <row r="679" spans="1:18" x14ac:dyDescent="0.2">
      <c r="A679" s="13" t="s">
        <v>60</v>
      </c>
      <c r="B679" s="14" t="s">
        <v>30</v>
      </c>
      <c r="C679" s="15">
        <v>15.395358299472708</v>
      </c>
      <c r="D679" s="15">
        <v>18.14452942437855</v>
      </c>
      <c r="E679" s="15">
        <v>12.158333620086484</v>
      </c>
      <c r="F679" s="15">
        <v>13.534748746888729</v>
      </c>
      <c r="G679" s="15">
        <v>34.367440815301443</v>
      </c>
      <c r="H679" s="15">
        <v>53.761302158408057</v>
      </c>
      <c r="I679" s="15">
        <v>51.983808006469097</v>
      </c>
      <c r="J679" s="15">
        <v>55.442974566816183</v>
      </c>
      <c r="K679" s="15">
        <v>42.119844998970407</v>
      </c>
      <c r="L679" s="15">
        <v>9.3014657706059651</v>
      </c>
      <c r="M679" s="15">
        <v>3.1589883749227803</v>
      </c>
      <c r="N679" s="15">
        <v>5.5353128895777282</v>
      </c>
      <c r="O679" s="15">
        <v>0.91076754935221649</v>
      </c>
      <c r="P679" s="15">
        <v>5.415667526153161</v>
      </c>
      <c r="Q679" s="15">
        <v>1.1699956944158445</v>
      </c>
      <c r="R679" s="15">
        <v>2.9834890207604037</v>
      </c>
    </row>
    <row r="680" spans="1:18" x14ac:dyDescent="0.2">
      <c r="A680" s="13" t="s">
        <v>61</v>
      </c>
      <c r="B680" s="14" t="s">
        <v>30</v>
      </c>
      <c r="C680" s="15">
        <v>10.913754058552291</v>
      </c>
      <c r="D680" s="15">
        <v>18.553381899538895</v>
      </c>
      <c r="E680" s="15">
        <v>12.996224486649133</v>
      </c>
      <c r="F680" s="15">
        <v>12.335399512751719</v>
      </c>
      <c r="G680" s="15">
        <v>35.774133418689161</v>
      </c>
      <c r="H680" s="15">
        <v>55.510784708203623</v>
      </c>
      <c r="I680" s="15">
        <v>52.283291033884495</v>
      </c>
      <c r="J680" s="15">
        <v>58.564569101200235</v>
      </c>
      <c r="K680" s="15">
        <v>47.360844037492008</v>
      </c>
      <c r="L680" s="15">
        <v>12.481377670530385</v>
      </c>
      <c r="M680" s="15">
        <v>4.1034666314072492</v>
      </c>
      <c r="N680" s="15">
        <v>6.9163994865452585</v>
      </c>
      <c r="O680" s="15">
        <v>1.4419306786280361</v>
      </c>
      <c r="P680" s="15">
        <v>4.13317076195003</v>
      </c>
      <c r="Q680" s="15">
        <v>1.9377481314978677</v>
      </c>
      <c r="R680" s="15">
        <v>1.8807555393949893</v>
      </c>
    </row>
    <row r="681" spans="1:18" x14ac:dyDescent="0.2">
      <c r="A681" s="13" t="s">
        <v>62</v>
      </c>
      <c r="B681" s="14" t="s">
        <v>30</v>
      </c>
      <c r="C681" s="15">
        <v>7.5858145268348194</v>
      </c>
      <c r="D681" s="15">
        <v>16.797160737991387</v>
      </c>
      <c r="E681" s="15">
        <v>9.1006831861703485</v>
      </c>
      <c r="F681" s="15">
        <v>17.989722577313479</v>
      </c>
      <c r="G681" s="15">
        <v>36.400090701865352</v>
      </c>
      <c r="H681" s="15">
        <v>54.969034110784264</v>
      </c>
      <c r="I681" s="15">
        <v>53.893275329553958</v>
      </c>
      <c r="J681" s="15">
        <v>55.987349885269168</v>
      </c>
      <c r="K681" s="15">
        <v>45.585431318135228</v>
      </c>
      <c r="L681" s="15">
        <v>13.436875004858374</v>
      </c>
      <c r="M681" s="15">
        <v>4.6085149810051442</v>
      </c>
      <c r="N681" s="15">
        <v>8.1068274330473109</v>
      </c>
      <c r="O681" s="15">
        <v>1.2970042444463898</v>
      </c>
      <c r="P681" s="15">
        <v>5.2115905774442357</v>
      </c>
      <c r="Q681" s="15">
        <v>1.6657283063874018</v>
      </c>
      <c r="R681" s="15">
        <v>3.0538352283769035</v>
      </c>
    </row>
    <row r="682" spans="1:18" x14ac:dyDescent="0.2">
      <c r="A682" s="13" t="s">
        <v>63</v>
      </c>
      <c r="B682" s="14" t="s">
        <v>30</v>
      </c>
      <c r="C682" s="15">
        <v>7.0050274543191389</v>
      </c>
      <c r="D682" s="15">
        <v>11.315813580053993</v>
      </c>
      <c r="E682" s="15">
        <v>10.225367090678555</v>
      </c>
      <c r="F682" s="15">
        <v>15.951572661458547</v>
      </c>
      <c r="G682" s="15">
        <v>41.096359547483416</v>
      </c>
      <c r="H682" s="15">
        <v>56.883438886126733</v>
      </c>
      <c r="I682" s="15">
        <v>56.320246961494789</v>
      </c>
      <c r="J682" s="15">
        <v>57.41742148194048</v>
      </c>
      <c r="K682" s="15">
        <v>52.812582095611944</v>
      </c>
      <c r="L682" s="15">
        <v>12.212570371544386</v>
      </c>
      <c r="M682" s="15">
        <v>4.1251348810549926</v>
      </c>
      <c r="N682" s="15">
        <v>7.6952416640458239</v>
      </c>
      <c r="O682" s="15">
        <v>0.7401877539108348</v>
      </c>
      <c r="P682" s="15">
        <v>6.545648068962671</v>
      </c>
      <c r="Q682" s="15">
        <v>1.411230354045129</v>
      </c>
      <c r="R682" s="15">
        <v>1.7911769878265098</v>
      </c>
    </row>
    <row r="683" spans="1:18" x14ac:dyDescent="0.2">
      <c r="A683" s="13" t="s">
        <v>64</v>
      </c>
      <c r="B683" s="14" t="s">
        <v>30</v>
      </c>
      <c r="C683" s="15">
        <v>4.2807531985252805</v>
      </c>
      <c r="D683" s="15">
        <v>12.842259595575843</v>
      </c>
      <c r="E683" s="15">
        <v>10.896138012465183</v>
      </c>
      <c r="F683" s="15">
        <v>14.065923616091416</v>
      </c>
      <c r="G683" s="15">
        <v>36.120247587878922</v>
      </c>
      <c r="H683" s="15">
        <v>51.325383825763332</v>
      </c>
      <c r="I683" s="15">
        <v>47.9995298005244</v>
      </c>
      <c r="J683" s="15">
        <v>54.490888315433871</v>
      </c>
      <c r="K683" s="15">
        <v>46.442306977810659</v>
      </c>
      <c r="L683" s="15">
        <v>12.473076731183436</v>
      </c>
      <c r="M683" s="15">
        <v>6.1569229822011851</v>
      </c>
      <c r="N683" s="15">
        <v>10.557719706691309</v>
      </c>
      <c r="O683" s="15">
        <v>1.9683020494168129</v>
      </c>
      <c r="P683" s="15">
        <v>7.826475849731664</v>
      </c>
      <c r="Q683" s="15">
        <v>1.273846134248521</v>
      </c>
      <c r="R683" s="15">
        <v>2.1761538126745568</v>
      </c>
    </row>
    <row r="684" spans="1:18" x14ac:dyDescent="0.2">
      <c r="A684" s="13" t="s">
        <v>65</v>
      </c>
      <c r="B684" s="14" t="s">
        <v>30</v>
      </c>
      <c r="C684" s="15">
        <v>5.3012150384868217</v>
      </c>
      <c r="D684" s="15">
        <v>13.253037596217053</v>
      </c>
      <c r="E684" s="15">
        <v>9.9601402847450871</v>
      </c>
      <c r="F684" s="15">
        <v>17.047163179659861</v>
      </c>
      <c r="G684" s="15">
        <v>41.881966148900858</v>
      </c>
      <c r="H684" s="15">
        <v>55.311395908406816</v>
      </c>
      <c r="I684" s="15">
        <v>56.998771030215707</v>
      </c>
      <c r="J684" s="15">
        <v>53.697748544588379</v>
      </c>
      <c r="K684" s="15">
        <v>48.837683840475307</v>
      </c>
      <c r="L684" s="15">
        <v>13.465321101297539</v>
      </c>
      <c r="M684" s="15">
        <v>6.1111841921273449</v>
      </c>
      <c r="N684" s="15">
        <v>10.488621434928168</v>
      </c>
      <c r="O684" s="15">
        <v>1.9250136270701497</v>
      </c>
      <c r="P684" s="15">
        <v>8.4933252053124377</v>
      </c>
      <c r="Q684" s="15">
        <v>1.6054805928470142</v>
      </c>
      <c r="R684" s="15">
        <v>2.6412745237160555</v>
      </c>
    </row>
    <row r="685" spans="1:18" x14ac:dyDescent="0.2">
      <c r="A685" s="13" t="s">
        <v>66</v>
      </c>
      <c r="B685" s="14" t="s">
        <v>30</v>
      </c>
      <c r="C685" s="15">
        <v>5.7796482821309034</v>
      </c>
      <c r="D685" s="15">
        <v>11.559296564261807</v>
      </c>
      <c r="E685" s="15">
        <v>10.378500195523531</v>
      </c>
      <c r="F685" s="15">
        <v>16.679732457091387</v>
      </c>
      <c r="G685" s="15">
        <v>28.063423336741035</v>
      </c>
      <c r="H685" s="15">
        <v>57.651519825548526</v>
      </c>
      <c r="I685" s="15">
        <v>56.459270880640773</v>
      </c>
      <c r="J685" s="15">
        <v>58.796816841470687</v>
      </c>
      <c r="K685" s="15">
        <v>52.139225386088185</v>
      </c>
      <c r="L685" s="15">
        <v>14.514022973624934</v>
      </c>
      <c r="M685" s="15">
        <v>6.5742961204572881</v>
      </c>
      <c r="N685" s="15">
        <v>10.837702819867058</v>
      </c>
      <c r="O685" s="15">
        <v>2.4787865447500295</v>
      </c>
      <c r="P685" s="15">
        <v>7.7964114999758047</v>
      </c>
      <c r="Q685" s="15">
        <v>1.1125731896158486</v>
      </c>
      <c r="R685" s="15">
        <v>3.084862025753035</v>
      </c>
    </row>
    <row r="686" spans="1:18" x14ac:dyDescent="0.2">
      <c r="A686" s="13" t="s">
        <v>67</v>
      </c>
      <c r="B686" s="14" t="s">
        <v>30</v>
      </c>
      <c r="C686" s="15">
        <v>3.1249837240431044</v>
      </c>
      <c r="D686" s="15">
        <v>9.8957817928031631</v>
      </c>
      <c r="E686" s="15">
        <v>10.587821492918723</v>
      </c>
      <c r="F686" s="15">
        <v>19.022187766938718</v>
      </c>
      <c r="G686" s="15">
        <v>35.523467090388017</v>
      </c>
      <c r="H686" s="15">
        <v>60.627921455465405</v>
      </c>
      <c r="I686" s="15">
        <v>60.876460028818215</v>
      </c>
      <c r="J686" s="15">
        <v>60.388114997611659</v>
      </c>
      <c r="K686" s="15">
        <v>53.611487187595735</v>
      </c>
      <c r="L686" s="15">
        <v>12.254054214307596</v>
      </c>
      <c r="M686" s="15">
        <v>5.3858544732239029</v>
      </c>
      <c r="N686" s="15">
        <v>8.9553800703550763</v>
      </c>
      <c r="O686" s="15">
        <v>1.9417400320775455</v>
      </c>
      <c r="P686" s="15">
        <v>5.0170116302251184</v>
      </c>
      <c r="Q686" s="15">
        <v>1.9270488482177268</v>
      </c>
      <c r="R686" s="15">
        <v>2.519986955361643</v>
      </c>
    </row>
    <row r="687" spans="1:18" x14ac:dyDescent="0.2">
      <c r="A687" s="13" t="s">
        <v>68</v>
      </c>
      <c r="B687" s="14" t="s">
        <v>30</v>
      </c>
      <c r="C687" s="15">
        <v>2.0663291662361813</v>
      </c>
      <c r="D687" s="15">
        <v>8.2653166649447254</v>
      </c>
      <c r="E687" s="15">
        <v>6.08839655988199</v>
      </c>
      <c r="F687" s="15">
        <v>13.916334994015976</v>
      </c>
      <c r="G687" s="15">
        <v>32.68771264277855</v>
      </c>
      <c r="H687" s="15">
        <v>57.451936550641776</v>
      </c>
      <c r="I687" s="15">
        <v>57.534179327949722</v>
      </c>
      <c r="J687" s="15">
        <v>57.372237355510919</v>
      </c>
      <c r="K687" s="15">
        <v>57.838492894128017</v>
      </c>
      <c r="L687" s="15">
        <v>12.659720249174219</v>
      </c>
      <c r="M687" s="15">
        <v>6.7164164680733451</v>
      </c>
      <c r="N687" s="15">
        <v>11.487199626911465</v>
      </c>
      <c r="O687" s="15">
        <v>1.9980381168585892</v>
      </c>
      <c r="P687" s="15">
        <v>7.5301889168602232</v>
      </c>
      <c r="Q687" s="15">
        <v>1.2079885733944866</v>
      </c>
      <c r="R687" s="15">
        <v>2.609255318532091</v>
      </c>
    </row>
    <row r="688" spans="1:18" x14ac:dyDescent="0.2">
      <c r="A688" s="13" t="s">
        <v>69</v>
      </c>
      <c r="B688" s="14" t="s">
        <v>30</v>
      </c>
      <c r="C688" s="15">
        <v>2.0520502547107378</v>
      </c>
      <c r="D688" s="15">
        <v>10.773263837231374</v>
      </c>
      <c r="E688" s="15">
        <v>10.450377562028047</v>
      </c>
      <c r="F688" s="15">
        <v>16.686893203883496</v>
      </c>
      <c r="G688" s="15">
        <v>43.70860927152318</v>
      </c>
      <c r="H688" s="15">
        <v>65.665877067611731</v>
      </c>
      <c r="I688" s="15">
        <v>65.38169082236918</v>
      </c>
      <c r="J688" s="15">
        <v>65.9419580191297</v>
      </c>
      <c r="K688" s="15">
        <v>62.638055646626746</v>
      </c>
      <c r="L688" s="15">
        <v>14.050983781758417</v>
      </c>
      <c r="M688" s="15">
        <v>6.6233593584046409</v>
      </c>
      <c r="N688" s="15">
        <v>11.424994431515319</v>
      </c>
      <c r="O688" s="15">
        <v>1.8654019241620847</v>
      </c>
      <c r="P688" s="15">
        <v>6.0216960427207304</v>
      </c>
      <c r="Q688" s="15">
        <v>1.1827427425722572</v>
      </c>
      <c r="R688" s="15">
        <v>2.5074146142531855</v>
      </c>
    </row>
    <row r="689" spans="1:18" x14ac:dyDescent="0.2">
      <c r="A689" s="13" t="s">
        <v>70</v>
      </c>
      <c r="B689" s="14" t="s">
        <v>30</v>
      </c>
      <c r="C689" s="15">
        <v>2.5522574717337485</v>
      </c>
      <c r="D689" s="15">
        <v>7.656772415201246</v>
      </c>
      <c r="E689" s="15">
        <v>11.102548361394481</v>
      </c>
      <c r="F689" s="15">
        <v>20.898914562624903</v>
      </c>
      <c r="G689" s="15">
        <v>37.247731274549643</v>
      </c>
      <c r="H689" s="15">
        <v>61.034233433681152</v>
      </c>
      <c r="I689" s="15">
        <v>62.383266606133887</v>
      </c>
      <c r="J689" s="15">
        <v>59.722951356433526</v>
      </c>
      <c r="K689" s="15">
        <v>69.846166832160961</v>
      </c>
      <c r="L689" s="15">
        <v>13.959957647065369</v>
      </c>
      <c r="M689" s="15">
        <v>10.574320078175763</v>
      </c>
      <c r="N689" s="15">
        <v>17.971649957423185</v>
      </c>
      <c r="O689" s="15">
        <v>3.3839957123859725</v>
      </c>
      <c r="P689" s="15">
        <v>7.4876042077797482</v>
      </c>
      <c r="Q689" s="15">
        <v>0.92757193668208449</v>
      </c>
      <c r="R689" s="15">
        <v>2.5044442290416278</v>
      </c>
    </row>
    <row r="690" spans="1:18" x14ac:dyDescent="0.2">
      <c r="A690" s="13" t="s">
        <v>71</v>
      </c>
      <c r="B690" s="14" t="s">
        <v>30</v>
      </c>
      <c r="C690" s="15">
        <v>3.0524875229572501</v>
      </c>
      <c r="D690" s="15">
        <v>8.6487146483788742</v>
      </c>
      <c r="E690" s="15">
        <v>13.932714488598132</v>
      </c>
      <c r="F690" s="15">
        <v>23.748945151019544</v>
      </c>
      <c r="G690" s="15">
        <v>41.02389133949098</v>
      </c>
      <c r="H690" s="15">
        <v>63.559572654005706</v>
      </c>
      <c r="I690" s="15">
        <v>64.69123087755824</v>
      </c>
      <c r="J690" s="15">
        <v>62.459112165258198</v>
      </c>
      <c r="K690" s="15">
        <v>73.978428872879945</v>
      </c>
      <c r="L690" s="15">
        <v>14.832083525558957</v>
      </c>
      <c r="M690" s="15">
        <v>11.101314049804863</v>
      </c>
      <c r="N690" s="15">
        <v>19.0105471623067</v>
      </c>
      <c r="O690" s="15">
        <v>3.3203838363714842</v>
      </c>
      <c r="P690" s="15">
        <v>8.0559181418017811</v>
      </c>
      <c r="Q690" s="15">
        <v>0.59146345347320994</v>
      </c>
      <c r="R690" s="15">
        <v>2.5023453800789648</v>
      </c>
    </row>
    <row r="691" spans="1:18" x14ac:dyDescent="0.2">
      <c r="A691" s="13" t="s">
        <v>72</v>
      </c>
      <c r="B691" s="14" t="s">
        <v>30</v>
      </c>
      <c r="C691" s="15">
        <v>2.5395019528770018</v>
      </c>
      <c r="D691" s="15">
        <v>8.126406249206406</v>
      </c>
      <c r="E691" s="15">
        <v>15.214805388807434</v>
      </c>
      <c r="F691" s="15">
        <v>27.202227816352689</v>
      </c>
      <c r="G691" s="15">
        <v>42.923479143091271</v>
      </c>
      <c r="H691" s="15">
        <v>65.249080885636815</v>
      </c>
      <c r="I691" s="15">
        <v>67.023278815028434</v>
      </c>
      <c r="J691" s="15">
        <v>63.523221658158732</v>
      </c>
      <c r="K691" s="15">
        <v>79.540460682627753</v>
      </c>
      <c r="L691" s="15">
        <v>15.452554405496466</v>
      </c>
      <c r="M691" s="15">
        <v>12.906902379157453</v>
      </c>
      <c r="N691" s="15">
        <v>22.008995610880959</v>
      </c>
      <c r="O691" s="15">
        <v>3.9646948330334846</v>
      </c>
      <c r="P691" s="15">
        <v>8.1245125292482463</v>
      </c>
      <c r="Q691" s="15">
        <v>0.4912661805215639</v>
      </c>
      <c r="R691" s="15">
        <v>2.4563309026078195</v>
      </c>
    </row>
    <row r="692" spans="1:18" x14ac:dyDescent="0.2">
      <c r="A692" s="13" t="s">
        <v>43</v>
      </c>
      <c r="B692" s="14" t="s">
        <v>21</v>
      </c>
      <c r="C692" s="15">
        <v>126.30525855061589</v>
      </c>
      <c r="D692" s="15">
        <v>52.522978803226408</v>
      </c>
      <c r="E692" s="15">
        <v>21.789240702301633</v>
      </c>
      <c r="F692" s="15">
        <v>3.4404064266792047</v>
      </c>
      <c r="G692" s="15">
        <v>20.749757919490939</v>
      </c>
      <c r="H692" s="15">
        <v>10.340469533912911</v>
      </c>
      <c r="I692" s="15">
        <v>8.471361274092736</v>
      </c>
      <c r="J692" s="15">
        <v>12.364538503571756</v>
      </c>
      <c r="K692" s="15">
        <v>11.297920416682624</v>
      </c>
      <c r="L692" s="15">
        <v>0.19149017655394279</v>
      </c>
      <c r="M692" s="15">
        <v>10.531959710466852</v>
      </c>
      <c r="N692" s="15">
        <v>19.520962935952827</v>
      </c>
      <c r="O692" s="15">
        <v>0.79771216152075841</v>
      </c>
      <c r="P692" s="15">
        <v>7.8112794875800651</v>
      </c>
      <c r="Q692" s="15">
        <v>3.4468231779709697</v>
      </c>
      <c r="R692" s="15">
        <v>0.95745088276971402</v>
      </c>
    </row>
    <row r="693" spans="1:18" x14ac:dyDescent="0.2">
      <c r="A693" s="13" t="s">
        <v>44</v>
      </c>
      <c r="B693" s="14" t="s">
        <v>21</v>
      </c>
      <c r="C693" s="15">
        <v>91.745305499952337</v>
      </c>
      <c r="D693" s="15">
        <v>34.553426746735298</v>
      </c>
      <c r="E693" s="15">
        <v>27.35057120616019</v>
      </c>
      <c r="F693" s="15">
        <v>4.2077801855631067</v>
      </c>
      <c r="G693" s="15">
        <v>12.908222537756549</v>
      </c>
      <c r="H693" s="15">
        <v>13.138003023540422</v>
      </c>
      <c r="I693" s="15">
        <v>10.756531122808356</v>
      </c>
      <c r="J693" s="15">
        <v>15.704280912194374</v>
      </c>
      <c r="K693" s="15">
        <v>13.677920956014686</v>
      </c>
      <c r="L693" s="15">
        <v>1.4397811532647038</v>
      </c>
      <c r="M693" s="15">
        <v>9.7185227845367503</v>
      </c>
      <c r="N693" s="15">
        <v>17.349243746465092</v>
      </c>
      <c r="O693" s="15">
        <v>1.4956458011613689</v>
      </c>
      <c r="P693" s="15">
        <v>2.8680649166007695</v>
      </c>
      <c r="Q693" s="15">
        <v>2.3396443740551436</v>
      </c>
      <c r="R693" s="15">
        <v>0.7198905766323519</v>
      </c>
    </row>
    <row r="694" spans="1:18" x14ac:dyDescent="0.2">
      <c r="A694" s="13" t="s">
        <v>45</v>
      </c>
      <c r="B694" s="14" t="s">
        <v>21</v>
      </c>
      <c r="C694" s="15">
        <v>53.471068738765382</v>
      </c>
      <c r="D694" s="15">
        <v>50.058021797993121</v>
      </c>
      <c r="E694" s="15">
        <v>11.61687544773374</v>
      </c>
      <c r="F694" s="15">
        <v>5.8084377238668701</v>
      </c>
      <c r="G694" s="15">
        <v>18.088088993397847</v>
      </c>
      <c r="H694" s="15">
        <v>13.904503193796556</v>
      </c>
      <c r="I694" s="15">
        <v>15.398829688943641</v>
      </c>
      <c r="J694" s="15">
        <v>12.301463171176616</v>
      </c>
      <c r="K694" s="15">
        <v>17.29584543618596</v>
      </c>
      <c r="L694" s="15">
        <v>1.1869697848362915</v>
      </c>
      <c r="M694" s="15">
        <v>8.6479227180929801</v>
      </c>
      <c r="N694" s="15">
        <v>13.105386969313736</v>
      </c>
      <c r="O694" s="15">
        <v>3.5147037631933196</v>
      </c>
      <c r="P694" s="15">
        <v>3.8795929531073599</v>
      </c>
      <c r="Q694" s="15">
        <v>3.391342242389404</v>
      </c>
      <c r="R694" s="15">
        <v>2.8826409060309937</v>
      </c>
    </row>
    <row r="695" spans="1:18" x14ac:dyDescent="0.2">
      <c r="A695" s="13" t="s">
        <v>46</v>
      </c>
      <c r="B695" s="14" t="s">
        <v>21</v>
      </c>
      <c r="C695" s="15">
        <v>51.154792224471585</v>
      </c>
      <c r="D695" s="15">
        <v>43.535993382529007</v>
      </c>
      <c r="E695" s="15">
        <v>23.225068781934471</v>
      </c>
      <c r="F695" s="15">
        <v>2.6798156286847465</v>
      </c>
      <c r="G695" s="15">
        <v>22.545372562281592</v>
      </c>
      <c r="H695" s="15">
        <v>14.572240682173026</v>
      </c>
      <c r="I695" s="15">
        <v>10.851602781730861</v>
      </c>
      <c r="J695" s="15">
        <v>18.546608289009146</v>
      </c>
      <c r="K695" s="15">
        <v>18.735738019936747</v>
      </c>
      <c r="L695" s="15">
        <v>2.0817486688818607</v>
      </c>
      <c r="M695" s="15">
        <v>11.689819448336602</v>
      </c>
      <c r="N695" s="15">
        <v>20.463022388406767</v>
      </c>
      <c r="O695" s="15">
        <v>1.6559471686615308</v>
      </c>
      <c r="P695" s="15">
        <v>2.2106694275471517</v>
      </c>
      <c r="Q695" s="15">
        <v>3.3628247728091596</v>
      </c>
      <c r="R695" s="15">
        <v>3.5229592858000718</v>
      </c>
    </row>
    <row r="696" spans="1:18" x14ac:dyDescent="0.2">
      <c r="A696" s="13" t="s">
        <v>47</v>
      </c>
      <c r="B696" s="14" t="s">
        <v>21</v>
      </c>
      <c r="C696" s="15">
        <v>40.705138240911793</v>
      </c>
      <c r="D696" s="15">
        <v>59.492125121332627</v>
      </c>
      <c r="E696" s="15">
        <v>16.530974914245569</v>
      </c>
      <c r="F696" s="15">
        <v>6.6123899656982275</v>
      </c>
      <c r="G696" s="15">
        <v>23.732925478614</v>
      </c>
      <c r="H696" s="15">
        <v>11.670963703302883</v>
      </c>
      <c r="I696" s="15">
        <v>8.8211165769363085</v>
      </c>
      <c r="J696" s="15">
        <v>14.702938084989238</v>
      </c>
      <c r="K696" s="15">
        <v>16.672805290432692</v>
      </c>
      <c r="L696" s="15">
        <v>1.9704224434147726</v>
      </c>
      <c r="M696" s="15">
        <v>23.493498363791517</v>
      </c>
      <c r="N696" s="15">
        <v>38.224838500057338</v>
      </c>
      <c r="O696" s="15">
        <v>5.0052555182942084</v>
      </c>
      <c r="P696" s="15">
        <v>5.9636776947930077</v>
      </c>
      <c r="Q696" s="15">
        <v>2.2735643577862756</v>
      </c>
      <c r="R696" s="15">
        <v>3.1829901009007866</v>
      </c>
    </row>
    <row r="697" spans="1:18" x14ac:dyDescent="0.2">
      <c r="A697" s="13" t="s">
        <v>48</v>
      </c>
      <c r="B697" s="14" t="s">
        <v>21</v>
      </c>
      <c r="C697" s="15">
        <v>42.154707777543585</v>
      </c>
      <c r="D697" s="15">
        <v>44.162074814569472</v>
      </c>
      <c r="E697" s="15">
        <v>16.102689149087897</v>
      </c>
      <c r="F697" s="15">
        <v>4.6007683283108278</v>
      </c>
      <c r="G697" s="15">
        <v>9.8841088240381527</v>
      </c>
      <c r="H697" s="15">
        <v>16.677785190126748</v>
      </c>
      <c r="I697" s="15">
        <v>15.649364803460745</v>
      </c>
      <c r="J697" s="15">
        <v>17.767564718354485</v>
      </c>
      <c r="K697" s="15">
        <v>18.546847323503027</v>
      </c>
      <c r="L697" s="15">
        <v>2.3003841641554139</v>
      </c>
      <c r="M697" s="15">
        <v>10.207954728439649</v>
      </c>
      <c r="N697" s="15">
        <v>17.326082460974398</v>
      </c>
      <c r="O697" s="15">
        <v>2.6651347077531731</v>
      </c>
      <c r="P697" s="15">
        <v>6.6958830363151218</v>
      </c>
      <c r="Q697" s="15">
        <v>3.5943502564928345</v>
      </c>
      <c r="R697" s="15">
        <v>2.7317061949345542</v>
      </c>
    </row>
    <row r="698" spans="1:18" x14ac:dyDescent="0.2">
      <c r="A698" s="13" t="s">
        <v>49</v>
      </c>
      <c r="B698" s="14" t="s">
        <v>21</v>
      </c>
      <c r="C698" s="15">
        <v>19.380408345203833</v>
      </c>
      <c r="D698" s="15">
        <v>56.203184201091112</v>
      </c>
      <c r="E698" s="15">
        <v>17.061449654505644</v>
      </c>
      <c r="F698" s="15">
        <v>5.6871498848352147</v>
      </c>
      <c r="G698" s="15">
        <v>29.926335174953955</v>
      </c>
      <c r="H698" s="15">
        <v>16.611748046077178</v>
      </c>
      <c r="I698" s="15">
        <v>15.622186682483026</v>
      </c>
      <c r="J698" s="15">
        <v>17.659326366775797</v>
      </c>
      <c r="K698" s="15">
        <v>20.015794776830695</v>
      </c>
      <c r="L698" s="15">
        <v>2.1785899076822526</v>
      </c>
      <c r="M698" s="15">
        <v>8.8505214999591519</v>
      </c>
      <c r="N698" s="15">
        <v>15.092621032229367</v>
      </c>
      <c r="O698" s="15">
        <v>1.9621473740862001</v>
      </c>
      <c r="P698" s="15">
        <v>8.2846873486451358</v>
      </c>
      <c r="Q698" s="15">
        <v>3.8125323384439422</v>
      </c>
      <c r="R698" s="15">
        <v>5.5826366384357726</v>
      </c>
    </row>
    <row r="699" spans="1:18" x14ac:dyDescent="0.2">
      <c r="A699" s="13" t="s">
        <v>50</v>
      </c>
      <c r="B699" s="14" t="s">
        <v>21</v>
      </c>
      <c r="C699" s="15">
        <v>28.178009881088798</v>
      </c>
      <c r="D699" s="15">
        <v>39.449213833524318</v>
      </c>
      <c r="E699" s="15">
        <v>17.130056660956647</v>
      </c>
      <c r="F699" s="15">
        <v>4.6119383317960212</v>
      </c>
      <c r="G699" s="15">
        <v>25.588536335721596</v>
      </c>
      <c r="H699" s="15">
        <v>16.613306614671739</v>
      </c>
      <c r="I699" s="15">
        <v>11.260387707660316</v>
      </c>
      <c r="J699" s="15">
        <v>22.289740085709358</v>
      </c>
      <c r="K699" s="15">
        <v>18.673871776181411</v>
      </c>
      <c r="L699" s="15">
        <v>1.5454238711322548</v>
      </c>
      <c r="M699" s="15">
        <v>10.302825807548365</v>
      </c>
      <c r="N699" s="15">
        <v>17.766389494308498</v>
      </c>
      <c r="O699" s="15">
        <v>2.3881864377545741</v>
      </c>
      <c r="P699" s="15">
        <v>10.892422202387255</v>
      </c>
      <c r="Q699" s="15">
        <v>2.4469211292927366</v>
      </c>
      <c r="R699" s="15">
        <v>5.5377688715572466</v>
      </c>
    </row>
    <row r="700" spans="1:18" x14ac:dyDescent="0.2">
      <c r="A700" s="13" t="s">
        <v>51</v>
      </c>
      <c r="B700" s="14" t="s">
        <v>21</v>
      </c>
      <c r="C700" s="15">
        <v>30.136435864185128</v>
      </c>
      <c r="D700" s="15">
        <v>28.309985205749665</v>
      </c>
      <c r="E700" s="15">
        <v>20.200783545543587</v>
      </c>
      <c r="F700" s="15">
        <v>7.3457394711067581</v>
      </c>
      <c r="G700" s="15">
        <v>25.702366594831847</v>
      </c>
      <c r="H700" s="15">
        <v>19.289157906174118</v>
      </c>
      <c r="I700" s="15">
        <v>16.357222780633048</v>
      </c>
      <c r="J700" s="15">
        <v>22.402279494866352</v>
      </c>
      <c r="K700" s="15">
        <v>16.969575626317734</v>
      </c>
      <c r="L700" s="15">
        <v>3.2962485029538051</v>
      </c>
      <c r="M700" s="15">
        <v>8.4237461742152782</v>
      </c>
      <c r="N700" s="15">
        <v>13.986610783439852</v>
      </c>
      <c r="O700" s="15">
        <v>2.5171100556029611</v>
      </c>
      <c r="P700" s="15">
        <v>6.0492233949393928</v>
      </c>
      <c r="Q700" s="15">
        <v>1.8312491683076693</v>
      </c>
      <c r="R700" s="15">
        <v>4.3949980039384071</v>
      </c>
    </row>
    <row r="701" spans="1:18" x14ac:dyDescent="0.2">
      <c r="A701" s="13" t="s">
        <v>52</v>
      </c>
      <c r="B701" s="14" t="s">
        <v>21</v>
      </c>
      <c r="C701" s="15">
        <v>22.247139017922297</v>
      </c>
      <c r="D701" s="15">
        <v>22.247139017922297</v>
      </c>
      <c r="E701" s="15">
        <v>19.955300127713922</v>
      </c>
      <c r="F701" s="15">
        <v>4.5612114577631813</v>
      </c>
      <c r="G701" s="15">
        <v>29.357259499825691</v>
      </c>
      <c r="H701" s="15">
        <v>18.672078863438678</v>
      </c>
      <c r="I701" s="15">
        <v>14.857202028683403</v>
      </c>
      <c r="J701" s="15">
        <v>22.726130983850094</v>
      </c>
      <c r="K701" s="15">
        <v>22.847202087561612</v>
      </c>
      <c r="L701" s="15">
        <v>3.0153667729776745</v>
      </c>
      <c r="M701" s="15">
        <v>9.6259785445056547</v>
      </c>
      <c r="N701" s="15">
        <v>15.757638515270276</v>
      </c>
      <c r="O701" s="15">
        <v>3.1098916083163286</v>
      </c>
      <c r="P701" s="15">
        <v>7.6995842224519881</v>
      </c>
      <c r="Q701" s="15">
        <v>2.6674398376340966</v>
      </c>
      <c r="R701" s="15">
        <v>6.0307335459553491</v>
      </c>
    </row>
    <row r="702" spans="1:18" x14ac:dyDescent="0.2">
      <c r="A702" s="13" t="s">
        <v>53</v>
      </c>
      <c r="B702" s="14" t="s">
        <v>21</v>
      </c>
      <c r="C702" s="15">
        <v>20.897003892066973</v>
      </c>
      <c r="D702" s="15">
        <v>26.121254865083721</v>
      </c>
      <c r="E702" s="15">
        <v>15.965939329430547</v>
      </c>
      <c r="F702" s="15">
        <v>7.45077168706759</v>
      </c>
      <c r="G702" s="15">
        <v>30.636733443398636</v>
      </c>
      <c r="H702" s="15">
        <v>16.041189349092786</v>
      </c>
      <c r="I702" s="15">
        <v>14.828313913256512</v>
      </c>
      <c r="J702" s="15">
        <v>17.327979899543315</v>
      </c>
      <c r="K702" s="15">
        <v>20.023829463350307</v>
      </c>
      <c r="L702" s="15">
        <v>2.6550934095050129</v>
      </c>
      <c r="M702" s="15">
        <v>8.4077957967658747</v>
      </c>
      <c r="N702" s="15">
        <v>14.828313913256512</v>
      </c>
      <c r="O702" s="15">
        <v>1.5959981486421475</v>
      </c>
      <c r="P702" s="15">
        <v>8.9767791844332088</v>
      </c>
      <c r="Q702" s="15">
        <v>2.9869800856931397</v>
      </c>
      <c r="R702" s="15">
        <v>8.075909120577748</v>
      </c>
    </row>
    <row r="703" spans="1:18" x14ac:dyDescent="0.2">
      <c r="A703" s="13" t="s">
        <v>54</v>
      </c>
      <c r="B703" s="14" t="s">
        <v>21</v>
      </c>
      <c r="C703" s="15">
        <v>24.791198269745333</v>
      </c>
      <c r="D703" s="15">
        <v>9.4035579643861613</v>
      </c>
      <c r="E703" s="15">
        <v>15.926340674380986</v>
      </c>
      <c r="F703" s="15">
        <v>5.9723777528928705</v>
      </c>
      <c r="G703" s="15">
        <v>20.521887382196471</v>
      </c>
      <c r="H703" s="15">
        <v>21.377674722804581</v>
      </c>
      <c r="I703" s="15">
        <v>18.12176176473011</v>
      </c>
      <c r="J703" s="15">
        <v>24.820000566070192</v>
      </c>
      <c r="K703" s="15">
        <v>19.790223629527013</v>
      </c>
      <c r="L703" s="15">
        <v>1.4816210203923967</v>
      </c>
      <c r="M703" s="15">
        <v>10.265517069861605</v>
      </c>
      <c r="N703" s="15">
        <v>16.680257987990213</v>
      </c>
      <c r="O703" s="15">
        <v>3.2657895481671302</v>
      </c>
      <c r="P703" s="15">
        <v>5.8495743798815329</v>
      </c>
      <c r="Q703" s="15">
        <v>2.64575182212928</v>
      </c>
      <c r="R703" s="15">
        <v>6.8789547375361275</v>
      </c>
    </row>
    <row r="704" spans="1:18" x14ac:dyDescent="0.2">
      <c r="A704" s="13" t="s">
        <v>55</v>
      </c>
      <c r="B704" s="14" t="s">
        <v>21</v>
      </c>
      <c r="C704" s="15">
        <v>12.585581957309707</v>
      </c>
      <c r="D704" s="15">
        <v>14.263659551617668</v>
      </c>
      <c r="E704" s="15">
        <v>13.061041711369636</v>
      </c>
      <c r="F704" s="15">
        <v>10.262247058933287</v>
      </c>
      <c r="G704" s="15">
        <v>14.66082188567491</v>
      </c>
      <c r="H704" s="15">
        <v>20.256200422949465</v>
      </c>
      <c r="I704" s="15">
        <v>18.947468144569182</v>
      </c>
      <c r="J704" s="15">
        <v>21.635655560363478</v>
      </c>
      <c r="K704" s="15">
        <v>21.57285345044118</v>
      </c>
      <c r="L704" s="15">
        <v>3.8486780803603979</v>
      </c>
      <c r="M704" s="15">
        <v>6.7858271416880713</v>
      </c>
      <c r="N704" s="15">
        <v>10.657950831320166</v>
      </c>
      <c r="O704" s="15">
        <v>2.7044569450454348</v>
      </c>
      <c r="P704" s="15">
        <v>5.3883533192256445</v>
      </c>
      <c r="Q704" s="15">
        <v>1.5192150317212099</v>
      </c>
      <c r="R704" s="15">
        <v>6.3807031332290816</v>
      </c>
    </row>
    <row r="705" spans="1:18" x14ac:dyDescent="0.2">
      <c r="A705" s="13" t="s">
        <v>56</v>
      </c>
      <c r="B705" s="14" t="s">
        <v>21</v>
      </c>
      <c r="C705" s="15">
        <v>18.108635349702443</v>
      </c>
      <c r="D705" s="15">
        <v>19.754874926948119</v>
      </c>
      <c r="E705" s="15">
        <v>14.897709696218172</v>
      </c>
      <c r="F705" s="15">
        <v>6.1343510513839536</v>
      </c>
      <c r="G705" s="15">
        <v>40.893105422425784</v>
      </c>
      <c r="H705" s="15">
        <v>22.509039999146211</v>
      </c>
      <c r="I705" s="15">
        <v>20.26062357276215</v>
      </c>
      <c r="J705" s="15">
        <v>24.871711710994688</v>
      </c>
      <c r="K705" s="15">
        <v>22.120953102609207</v>
      </c>
      <c r="L705" s="15">
        <v>3.9778906895042874</v>
      </c>
      <c r="M705" s="15">
        <v>11.933672068512861</v>
      </c>
      <c r="N705" s="15">
        <v>18.935162217534717</v>
      </c>
      <c r="O705" s="15">
        <v>4.5763949548230229</v>
      </c>
      <c r="P705" s="15">
        <v>8.2646189302277264</v>
      </c>
      <c r="Q705" s="15">
        <v>2.2314996550877706</v>
      </c>
      <c r="R705" s="15">
        <v>7.2766293100688175</v>
      </c>
    </row>
    <row r="706" spans="1:18" x14ac:dyDescent="0.2">
      <c r="A706" s="13" t="s">
        <v>57</v>
      </c>
      <c r="B706" s="14" t="s">
        <v>21</v>
      </c>
      <c r="C706" s="15">
        <v>13.720078123738965</v>
      </c>
      <c r="D706" s="15">
        <v>12.105951285652027</v>
      </c>
      <c r="E706" s="15">
        <v>13.198597648999792</v>
      </c>
      <c r="F706" s="15">
        <v>4.5370179418436791</v>
      </c>
      <c r="G706" s="15">
        <v>25.36912070627632</v>
      </c>
      <c r="H706" s="15">
        <v>27.729700556455064</v>
      </c>
      <c r="I706" s="15">
        <v>24.551480818018966</v>
      </c>
      <c r="J706" s="15">
        <v>31.059747139359178</v>
      </c>
      <c r="K706" s="15">
        <v>20.750749074125768</v>
      </c>
      <c r="L706" s="15">
        <v>3.536002084380176</v>
      </c>
      <c r="M706" s="15">
        <v>11.073269685295815</v>
      </c>
      <c r="N706" s="15">
        <v>18.550007729169888</v>
      </c>
      <c r="O706" s="15">
        <v>3.2393601310988105</v>
      </c>
      <c r="P706" s="15">
        <v>7.2981713519406286</v>
      </c>
      <c r="Q706" s="15">
        <v>1.4888429828969163</v>
      </c>
      <c r="R706" s="15">
        <v>9.1191632702436127</v>
      </c>
    </row>
    <row r="707" spans="1:18" x14ac:dyDescent="0.2">
      <c r="A707" s="13" t="s">
        <v>58</v>
      </c>
      <c r="B707" s="14" t="s">
        <v>21</v>
      </c>
      <c r="C707" s="15">
        <v>15.027841052898001</v>
      </c>
      <c r="D707" s="15">
        <v>7.9093900278410532</v>
      </c>
      <c r="E707" s="15">
        <v>17.891174983470112</v>
      </c>
      <c r="F707" s="15">
        <v>3.8893858659717631</v>
      </c>
      <c r="G707" s="15">
        <v>24.811843519973532</v>
      </c>
      <c r="H707" s="15">
        <v>30.458748047201233</v>
      </c>
      <c r="I707" s="15">
        <v>28.319895950604504</v>
      </c>
      <c r="J707" s="15">
        <v>32.693407073099898</v>
      </c>
      <c r="K707" s="15">
        <v>19.561483349962081</v>
      </c>
      <c r="L707" s="15">
        <v>3.5728736712259508</v>
      </c>
      <c r="M707" s="15">
        <v>6.5204944499873614</v>
      </c>
      <c r="N707" s="15">
        <v>10.488850352075744</v>
      </c>
      <c r="O707" s="15">
        <v>2.3743815192754121</v>
      </c>
      <c r="P707" s="15">
        <v>7.4986160642410846</v>
      </c>
      <c r="Q707" s="15">
        <v>1.7864368356129754</v>
      </c>
      <c r="R707" s="15">
        <v>7.7710002349164444</v>
      </c>
    </row>
    <row r="708" spans="1:18" x14ac:dyDescent="0.2">
      <c r="A708" s="13" t="s">
        <v>59</v>
      </c>
      <c r="B708" s="14" t="s">
        <v>21</v>
      </c>
      <c r="C708" s="15">
        <v>19.364083497928043</v>
      </c>
      <c r="D708" s="15">
        <v>27.109716897099261</v>
      </c>
      <c r="E708" s="15">
        <v>9.9471328310645273</v>
      </c>
      <c r="F708" s="15">
        <v>8.105071195682207</v>
      </c>
      <c r="G708" s="15">
        <v>18.782662497652165</v>
      </c>
      <c r="H708" s="15">
        <v>29.828934926502193</v>
      </c>
      <c r="I708" s="15">
        <v>27.794669824590365</v>
      </c>
      <c r="J708" s="15">
        <v>31.773282706732601</v>
      </c>
      <c r="K708" s="15">
        <v>17.020545001289435</v>
      </c>
      <c r="L708" s="15">
        <v>3.9542680306025959</v>
      </c>
      <c r="M708" s="15">
        <v>5.5015903034470908</v>
      </c>
      <c r="N708" s="15">
        <v>8.9279848527472083</v>
      </c>
      <c r="O708" s="15">
        <v>1.9309729821771193</v>
      </c>
      <c r="P708" s="15">
        <v>10.902957266821018</v>
      </c>
      <c r="Q708" s="15">
        <v>1.3753975758617727</v>
      </c>
      <c r="R708" s="15">
        <v>8.1664231066792752</v>
      </c>
    </row>
    <row r="709" spans="1:18" x14ac:dyDescent="0.2">
      <c r="A709" s="13" t="s">
        <v>60</v>
      </c>
      <c r="B709" s="14" t="s">
        <v>21</v>
      </c>
      <c r="C709" s="15">
        <v>17.434544655175028</v>
      </c>
      <c r="D709" s="15">
        <v>17.434544655175028</v>
      </c>
      <c r="E709" s="15">
        <v>14.014778584016847</v>
      </c>
      <c r="F709" s="15">
        <v>9.8103450088117921</v>
      </c>
      <c r="G709" s="15">
        <v>29.034499206736005</v>
      </c>
      <c r="H709" s="15">
        <v>33.91233040725475</v>
      </c>
      <c r="I709" s="15">
        <v>31.714742964206252</v>
      </c>
      <c r="J709" s="15">
        <v>36.197870415006889</v>
      </c>
      <c r="K709" s="15">
        <v>18.324266552575306</v>
      </c>
      <c r="L709" s="15">
        <v>5.2236596959830059</v>
      </c>
      <c r="M709" s="15">
        <v>9.7839975258094398</v>
      </c>
      <c r="N709" s="15">
        <v>16.263970750875</v>
      </c>
      <c r="O709" s="15">
        <v>3.0446806891127292</v>
      </c>
      <c r="P709" s="15">
        <v>18.68386689613223</v>
      </c>
      <c r="Q709" s="15">
        <v>1.6583046653914304</v>
      </c>
      <c r="R709" s="15">
        <v>7.7111166940701512</v>
      </c>
    </row>
    <row r="710" spans="1:18" x14ac:dyDescent="0.2">
      <c r="A710" s="13" t="s">
        <v>61</v>
      </c>
      <c r="B710" s="14" t="s">
        <v>21</v>
      </c>
      <c r="C710" s="15">
        <v>13.359954279267578</v>
      </c>
      <c r="D710" s="15">
        <v>9.6488558683599166</v>
      </c>
      <c r="E710" s="15">
        <v>12.67431350247983</v>
      </c>
      <c r="F710" s="15">
        <v>8.0048295805135758</v>
      </c>
      <c r="G710" s="15">
        <v>14.622020763269482</v>
      </c>
      <c r="H710" s="15">
        <v>36.148692688926907</v>
      </c>
      <c r="I710" s="15">
        <v>32.495004089347134</v>
      </c>
      <c r="J710" s="15">
        <v>39.943264261375674</v>
      </c>
      <c r="K710" s="15">
        <v>21.353320681290892</v>
      </c>
      <c r="L710" s="15">
        <v>5.1183989648038093</v>
      </c>
      <c r="M710" s="15">
        <v>11.196497735508332</v>
      </c>
      <c r="N710" s="15">
        <v>18.83768353005631</v>
      </c>
      <c r="O710" s="15">
        <v>3.2606746335816879</v>
      </c>
      <c r="P710" s="15">
        <v>12.284616438025116</v>
      </c>
      <c r="Q710" s="15">
        <v>1.359574725026012</v>
      </c>
      <c r="R710" s="15">
        <v>7.437673495730535</v>
      </c>
    </row>
    <row r="711" spans="1:18" x14ac:dyDescent="0.2">
      <c r="A711" s="13" t="s">
        <v>62</v>
      </c>
      <c r="B711" s="14" t="s">
        <v>21</v>
      </c>
      <c r="C711" s="15">
        <v>10.910519195240104</v>
      </c>
      <c r="D711" s="15">
        <v>8.7284153561920821</v>
      </c>
      <c r="E711" s="15">
        <v>12.714356097328396</v>
      </c>
      <c r="F711" s="15">
        <v>6.9928958535306176</v>
      </c>
      <c r="G711" s="15">
        <v>19.275781357565744</v>
      </c>
      <c r="H711" s="15">
        <v>37.658011240299011</v>
      </c>
      <c r="I711" s="15">
        <v>37.732303701099539</v>
      </c>
      <c r="J711" s="15">
        <v>37.580920842630285</v>
      </c>
      <c r="K711" s="15">
        <v>22.610240355343464</v>
      </c>
      <c r="L711" s="15">
        <v>6.4049486330836443</v>
      </c>
      <c r="M711" s="15">
        <v>10.572023647379025</v>
      </c>
      <c r="N711" s="15">
        <v>19.244990241123059</v>
      </c>
      <c r="O711" s="15">
        <v>1.5724234662188403</v>
      </c>
      <c r="P711" s="15">
        <v>12.108807399653141</v>
      </c>
      <c r="Q711" s="15">
        <v>1.0803527814839882</v>
      </c>
      <c r="R711" s="15">
        <v>8.1026458611299095</v>
      </c>
    </row>
    <row r="712" spans="1:18" x14ac:dyDescent="0.2">
      <c r="A712" s="13" t="s">
        <v>63</v>
      </c>
      <c r="B712" s="14" t="s">
        <v>21</v>
      </c>
      <c r="C712" s="15">
        <v>10.781206201349807</v>
      </c>
      <c r="D712" s="15">
        <v>9.3437120411698338</v>
      </c>
      <c r="E712" s="15">
        <v>10.989078077399739</v>
      </c>
      <c r="F712" s="15">
        <v>7.3260520515998264</v>
      </c>
      <c r="G712" s="15">
        <v>29.610276507729154</v>
      </c>
      <c r="H712" s="15">
        <v>41.562603859620431</v>
      </c>
      <c r="I712" s="15">
        <v>43.335603293505855</v>
      </c>
      <c r="J712" s="15">
        <v>39.572011129055177</v>
      </c>
      <c r="K712" s="15">
        <v>25.132621467460005</v>
      </c>
      <c r="L712" s="15">
        <v>7.802366067509972</v>
      </c>
      <c r="M712" s="15">
        <v>10.653230592177078</v>
      </c>
      <c r="N712" s="15">
        <v>16.803601277073696</v>
      </c>
      <c r="O712" s="15">
        <v>4.2780552571951542</v>
      </c>
      <c r="P712" s="15">
        <v>8.9691404319309029</v>
      </c>
      <c r="Q712" s="15">
        <v>2.0256142675266275</v>
      </c>
      <c r="R712" s="15">
        <v>10.053048586984001</v>
      </c>
    </row>
    <row r="713" spans="1:18" x14ac:dyDescent="0.2">
      <c r="A713" s="13" t="s">
        <v>64</v>
      </c>
      <c r="B713" s="14" t="s">
        <v>21</v>
      </c>
      <c r="C713" s="15">
        <v>9.2800799514580437</v>
      </c>
      <c r="D713" s="15">
        <v>12.135489167291288</v>
      </c>
      <c r="E713" s="15">
        <v>13.20821727223897</v>
      </c>
      <c r="F713" s="15">
        <v>7.3378984845772051</v>
      </c>
      <c r="G713" s="15">
        <v>25.617929244932196</v>
      </c>
      <c r="H713" s="15">
        <v>35.919461398283914</v>
      </c>
      <c r="I713" s="15">
        <v>35.836567979378863</v>
      </c>
      <c r="J713" s="15">
        <v>36.005153795568091</v>
      </c>
      <c r="K713" s="15">
        <v>22.824586468970633</v>
      </c>
      <c r="L713" s="15">
        <v>6.5840153275876823</v>
      </c>
      <c r="M713" s="15">
        <v>11.997539041382</v>
      </c>
      <c r="N713" s="15">
        <v>20.149074365915826</v>
      </c>
      <c r="O713" s="15">
        <v>3.2731957995970991</v>
      </c>
      <c r="P713" s="15">
        <v>10.297427141022329</v>
      </c>
      <c r="Q713" s="15">
        <v>2.2678275017246463</v>
      </c>
      <c r="R713" s="15">
        <v>9.8760229913815234</v>
      </c>
    </row>
    <row r="714" spans="1:18" x14ac:dyDescent="0.2">
      <c r="A714" s="13" t="s">
        <v>65</v>
      </c>
      <c r="B714" s="14" t="s">
        <v>21</v>
      </c>
      <c r="C714" s="15">
        <v>5.6591494298406948</v>
      </c>
      <c r="D714" s="15">
        <v>9.1961178234911287</v>
      </c>
      <c r="E714" s="15">
        <v>11.798183641537472</v>
      </c>
      <c r="F714" s="15">
        <v>9.8318197012812263</v>
      </c>
      <c r="G714" s="15">
        <v>20.280653037027793</v>
      </c>
      <c r="H714" s="15">
        <v>42.306267513550452</v>
      </c>
      <c r="I714" s="15">
        <v>38.965152819086761</v>
      </c>
      <c r="J714" s="15">
        <v>45.746248302554434</v>
      </c>
      <c r="K714" s="15">
        <v>28.796703097458707</v>
      </c>
      <c r="L714" s="15">
        <v>7.5369148847669711</v>
      </c>
      <c r="M714" s="15">
        <v>11.02096044470642</v>
      </c>
      <c r="N714" s="15">
        <v>17.66046494678033</v>
      </c>
      <c r="O714" s="15">
        <v>4.1849880150601848</v>
      </c>
      <c r="P714" s="15">
        <v>11.181663538244955</v>
      </c>
      <c r="Q714" s="15">
        <v>1.7775742652752289</v>
      </c>
      <c r="R714" s="15">
        <v>8.5323564733210979</v>
      </c>
    </row>
    <row r="715" spans="1:18" x14ac:dyDescent="0.2">
      <c r="A715" s="13" t="s">
        <v>66</v>
      </c>
      <c r="B715" s="14" t="s">
        <v>21</v>
      </c>
      <c r="C715" s="15">
        <v>11.921876643641083</v>
      </c>
      <c r="D715" s="15">
        <v>7.0128686139065177</v>
      </c>
      <c r="E715" s="15">
        <v>12.647327915612722</v>
      </c>
      <c r="F715" s="15">
        <v>11.032775415747269</v>
      </c>
      <c r="G715" s="15">
        <v>16.217730402347147</v>
      </c>
      <c r="H715" s="15">
        <v>46.961052757526737</v>
      </c>
      <c r="I715" s="15">
        <v>44.125863903813816</v>
      </c>
      <c r="J715" s="15">
        <v>49.868185498443722</v>
      </c>
      <c r="K715" s="15">
        <v>27.319021854525865</v>
      </c>
      <c r="L715" s="15">
        <v>7.5386667902362516</v>
      </c>
      <c r="M715" s="15">
        <v>11.204257064387823</v>
      </c>
      <c r="N715" s="15">
        <v>18.306085953904184</v>
      </c>
      <c r="O715" s="15">
        <v>3.922216836956248</v>
      </c>
      <c r="P715" s="15">
        <v>10.781148084459515</v>
      </c>
      <c r="Q715" s="15">
        <v>1.9365382580423398</v>
      </c>
      <c r="R715" s="15">
        <v>9.2677188063454832</v>
      </c>
    </row>
    <row r="716" spans="1:18" x14ac:dyDescent="0.2">
      <c r="A716" s="13" t="s">
        <v>67</v>
      </c>
      <c r="B716" s="14" t="s">
        <v>21</v>
      </c>
      <c r="C716" s="15">
        <v>6.2579093020345153</v>
      </c>
      <c r="D716" s="15">
        <v>13.211141859850644</v>
      </c>
      <c r="E716" s="15">
        <v>15.739335954835845</v>
      </c>
      <c r="F716" s="15">
        <v>10.062854135058984</v>
      </c>
      <c r="G716" s="15">
        <v>26.504847597126314</v>
      </c>
      <c r="H716" s="15">
        <v>48.737470632981264</v>
      </c>
      <c r="I716" s="15">
        <v>46.096763234500628</v>
      </c>
      <c r="J716" s="15">
        <v>51.434519638325519</v>
      </c>
      <c r="K716" s="15">
        <v>27.667265787507322</v>
      </c>
      <c r="L716" s="15">
        <v>7.4048643226905249</v>
      </c>
      <c r="M716" s="15">
        <v>8.1453507549595763</v>
      </c>
      <c r="N716" s="15">
        <v>13.056308661794976</v>
      </c>
      <c r="O716" s="15">
        <v>3.1296136287870029</v>
      </c>
      <c r="P716" s="15">
        <v>7.9348006249096317</v>
      </c>
      <c r="Q716" s="15">
        <v>1.5482898129262004</v>
      </c>
      <c r="R716" s="15">
        <v>10.299493103378637</v>
      </c>
    </row>
    <row r="717" spans="1:18" x14ac:dyDescent="0.2">
      <c r="A717" s="13" t="s">
        <v>68</v>
      </c>
      <c r="B717" s="14" t="s">
        <v>21</v>
      </c>
      <c r="C717" s="15">
        <v>11.036994626363242</v>
      </c>
      <c r="D717" s="15">
        <v>25.523050073464994</v>
      </c>
      <c r="E717" s="15">
        <v>14.119990190322603</v>
      </c>
      <c r="F717" s="15">
        <v>14.615428442614625</v>
      </c>
      <c r="G717" s="15">
        <v>23.138507103521682</v>
      </c>
      <c r="H717" s="15">
        <v>53.64381164857663</v>
      </c>
      <c r="I717" s="15">
        <v>51.753574962712712</v>
      </c>
      <c r="J717" s="15">
        <v>55.567021766396245</v>
      </c>
      <c r="K717" s="15">
        <v>30.88781819863031</v>
      </c>
      <c r="L717" s="15">
        <v>9.9024640084780824</v>
      </c>
      <c r="M717" s="15">
        <v>9.5745678492569546</v>
      </c>
      <c r="N717" s="15">
        <v>16.124229385367784</v>
      </c>
      <c r="O717" s="15">
        <v>2.910653521096946</v>
      </c>
      <c r="P717" s="15">
        <v>9.3561253166355378</v>
      </c>
      <c r="Q717" s="15">
        <v>2.557590041924803</v>
      </c>
      <c r="R717" s="15">
        <v>9.8368847766338572</v>
      </c>
    </row>
    <row r="718" spans="1:18" x14ac:dyDescent="0.2">
      <c r="A718" s="13" t="s">
        <v>69</v>
      </c>
      <c r="B718" s="14" t="s">
        <v>21</v>
      </c>
      <c r="C718" s="15">
        <v>8.1789555473765994</v>
      </c>
      <c r="D718" s="15">
        <v>12.268433321064901</v>
      </c>
      <c r="E718" s="15">
        <v>14.055751303730492</v>
      </c>
      <c r="F718" s="15">
        <v>12.388119793118401</v>
      </c>
      <c r="G718" s="15">
        <v>28.221305204008676</v>
      </c>
      <c r="H718" s="15">
        <v>59.811364159190248</v>
      </c>
      <c r="I718" s="15">
        <v>57.817759942182242</v>
      </c>
      <c r="J718" s="15">
        <v>61.836943709057174</v>
      </c>
      <c r="K718" s="15">
        <v>38.724024231270612</v>
      </c>
      <c r="L718" s="15">
        <v>11.182680264805869</v>
      </c>
      <c r="M718" s="15">
        <v>11.757789535567314</v>
      </c>
      <c r="N718" s="15">
        <v>20.160139979839862</v>
      </c>
      <c r="O718" s="15">
        <v>3.2206741515133945</v>
      </c>
      <c r="P718" s="15">
        <v>8.5238702462375642</v>
      </c>
      <c r="Q718" s="15">
        <v>2.2365360529611737</v>
      </c>
      <c r="R718" s="15">
        <v>9.0739462720139041</v>
      </c>
    </row>
    <row r="719" spans="1:18" x14ac:dyDescent="0.2">
      <c r="A719" s="13" t="s">
        <v>70</v>
      </c>
      <c r="B719" s="14" t="s">
        <v>21</v>
      </c>
      <c r="C719" s="15">
        <v>8.7328030954428204</v>
      </c>
      <c r="D719" s="15">
        <v>13.435081685296646</v>
      </c>
      <c r="E719" s="15">
        <v>13.541147876220137</v>
      </c>
      <c r="F719" s="15">
        <v>13.541147876220137</v>
      </c>
      <c r="G719" s="15">
        <v>25.605602267584498</v>
      </c>
      <c r="H719" s="15">
        <v>53.072141984175531</v>
      </c>
      <c r="I719" s="15">
        <v>53.250767873601703</v>
      </c>
      <c r="J719" s="15">
        <v>52.890510362017331</v>
      </c>
      <c r="K719" s="15">
        <v>35.256845496529749</v>
      </c>
      <c r="L719" s="15">
        <v>10.091181926568588</v>
      </c>
      <c r="M719" s="15">
        <v>24.978789830580268</v>
      </c>
      <c r="N719" s="15">
        <v>44.478599616001425</v>
      </c>
      <c r="O719" s="15">
        <v>5.025226637721361</v>
      </c>
      <c r="P719" s="15">
        <v>10.417191726733538</v>
      </c>
      <c r="Q719" s="15">
        <v>1.619572407967798</v>
      </c>
      <c r="R719" s="15">
        <v>10.589511898250986</v>
      </c>
    </row>
    <row r="720" spans="1:18" x14ac:dyDescent="0.2">
      <c r="A720" s="13" t="s">
        <v>71</v>
      </c>
      <c r="B720" s="14" t="s">
        <v>21</v>
      </c>
      <c r="C720" s="15">
        <v>10.632006326043765</v>
      </c>
      <c r="D720" s="15">
        <v>13.290007907554706</v>
      </c>
      <c r="E720" s="15">
        <v>13.282505611858623</v>
      </c>
      <c r="F720" s="15">
        <v>12.618380331265691</v>
      </c>
      <c r="G720" s="15">
        <v>26.61592651739096</v>
      </c>
      <c r="H720" s="15">
        <v>58.228692887407718</v>
      </c>
      <c r="I720" s="15">
        <v>58.571364869473832</v>
      </c>
      <c r="J720" s="15">
        <v>57.880021582380934</v>
      </c>
      <c r="K720" s="15">
        <v>40.358927011731438</v>
      </c>
      <c r="L720" s="15">
        <v>11.852395733866915</v>
      </c>
      <c r="M720" s="15">
        <v>26.318396680842945</v>
      </c>
      <c r="N720" s="15">
        <v>47.122229761243354</v>
      </c>
      <c r="O720" s="15">
        <v>5.0277137391474964</v>
      </c>
      <c r="P720" s="15">
        <v>10.780419441242568</v>
      </c>
      <c r="Q720" s="15">
        <v>1.9450085306858527</v>
      </c>
      <c r="R720" s="15">
        <v>10.028950236348926</v>
      </c>
    </row>
    <row r="721" spans="1:18" x14ac:dyDescent="0.2">
      <c r="A721" s="13" t="s">
        <v>72</v>
      </c>
      <c r="B721" s="14" t="s">
        <v>21</v>
      </c>
      <c r="C721" s="15">
        <v>10.554716309015708</v>
      </c>
      <c r="D721" s="15">
        <v>11.874055847642671</v>
      </c>
      <c r="E721" s="15">
        <v>12.827255352172294</v>
      </c>
      <c r="F721" s="15">
        <v>13.041042941375167</v>
      </c>
      <c r="G721" s="15">
        <v>27.514323633185512</v>
      </c>
      <c r="H721" s="15">
        <v>57.879268002381664</v>
      </c>
      <c r="I721" s="15">
        <v>59.188517192322671</v>
      </c>
      <c r="J721" s="15">
        <v>56.666115579707544</v>
      </c>
      <c r="K721" s="15">
        <v>42.26670647968794</v>
      </c>
      <c r="L721" s="15">
        <v>11.932033711260219</v>
      </c>
      <c r="M721" s="15">
        <v>33.302840358293444</v>
      </c>
      <c r="N721" s="15">
        <v>59.894543242330499</v>
      </c>
      <c r="O721" s="15">
        <v>5.9900756426752162</v>
      </c>
      <c r="P721" s="15">
        <v>11.311048927663384</v>
      </c>
      <c r="Q721" s="15">
        <v>1.5434471467301776</v>
      </c>
      <c r="R721" s="15">
        <v>10.388586564530041</v>
      </c>
    </row>
    <row r="722" spans="1:18" x14ac:dyDescent="0.2">
      <c r="A722" s="13" t="s">
        <v>43</v>
      </c>
      <c r="B722" s="14" t="s">
        <v>22</v>
      </c>
      <c r="C722" s="15">
        <v>171.10179084360053</v>
      </c>
      <c r="D722" s="15">
        <v>148.85528648917446</v>
      </c>
      <c r="E722" s="15">
        <v>24.582762372309585</v>
      </c>
      <c r="F722" s="15">
        <v>11.196109595309316</v>
      </c>
      <c r="G722" s="15">
        <v>44.836819238152977</v>
      </c>
      <c r="H722" s="15">
        <v>25.49889135254989</v>
      </c>
      <c r="I722" s="15">
        <v>22.526043310202063</v>
      </c>
      <c r="J722" s="15">
        <v>28.238285179877877</v>
      </c>
      <c r="K722" s="15">
        <v>32.391786368456572</v>
      </c>
      <c r="L722" s="15">
        <v>8.049744529065844</v>
      </c>
      <c r="M722" s="15">
        <v>11.134676564156946</v>
      </c>
      <c r="N722" s="15">
        <v>21.360903138984714</v>
      </c>
      <c r="O722" s="15">
        <v>1.0529530067073107</v>
      </c>
      <c r="P722" s="15">
        <v>3.2200280977266602</v>
      </c>
      <c r="Q722" s="15">
        <v>9.7850187988045878</v>
      </c>
      <c r="R722" s="15">
        <v>0.53022269353128315</v>
      </c>
    </row>
    <row r="723" spans="1:18" x14ac:dyDescent="0.2">
      <c r="A723" s="13" t="s">
        <v>44</v>
      </c>
      <c r="B723" s="14" t="s">
        <v>22</v>
      </c>
      <c r="C723" s="15">
        <v>129.55147708312884</v>
      </c>
      <c r="D723" s="15">
        <v>160.95789576994798</v>
      </c>
      <c r="E723" s="15">
        <v>21.793098220546156</v>
      </c>
      <c r="F723" s="15">
        <v>10.422786105478595</v>
      </c>
      <c r="G723" s="15">
        <v>43.673225852089239</v>
      </c>
      <c r="H723" s="15">
        <v>26.779380636608551</v>
      </c>
      <c r="I723" s="15">
        <v>21.244242762364006</v>
      </c>
      <c r="J723" s="15">
        <v>31.947707539941703</v>
      </c>
      <c r="K723" s="15">
        <v>31.14764840002697</v>
      </c>
      <c r="L723" s="15">
        <v>7.5020250719577151</v>
      </c>
      <c r="M723" s="15">
        <v>10.255933009764979</v>
      </c>
      <c r="N723" s="15">
        <v>18.947567869135465</v>
      </c>
      <c r="O723" s="15">
        <v>1.696338453448232</v>
      </c>
      <c r="P723" s="15">
        <v>3.4084324619107673</v>
      </c>
      <c r="Q723" s="15">
        <v>7.8343932713482465</v>
      </c>
      <c r="R723" s="15">
        <v>0.85466108414708153</v>
      </c>
    </row>
    <row r="724" spans="1:18" x14ac:dyDescent="0.2">
      <c r="A724" s="13" t="s">
        <v>45</v>
      </c>
      <c r="B724" s="14" t="s">
        <v>22</v>
      </c>
      <c r="C724" s="15">
        <v>92.603802973138343</v>
      </c>
      <c r="D724" s="15">
        <v>144.63208803578499</v>
      </c>
      <c r="E724" s="15">
        <v>25.600280449919161</v>
      </c>
      <c r="F724" s="15">
        <v>16.605587318866483</v>
      </c>
      <c r="G724" s="15">
        <v>44.323851622911839</v>
      </c>
      <c r="H724" s="15">
        <v>25.457855316082203</v>
      </c>
      <c r="I724" s="15">
        <v>22.176066645214075</v>
      </c>
      <c r="J724" s="15">
        <v>28.686439576517596</v>
      </c>
      <c r="K724" s="15">
        <v>33.975005440212648</v>
      </c>
      <c r="L724" s="15">
        <v>8.0491748425848151</v>
      </c>
      <c r="M724" s="15">
        <v>12.073762263877223</v>
      </c>
      <c r="N724" s="15">
        <v>23.025362814605252</v>
      </c>
      <c r="O724" s="15">
        <v>1.2997092364765255</v>
      </c>
      <c r="P724" s="15">
        <v>4.1751716459454444</v>
      </c>
      <c r="Q724" s="15">
        <v>8.0491748425848151</v>
      </c>
      <c r="R724" s="15">
        <v>1.450723372791449</v>
      </c>
    </row>
    <row r="725" spans="1:18" x14ac:dyDescent="0.2">
      <c r="A725" s="13" t="s">
        <v>46</v>
      </c>
      <c r="B725" s="14" t="s">
        <v>22</v>
      </c>
      <c r="C725" s="15">
        <v>83.468628888656127</v>
      </c>
      <c r="D725" s="15">
        <v>120.12936000837961</v>
      </c>
      <c r="E725" s="15">
        <v>23.588349601806193</v>
      </c>
      <c r="F725" s="15">
        <v>13.029755018140564</v>
      </c>
      <c r="G725" s="15">
        <v>42.559393674391487</v>
      </c>
      <c r="H725" s="15">
        <v>26.999273096493553</v>
      </c>
      <c r="I725" s="15">
        <v>21.881063848013198</v>
      </c>
      <c r="J725" s="15">
        <v>32.029664960553177</v>
      </c>
      <c r="K725" s="15">
        <v>34.752910498563502</v>
      </c>
      <c r="L725" s="15">
        <v>9.7381993561711795</v>
      </c>
      <c r="M725" s="15">
        <v>10.892014445764922</v>
      </c>
      <c r="N725" s="15">
        <v>20.484400198140015</v>
      </c>
      <c r="O725" s="15">
        <v>1.4642132553395739</v>
      </c>
      <c r="P725" s="15">
        <v>2.9799734323907066</v>
      </c>
      <c r="Q725" s="15">
        <v>8.2613160414911899</v>
      </c>
      <c r="R725" s="15">
        <v>1.6153411254312382</v>
      </c>
    </row>
    <row r="726" spans="1:18" x14ac:dyDescent="0.2">
      <c r="A726" s="13" t="s">
        <v>47</v>
      </c>
      <c r="B726" s="14" t="s">
        <v>22</v>
      </c>
      <c r="C726" s="15">
        <v>72.740617443331132</v>
      </c>
      <c r="D726" s="15">
        <v>116.64711626047693</v>
      </c>
      <c r="E726" s="15">
        <v>22.549938261334081</v>
      </c>
      <c r="F726" s="15">
        <v>10.727640532090971</v>
      </c>
      <c r="G726" s="15">
        <v>41.98581560283688</v>
      </c>
      <c r="H726" s="15">
        <v>28.010592102925948</v>
      </c>
      <c r="I726" s="15">
        <v>24.26950178573891</v>
      </c>
      <c r="J726" s="15">
        <v>31.593779816629702</v>
      </c>
      <c r="K726" s="15">
        <v>35.43453765215672</v>
      </c>
      <c r="L726" s="15">
        <v>9.0635899650118112</v>
      </c>
      <c r="M726" s="15">
        <v>10.794325737225121</v>
      </c>
      <c r="N726" s="15">
        <v>20.592304545475439</v>
      </c>
      <c r="O726" s="15">
        <v>1.1734832503319603</v>
      </c>
      <c r="P726" s="15">
        <v>6.463574356619211</v>
      </c>
      <c r="Q726" s="15">
        <v>7.4239455492307789</v>
      </c>
      <c r="R726" s="15">
        <v>2.0951011979424283</v>
      </c>
    </row>
    <row r="727" spans="1:18" x14ac:dyDescent="0.2">
      <c r="A727" s="13" t="s">
        <v>48</v>
      </c>
      <c r="B727" s="14" t="s">
        <v>22</v>
      </c>
      <c r="C727" s="15">
        <v>68.961893627921029</v>
      </c>
      <c r="D727" s="15">
        <v>101.47250062394093</v>
      </c>
      <c r="E727" s="15">
        <v>21.778305391625175</v>
      </c>
      <c r="F727" s="15">
        <v>14.30535746312634</v>
      </c>
      <c r="G727" s="15">
        <v>35.346422555435893</v>
      </c>
      <c r="H727" s="15">
        <v>29.459558772269514</v>
      </c>
      <c r="I727" s="15">
        <v>23.97774429370557</v>
      </c>
      <c r="J727" s="15">
        <v>34.837120867880884</v>
      </c>
      <c r="K727" s="15">
        <v>37.555315381442817</v>
      </c>
      <c r="L727" s="15">
        <v>10.794342145564402</v>
      </c>
      <c r="M727" s="15">
        <v>9.2201672493362601</v>
      </c>
      <c r="N727" s="15">
        <v>16.711761174400852</v>
      </c>
      <c r="O727" s="15">
        <v>1.8710474123414289</v>
      </c>
      <c r="P727" s="15">
        <v>3.1443786370915396</v>
      </c>
      <c r="Q727" s="15">
        <v>7.9608273323537473</v>
      </c>
      <c r="R727" s="15">
        <v>1.6641277474411786</v>
      </c>
    </row>
    <row r="728" spans="1:18" x14ac:dyDescent="0.2">
      <c r="A728" s="13" t="s">
        <v>49</v>
      </c>
      <c r="B728" s="14" t="s">
        <v>22</v>
      </c>
      <c r="C728" s="15">
        <v>43.247169126143078</v>
      </c>
      <c r="D728" s="15">
        <v>104.321415601994</v>
      </c>
      <c r="E728" s="15">
        <v>24.129969005470848</v>
      </c>
      <c r="F728" s="15">
        <v>13.937137270401266</v>
      </c>
      <c r="G728" s="15">
        <v>43.588225797772154</v>
      </c>
      <c r="H728" s="15">
        <v>31.483737848966992</v>
      </c>
      <c r="I728" s="15">
        <v>27.960409498627602</v>
      </c>
      <c r="J728" s="15">
        <v>34.932023338463146</v>
      </c>
      <c r="K728" s="15">
        <v>39.043392417221781</v>
      </c>
      <c r="L728" s="15">
        <v>11.82863597150455</v>
      </c>
      <c r="M728" s="15">
        <v>9.293928263325002</v>
      </c>
      <c r="N728" s="15">
        <v>17.081922201733907</v>
      </c>
      <c r="O728" s="15">
        <v>1.671809681185894</v>
      </c>
      <c r="P728" s="15">
        <v>4.5706794259226635</v>
      </c>
      <c r="Q728" s="15">
        <v>6.3145349923069398</v>
      </c>
      <c r="R728" s="15">
        <v>1.8676793639217708</v>
      </c>
    </row>
    <row r="729" spans="1:18" x14ac:dyDescent="0.2">
      <c r="A729" s="13" t="s">
        <v>50</v>
      </c>
      <c r="B729" s="14" t="s">
        <v>22</v>
      </c>
      <c r="C729" s="15">
        <v>35.292746674657479</v>
      </c>
      <c r="D729" s="15">
        <v>96.55562769481763</v>
      </c>
      <c r="E729" s="15">
        <v>24.091263374194007</v>
      </c>
      <c r="F729" s="15">
        <v>8.9076940207103892</v>
      </c>
      <c r="G729" s="15">
        <v>39.338484052178565</v>
      </c>
      <c r="H729" s="15">
        <v>30.062559173284026</v>
      </c>
      <c r="I729" s="15">
        <v>27.014280122928344</v>
      </c>
      <c r="J729" s="15">
        <v>33.034860471181432</v>
      </c>
      <c r="K729" s="15">
        <v>39.041713011278077</v>
      </c>
      <c r="L729" s="15">
        <v>10.607725857630234</v>
      </c>
      <c r="M729" s="15">
        <v>8.9791538379940565</v>
      </c>
      <c r="N729" s="15">
        <v>17.385427801884578</v>
      </c>
      <c r="O729" s="15">
        <v>0.78240459010692864</v>
      </c>
      <c r="P729" s="15">
        <v>5.9891795489482336</v>
      </c>
      <c r="Q729" s="15">
        <v>6.6903499185053761</v>
      </c>
      <c r="R729" s="15">
        <v>2.0247111595476794</v>
      </c>
    </row>
    <row r="730" spans="1:18" x14ac:dyDescent="0.2">
      <c r="A730" s="13" t="s">
        <v>51</v>
      </c>
      <c r="B730" s="14" t="s">
        <v>22</v>
      </c>
      <c r="C730" s="15">
        <v>38.019743349909497</v>
      </c>
      <c r="D730" s="15">
        <v>50.468685862711716</v>
      </c>
      <c r="E730" s="15">
        <v>20.49806352428725</v>
      </c>
      <c r="F730" s="15">
        <v>15.373547643215437</v>
      </c>
      <c r="G730" s="15">
        <v>54.160109546485721</v>
      </c>
      <c r="H730" s="15">
        <v>36.267720290438184</v>
      </c>
      <c r="I730" s="15">
        <v>30.434317169820837</v>
      </c>
      <c r="J730" s="15">
        <v>41.933477007049632</v>
      </c>
      <c r="K730" s="15">
        <v>40.714003306814014</v>
      </c>
      <c r="L730" s="15">
        <v>10.156705321721271</v>
      </c>
      <c r="M730" s="15">
        <v>13.208076019234099</v>
      </c>
      <c r="N730" s="15">
        <v>24.683646774360504</v>
      </c>
      <c r="O730" s="15">
        <v>2.0623021478876868</v>
      </c>
      <c r="P730" s="15">
        <v>4.5275951402339771</v>
      </c>
      <c r="Q730" s="15">
        <v>6.5822425046348139</v>
      </c>
      <c r="R730" s="15">
        <v>1.5692763587208829</v>
      </c>
    </row>
    <row r="731" spans="1:18" x14ac:dyDescent="0.2">
      <c r="A731" s="13" t="s">
        <v>52</v>
      </c>
      <c r="B731" s="14" t="s">
        <v>22</v>
      </c>
      <c r="C731" s="15">
        <v>36.086212003091156</v>
      </c>
      <c r="D731" s="15">
        <v>56.852805702983233</v>
      </c>
      <c r="E731" s="15">
        <v>22.46030572891371</v>
      </c>
      <c r="F731" s="15">
        <v>14.781568727575687</v>
      </c>
      <c r="G731" s="15">
        <v>43.275615931395713</v>
      </c>
      <c r="H731" s="15">
        <v>36.628312043846854</v>
      </c>
      <c r="I731" s="15">
        <v>31.362503096717745</v>
      </c>
      <c r="J731" s="15">
        <v>41.721651157712088</v>
      </c>
      <c r="K731" s="15">
        <v>42.113920097583353</v>
      </c>
      <c r="L731" s="15">
        <v>9.5458218887855608</v>
      </c>
      <c r="M731" s="15">
        <v>12.007866448336587</v>
      </c>
      <c r="N731" s="15">
        <v>21.435436290193639</v>
      </c>
      <c r="O731" s="15">
        <v>2.8890756402489024</v>
      </c>
      <c r="P731" s="15">
        <v>4.7323889099217284</v>
      </c>
      <c r="Q731" s="15">
        <v>5.2264454685206001</v>
      </c>
      <c r="R731" s="15">
        <v>2.332463266943078</v>
      </c>
    </row>
    <row r="732" spans="1:18" x14ac:dyDescent="0.2">
      <c r="A732" s="13" t="s">
        <v>53</v>
      </c>
      <c r="B732" s="14" t="s">
        <v>22</v>
      </c>
      <c r="C732" s="15">
        <v>27.871063642369521</v>
      </c>
      <c r="D732" s="15">
        <v>31.656022902444395</v>
      </c>
      <c r="E732" s="15">
        <v>22.037085800833299</v>
      </c>
      <c r="F732" s="15">
        <v>10.458278007175126</v>
      </c>
      <c r="G732" s="15">
        <v>47.787303058387394</v>
      </c>
      <c r="H732" s="15">
        <v>40.117015088787767</v>
      </c>
      <c r="I732" s="15">
        <v>34.944285215081635</v>
      </c>
      <c r="J732" s="15">
        <v>45.102589493364377</v>
      </c>
      <c r="K732" s="15">
        <v>43.538508912991411</v>
      </c>
      <c r="L732" s="15">
        <v>11.333698292674582</v>
      </c>
      <c r="M732" s="15">
        <v>11.462004311082218</v>
      </c>
      <c r="N732" s="15">
        <v>20.304285424224492</v>
      </c>
      <c r="O732" s="15">
        <v>2.9396473599027062</v>
      </c>
      <c r="P732" s="15">
        <v>5.7049884638550576</v>
      </c>
      <c r="Q732" s="15">
        <v>4.1485612618469228</v>
      </c>
      <c r="R732" s="15">
        <v>1.5396722208916411</v>
      </c>
    </row>
    <row r="733" spans="1:18" x14ac:dyDescent="0.2">
      <c r="A733" s="13" t="s">
        <v>54</v>
      </c>
      <c r="B733" s="14" t="s">
        <v>22</v>
      </c>
      <c r="C733" s="15">
        <v>25.695604315472576</v>
      </c>
      <c r="D733" s="15">
        <v>36.459979096278651</v>
      </c>
      <c r="E733" s="15">
        <v>21.410983834707206</v>
      </c>
      <c r="F733" s="15">
        <v>13.245778135030729</v>
      </c>
      <c r="G733" s="15">
        <v>57.452204903522329</v>
      </c>
      <c r="H733" s="15">
        <v>42.113879990663911</v>
      </c>
      <c r="I733" s="15">
        <v>38.130534103535616</v>
      </c>
      <c r="J733" s="15">
        <v>45.943077025144298</v>
      </c>
      <c r="K733" s="15">
        <v>39.661465292412402</v>
      </c>
      <c r="L733" s="15">
        <v>10.274771925433063</v>
      </c>
      <c r="M733" s="15">
        <v>9.513677708734317</v>
      </c>
      <c r="N733" s="15">
        <v>16.994830810851848</v>
      </c>
      <c r="O733" s="15">
        <v>2.3220327738340081</v>
      </c>
      <c r="P733" s="15">
        <v>6.2231422282779576</v>
      </c>
      <c r="Q733" s="15">
        <v>4.0168861436878229</v>
      </c>
      <c r="R733" s="15">
        <v>2.1141506019409593</v>
      </c>
    </row>
    <row r="734" spans="1:18" x14ac:dyDescent="0.2">
      <c r="A734" s="13" t="s">
        <v>55</v>
      </c>
      <c r="B734" s="14" t="s">
        <v>22</v>
      </c>
      <c r="C734" s="15">
        <v>20.657178369483393</v>
      </c>
      <c r="D734" s="15">
        <v>35.012166727937959</v>
      </c>
      <c r="E734" s="15">
        <v>18.344739998588867</v>
      </c>
      <c r="F734" s="15">
        <v>12.171029422140691</v>
      </c>
      <c r="G734" s="15">
        <v>35.250254208564002</v>
      </c>
      <c r="H734" s="15">
        <v>45.123808449433128</v>
      </c>
      <c r="I734" s="15">
        <v>41.308524321247177</v>
      </c>
      <c r="J734" s="15">
        <v>48.782723712987341</v>
      </c>
      <c r="K734" s="15">
        <v>42.575148898122556</v>
      </c>
      <c r="L734" s="15">
        <v>10.403544725841529</v>
      </c>
      <c r="M734" s="15">
        <v>6.5178834426958971</v>
      </c>
      <c r="N734" s="15">
        <v>11.863398513746606</v>
      </c>
      <c r="O734" s="15">
        <v>1.3914535287261487</v>
      </c>
      <c r="P734" s="15">
        <v>7.7037673592462026</v>
      </c>
      <c r="Q734" s="15">
        <v>4.1363491078647039</v>
      </c>
      <c r="R734" s="15">
        <v>2.0055025977525833</v>
      </c>
    </row>
    <row r="735" spans="1:18" x14ac:dyDescent="0.2">
      <c r="A735" s="13" t="s">
        <v>56</v>
      </c>
      <c r="B735" s="14" t="s">
        <v>22</v>
      </c>
      <c r="C735" s="15">
        <v>21.514174666882983</v>
      </c>
      <c r="D735" s="15">
        <v>34.563756022205446</v>
      </c>
      <c r="E735" s="15">
        <v>19.906644700713894</v>
      </c>
      <c r="F735" s="15">
        <v>9.0952773201537624</v>
      </c>
      <c r="G735" s="15">
        <v>49.8482688658207</v>
      </c>
      <c r="H735" s="15">
        <v>50.5379358638911</v>
      </c>
      <c r="I735" s="15">
        <v>45.519073674183083</v>
      </c>
      <c r="J735" s="15">
        <v>55.339046584974923</v>
      </c>
      <c r="K735" s="15">
        <v>47.565116107191621</v>
      </c>
      <c r="L735" s="15">
        <v>11.684833210360443</v>
      </c>
      <c r="M735" s="15">
        <v>5.9456395133989526</v>
      </c>
      <c r="N735" s="15">
        <v>10.97862630360631</v>
      </c>
      <c r="O735" s="15">
        <v>1.1310170104958379</v>
      </c>
      <c r="P735" s="15">
        <v>4.745367873859494</v>
      </c>
      <c r="Q735" s="15">
        <v>4.0050488388867951</v>
      </c>
      <c r="R735" s="15">
        <v>2.2709039808121001</v>
      </c>
    </row>
    <row r="736" spans="1:18" x14ac:dyDescent="0.2">
      <c r="A736" s="13" t="s">
        <v>57</v>
      </c>
      <c r="B736" s="14" t="s">
        <v>22</v>
      </c>
      <c r="C736" s="15">
        <v>17.391674711795105</v>
      </c>
      <c r="D736" s="15">
        <v>33.718553012663982</v>
      </c>
      <c r="E736" s="15">
        <v>19.046027900760169</v>
      </c>
      <c r="F736" s="15">
        <v>11.026647732019045</v>
      </c>
      <c r="G736" s="15">
        <v>59.205879989681264</v>
      </c>
      <c r="H736" s="15">
        <v>50.773893729097601</v>
      </c>
      <c r="I736" s="15">
        <v>46.891808644642836</v>
      </c>
      <c r="J736" s="15">
        <v>54.47843874206653</v>
      </c>
      <c r="K736" s="15">
        <v>46.774021071982197</v>
      </c>
      <c r="L736" s="15">
        <v>10.611907049489853</v>
      </c>
      <c r="M736" s="15">
        <v>5.510028660312039</v>
      </c>
      <c r="N736" s="15">
        <v>10.281091734921691</v>
      </c>
      <c r="O736" s="15">
        <v>0.95716144202752329</v>
      </c>
      <c r="P736" s="15">
        <v>6.7598742448791276</v>
      </c>
      <c r="Q736" s="15">
        <v>2.9794969792798436</v>
      </c>
      <c r="R736" s="15">
        <v>1.836676220104013</v>
      </c>
    </row>
    <row r="737" spans="1:18" x14ac:dyDescent="0.2">
      <c r="A737" s="13" t="s">
        <v>58</v>
      </c>
      <c r="B737" s="14" t="s">
        <v>22</v>
      </c>
      <c r="C737" s="15">
        <v>18.199596040338868</v>
      </c>
      <c r="D737" s="15">
        <v>29.61895041859071</v>
      </c>
      <c r="E737" s="15">
        <v>18.876429360658591</v>
      </c>
      <c r="F737" s="15">
        <v>11.553676591437586</v>
      </c>
      <c r="G737" s="15">
        <v>61.337651503999211</v>
      </c>
      <c r="H737" s="15">
        <v>53.983785497970167</v>
      </c>
      <c r="I737" s="15">
        <v>52.452354399213711</v>
      </c>
      <c r="J737" s="15">
        <v>55.441539888770407</v>
      </c>
      <c r="K737" s="15">
        <v>51.03848180488211</v>
      </c>
      <c r="L737" s="15">
        <v>12.305720909477504</v>
      </c>
      <c r="M737" s="15">
        <v>5.325754623118133</v>
      </c>
      <c r="N737" s="15">
        <v>10.176087683128213</v>
      </c>
      <c r="O737" s="15">
        <v>0.70876968607803081</v>
      </c>
      <c r="P737" s="15">
        <v>6.0875583124006765</v>
      </c>
      <c r="Q737" s="15">
        <v>4.2767423488675913</v>
      </c>
      <c r="R737" s="15">
        <v>2.0576779225683692</v>
      </c>
    </row>
    <row r="738" spans="1:18" x14ac:dyDescent="0.2">
      <c r="A738" s="13" t="s">
        <v>59</v>
      </c>
      <c r="B738" s="14" t="s">
        <v>22</v>
      </c>
      <c r="C738" s="15">
        <v>15.471465939387834</v>
      </c>
      <c r="D738" s="15">
        <v>25.905710410137768</v>
      </c>
      <c r="E738" s="15">
        <v>15.5517293364331</v>
      </c>
      <c r="F738" s="15">
        <v>14.916964873721545</v>
      </c>
      <c r="G738" s="15">
        <v>41.535303029703677</v>
      </c>
      <c r="H738" s="15">
        <v>54.707105499321052</v>
      </c>
      <c r="I738" s="15">
        <v>51.82055515941984</v>
      </c>
      <c r="J738" s="15">
        <v>57.452026001323418</v>
      </c>
      <c r="K738" s="15">
        <v>51.275441697029578</v>
      </c>
      <c r="L738" s="15">
        <v>13.487236804354861</v>
      </c>
      <c r="M738" s="15">
        <v>6.1849754576183527</v>
      </c>
      <c r="N738" s="15">
        <v>11.297372214849823</v>
      </c>
      <c r="O738" s="15">
        <v>1.3234206531470165</v>
      </c>
      <c r="P738" s="15">
        <v>6.5864115954838471</v>
      </c>
      <c r="Q738" s="15">
        <v>3.870597544445034</v>
      </c>
      <c r="R738" s="15">
        <v>2.6336024529213633</v>
      </c>
    </row>
    <row r="739" spans="1:18" x14ac:dyDescent="0.2">
      <c r="A739" s="13" t="s">
        <v>60</v>
      </c>
      <c r="B739" s="14" t="s">
        <v>22</v>
      </c>
      <c r="C739" s="15">
        <v>19.648295510364477</v>
      </c>
      <c r="D739" s="15">
        <v>18.920580861832459</v>
      </c>
      <c r="E739" s="15">
        <v>16.267694991564039</v>
      </c>
      <c r="F739" s="15">
        <v>15.647973277599695</v>
      </c>
      <c r="G739" s="15">
        <v>49.772196485317195</v>
      </c>
      <c r="H739" s="15">
        <v>58.035005767968947</v>
      </c>
      <c r="I739" s="15">
        <v>57.564650932328739</v>
      </c>
      <c r="J739" s="15">
        <v>58.405589060432831</v>
      </c>
      <c r="K739" s="15">
        <v>50.297004998906417</v>
      </c>
      <c r="L739" s="15">
        <v>14.212654473788312</v>
      </c>
      <c r="M739" s="15">
        <v>5.5666230022337553</v>
      </c>
      <c r="N739" s="15">
        <v>9.4726640774718192</v>
      </c>
      <c r="O739" s="15">
        <v>1.8492534794860001</v>
      </c>
      <c r="P739" s="15">
        <v>6.75663549112822</v>
      </c>
      <c r="Q739" s="15">
        <v>2.7635717032366163</v>
      </c>
      <c r="R739" s="15">
        <v>2.4082553413919086</v>
      </c>
    </row>
    <row r="740" spans="1:18" x14ac:dyDescent="0.2">
      <c r="A740" s="13" t="s">
        <v>61</v>
      </c>
      <c r="B740" s="14" t="s">
        <v>22</v>
      </c>
      <c r="C740" s="15">
        <v>14.353010451935814</v>
      </c>
      <c r="D740" s="15">
        <v>23.185632268511704</v>
      </c>
      <c r="E740" s="15">
        <v>14.676356087737373</v>
      </c>
      <c r="F740" s="15">
        <v>16.491987768694578</v>
      </c>
      <c r="G740" s="15">
        <v>48.213325421403006</v>
      </c>
      <c r="H740" s="15">
        <v>64.537363150922559</v>
      </c>
      <c r="I740" s="15">
        <v>58.973870654377912</v>
      </c>
      <c r="J740" s="15">
        <v>69.8383121086367</v>
      </c>
      <c r="K740" s="15">
        <v>56.221296392818196</v>
      </c>
      <c r="L740" s="15">
        <v>15.187558539448805</v>
      </c>
      <c r="M740" s="15">
        <v>7.8085133878914164</v>
      </c>
      <c r="N740" s="15">
        <v>14.083312395075321</v>
      </c>
      <c r="O740" s="15">
        <v>1.8298247714053284</v>
      </c>
      <c r="P740" s="15">
        <v>7.4394470919096527</v>
      </c>
      <c r="Q740" s="15">
        <v>2.4596817171857963</v>
      </c>
      <c r="R740" s="15">
        <v>2.6548945518830815</v>
      </c>
    </row>
    <row r="741" spans="1:18" x14ac:dyDescent="0.2">
      <c r="A741" s="13" t="s">
        <v>62</v>
      </c>
      <c r="B741" s="14" t="s">
        <v>22</v>
      </c>
      <c r="C741" s="15">
        <v>4.8419656890862095</v>
      </c>
      <c r="D741" s="15">
        <v>18.99540385718436</v>
      </c>
      <c r="E741" s="15">
        <v>15.669648334656385</v>
      </c>
      <c r="F741" s="15">
        <v>15.373994592493055</v>
      </c>
      <c r="G741" s="15">
        <v>45.669982235455734</v>
      </c>
      <c r="H741" s="15">
        <v>59.340169742999542</v>
      </c>
      <c r="I741" s="15">
        <v>56.295310015583993</v>
      </c>
      <c r="J741" s="15">
        <v>62.245735601240995</v>
      </c>
      <c r="K741" s="15">
        <v>53.973687248349613</v>
      </c>
      <c r="L741" s="15">
        <v>14.400704823772822</v>
      </c>
      <c r="M741" s="15">
        <v>8.1462432113031245</v>
      </c>
      <c r="N741" s="15">
        <v>14.311026843849303</v>
      </c>
      <c r="O741" s="15">
        <v>2.1880319181042287</v>
      </c>
      <c r="P741" s="15">
        <v>7.8989598317105818</v>
      </c>
      <c r="Q741" s="15">
        <v>1.9689971742960162</v>
      </c>
      <c r="R741" s="15">
        <v>2.6253295657280216</v>
      </c>
    </row>
    <row r="742" spans="1:18" x14ac:dyDescent="0.2">
      <c r="A742" s="13" t="s">
        <v>63</v>
      </c>
      <c r="B742" s="14" t="s">
        <v>22</v>
      </c>
      <c r="C742" s="15">
        <v>7.1419174168812374</v>
      </c>
      <c r="D742" s="15">
        <v>16.163286785573327</v>
      </c>
      <c r="E742" s="15">
        <v>12.994494665759939</v>
      </c>
      <c r="F742" s="15">
        <v>16.170926695167925</v>
      </c>
      <c r="G742" s="15">
        <v>46.713170673889778</v>
      </c>
      <c r="H742" s="15">
        <v>63.484481592361718</v>
      </c>
      <c r="I742" s="15">
        <v>59.979007347428393</v>
      </c>
      <c r="J742" s="15">
        <v>66.832504764426616</v>
      </c>
      <c r="K742" s="15">
        <v>62.034715786766917</v>
      </c>
      <c r="L742" s="15">
        <v>15.413299617376284</v>
      </c>
      <c r="M742" s="15">
        <v>13.582016494519694</v>
      </c>
      <c r="N742" s="15">
        <v>24.83505772979457</v>
      </c>
      <c r="O742" s="15">
        <v>2.8344142645627359</v>
      </c>
      <c r="P742" s="15">
        <v>8.1457659030612604</v>
      </c>
      <c r="Q742" s="15">
        <v>2.5561660256539875</v>
      </c>
      <c r="R742" s="15">
        <v>2.4035590987492719</v>
      </c>
    </row>
    <row r="743" spans="1:18" x14ac:dyDescent="0.2">
      <c r="A743" s="13" t="s">
        <v>64</v>
      </c>
      <c r="B743" s="14" t="s">
        <v>22</v>
      </c>
      <c r="C743" s="15">
        <v>3.4118177786033534</v>
      </c>
      <c r="D743" s="15">
        <v>12.88908938583489</v>
      </c>
      <c r="E743" s="15">
        <v>15.228147256183966</v>
      </c>
      <c r="F743" s="15">
        <v>16.074155437083075</v>
      </c>
      <c r="G743" s="15">
        <v>47.662508873339419</v>
      </c>
      <c r="H743" s="15">
        <v>59.266319161947102</v>
      </c>
      <c r="I743" s="15">
        <v>57.261746375223417</v>
      </c>
      <c r="J743" s="15">
        <v>61.181014720299565</v>
      </c>
      <c r="K743" s="15">
        <v>60.208849682970431</v>
      </c>
      <c r="L743" s="15">
        <v>16.927848157579039</v>
      </c>
      <c r="M743" s="15">
        <v>12.931518748440112</v>
      </c>
      <c r="N743" s="15">
        <v>22.611444323369891</v>
      </c>
      <c r="O743" s="15">
        <v>3.6856032964035879</v>
      </c>
      <c r="P743" s="15">
        <v>8.3934608798189476</v>
      </c>
      <c r="Q743" s="15">
        <v>2.1866708087741298</v>
      </c>
      <c r="R743" s="15">
        <v>2.2997744712969292</v>
      </c>
    </row>
    <row r="744" spans="1:18" x14ac:dyDescent="0.2">
      <c r="A744" s="13" t="s">
        <v>65</v>
      </c>
      <c r="B744" s="14" t="s">
        <v>22</v>
      </c>
      <c r="C744" s="15">
        <v>5.7507399285374721</v>
      </c>
      <c r="D744" s="15">
        <v>11.118097195172446</v>
      </c>
      <c r="E744" s="15">
        <v>10.750346629766332</v>
      </c>
      <c r="F744" s="15">
        <v>14.747270376730738</v>
      </c>
      <c r="G744" s="15">
        <v>48.236100947987048</v>
      </c>
      <c r="H744" s="15">
        <v>59.536510503941493</v>
      </c>
      <c r="I744" s="15">
        <v>59.868030700692678</v>
      </c>
      <c r="J744" s="15">
        <v>59.219887380110727</v>
      </c>
      <c r="K744" s="15">
        <v>63.341475460960311</v>
      </c>
      <c r="L744" s="15">
        <v>18.27875322489432</v>
      </c>
      <c r="M744" s="15">
        <v>17.047735150564701</v>
      </c>
      <c r="N744" s="15">
        <v>30.315826770631372</v>
      </c>
      <c r="O744" s="15">
        <v>4.2299919557221939</v>
      </c>
      <c r="P744" s="15">
        <v>8.6483802601229289</v>
      </c>
      <c r="Q744" s="15">
        <v>2.648554038709177</v>
      </c>
      <c r="R744" s="15">
        <v>2.7977683507491307</v>
      </c>
    </row>
    <row r="745" spans="1:18" x14ac:dyDescent="0.2">
      <c r="A745" s="13" t="s">
        <v>66</v>
      </c>
      <c r="B745" s="14" t="s">
        <v>22</v>
      </c>
      <c r="C745" s="15">
        <v>7.3696540917095277</v>
      </c>
      <c r="D745" s="15">
        <v>13.963555121133842</v>
      </c>
      <c r="E745" s="15">
        <v>10.514736808049435</v>
      </c>
      <c r="F745" s="15">
        <v>13.076018851035837</v>
      </c>
      <c r="G745" s="15">
        <v>59.27304478620276</v>
      </c>
      <c r="H745" s="15">
        <v>68.027035022105096</v>
      </c>
      <c r="I745" s="15">
        <v>67.593161749528775</v>
      </c>
      <c r="J745" s="15">
        <v>68.441328166061183</v>
      </c>
      <c r="K745" s="15">
        <v>70.279830427288815</v>
      </c>
      <c r="L745" s="15">
        <v>17.505328230443983</v>
      </c>
      <c r="M745" s="15">
        <v>11.596356675863735</v>
      </c>
      <c r="N745" s="15">
        <v>20.943295083466968</v>
      </c>
      <c r="O745" s="15">
        <v>2.6712332723040761</v>
      </c>
      <c r="P745" s="15">
        <v>7.0863327924099311</v>
      </c>
      <c r="Q745" s="15">
        <v>1.6988293219418209</v>
      </c>
      <c r="R745" s="15">
        <v>1.9204157552385801</v>
      </c>
    </row>
    <row r="746" spans="1:18" x14ac:dyDescent="0.2">
      <c r="A746" s="13" t="s">
        <v>67</v>
      </c>
      <c r="B746" s="14" t="s">
        <v>22</v>
      </c>
      <c r="C746" s="15">
        <v>3.9246467817896389</v>
      </c>
      <c r="D746" s="15">
        <v>15.306122448979592</v>
      </c>
      <c r="E746" s="15">
        <v>11.345975740720707</v>
      </c>
      <c r="F746" s="15">
        <v>15.699664106346095</v>
      </c>
      <c r="G746" s="15">
        <v>50.165670578763198</v>
      </c>
      <c r="H746" s="15">
        <v>69.864714844057204</v>
      </c>
      <c r="I746" s="15">
        <v>70.624695276533501</v>
      </c>
      <c r="J746" s="15">
        <v>69.139184972701827</v>
      </c>
      <c r="K746" s="15">
        <v>67.413963066804925</v>
      </c>
      <c r="L746" s="15">
        <v>20.666787375336295</v>
      </c>
      <c r="M746" s="15">
        <v>9.9127422632143993</v>
      </c>
      <c r="N746" s="15">
        <v>17.150641800982157</v>
      </c>
      <c r="O746" s="15">
        <v>3.0029428840263459</v>
      </c>
      <c r="P746" s="15">
        <v>8.3669692216500877</v>
      </c>
      <c r="Q746" s="15">
        <v>1.5728705436096648</v>
      </c>
      <c r="R746" s="15">
        <v>2.8896923940735699</v>
      </c>
    </row>
    <row r="747" spans="1:18" x14ac:dyDescent="0.2">
      <c r="A747" s="13" t="s">
        <v>68</v>
      </c>
      <c r="B747" s="14" t="s">
        <v>22</v>
      </c>
      <c r="C747" s="15">
        <v>5.9598307408069608</v>
      </c>
      <c r="D747" s="15">
        <v>13.508949679162447</v>
      </c>
      <c r="E747" s="15">
        <v>12.407717600347416</v>
      </c>
      <c r="F747" s="15">
        <v>14.734164650412557</v>
      </c>
      <c r="G747" s="15">
        <v>46.994321519483059</v>
      </c>
      <c r="H747" s="15">
        <v>65.476559500463878</v>
      </c>
      <c r="I747" s="15">
        <v>63.770728270625447</v>
      </c>
      <c r="J747" s="15">
        <v>67.104772729527369</v>
      </c>
      <c r="K747" s="15">
        <v>66.890505137517081</v>
      </c>
      <c r="L747" s="15">
        <v>20.302809147430661</v>
      </c>
      <c r="M747" s="15">
        <v>9.3900492306866816</v>
      </c>
      <c r="N747" s="15">
        <v>16.183956650752442</v>
      </c>
      <c r="O747" s="15">
        <v>2.6926941538775502</v>
      </c>
      <c r="P747" s="15">
        <v>8.2400052253691669</v>
      </c>
      <c r="Q747" s="15">
        <v>1.5952207187266949</v>
      </c>
      <c r="R747" s="15">
        <v>2.3565760617553448</v>
      </c>
    </row>
    <row r="748" spans="1:18" x14ac:dyDescent="0.2">
      <c r="A748" s="13" t="s">
        <v>69</v>
      </c>
      <c r="B748" s="14" t="s">
        <v>22</v>
      </c>
      <c r="C748" s="15">
        <v>4.8044777732847015</v>
      </c>
      <c r="D748" s="15">
        <v>12.811940728759202</v>
      </c>
      <c r="E748" s="15">
        <v>10.523966749336862</v>
      </c>
      <c r="F748" s="15">
        <v>19.019217016873849</v>
      </c>
      <c r="G748" s="15">
        <v>52.888132784472049</v>
      </c>
      <c r="H748" s="15">
        <v>71.617141663523824</v>
      </c>
      <c r="I748" s="15">
        <v>72.737606446848915</v>
      </c>
      <c r="J748" s="15">
        <v>70.547728630151425</v>
      </c>
      <c r="K748" s="15">
        <v>76.003332066611136</v>
      </c>
      <c r="L748" s="15">
        <v>19.665952053186512</v>
      </c>
      <c r="M748" s="15">
        <v>11.900237896900798</v>
      </c>
      <c r="N748" s="15">
        <v>21.718212451235249</v>
      </c>
      <c r="O748" s="15">
        <v>2.4593331693777887</v>
      </c>
      <c r="P748" s="15">
        <v>7.7179132767152563</v>
      </c>
      <c r="Q748" s="15">
        <v>1.8335713980119053</v>
      </c>
      <c r="R748" s="15">
        <v>1.9773809194246039</v>
      </c>
    </row>
    <row r="749" spans="1:18" x14ac:dyDescent="0.2">
      <c r="A749" s="13" t="s">
        <v>70</v>
      </c>
      <c r="B749" s="14" t="s">
        <v>22</v>
      </c>
      <c r="C749" s="15">
        <v>2.4079945418790385</v>
      </c>
      <c r="D749" s="15">
        <v>9.2306457438696459</v>
      </c>
      <c r="E749" s="15">
        <v>8.3442618255003129</v>
      </c>
      <c r="F749" s="15">
        <v>18.432100748866365</v>
      </c>
      <c r="G749" s="15">
        <v>42.512243813463165</v>
      </c>
      <c r="H749" s="15">
        <v>80.679332822578232</v>
      </c>
      <c r="I749" s="15">
        <v>81.222189434687721</v>
      </c>
      <c r="J749" s="15">
        <v>80.16127053522635</v>
      </c>
      <c r="K749" s="15">
        <v>80.322660263680888</v>
      </c>
      <c r="L749" s="15">
        <v>21.186349998501978</v>
      </c>
      <c r="M749" s="15">
        <v>17.013281059403099</v>
      </c>
      <c r="N749" s="15">
        <v>31.334819485144809</v>
      </c>
      <c r="O749" s="15">
        <v>3.345861726687708</v>
      </c>
      <c r="P749" s="15">
        <v>9.1055270549223373</v>
      </c>
      <c r="Q749" s="15">
        <v>1.5693592591482943</v>
      </c>
      <c r="R749" s="15">
        <v>2.7820459593992495</v>
      </c>
    </row>
    <row r="750" spans="1:18" x14ac:dyDescent="0.2">
      <c r="A750" s="13" t="s">
        <v>71</v>
      </c>
      <c r="B750" s="14" t="s">
        <v>22</v>
      </c>
      <c r="C750" s="15">
        <v>4.4242092731426368</v>
      </c>
      <c r="D750" s="15">
        <v>5.2286109591685701</v>
      </c>
      <c r="E750" s="15">
        <v>6.4866161526533315</v>
      </c>
      <c r="F750" s="15">
        <v>20.92851626610792</v>
      </c>
      <c r="G750" s="15">
        <v>44.111036187907395</v>
      </c>
      <c r="H750" s="15">
        <v>81.517593535509704</v>
      </c>
      <c r="I750" s="15">
        <v>82.280302530536147</v>
      </c>
      <c r="J750" s="15">
        <v>80.859028612614011</v>
      </c>
      <c r="K750" s="15">
        <v>84.526275884844623</v>
      </c>
      <c r="L750" s="15">
        <v>20.706813816010932</v>
      </c>
      <c r="M750" s="15">
        <v>17.945905307209475</v>
      </c>
      <c r="N750" s="15">
        <v>33.492070281152152</v>
      </c>
      <c r="O750" s="15">
        <v>3.1126230004855691</v>
      </c>
      <c r="P750" s="15">
        <v>8.7998416028511492</v>
      </c>
      <c r="Q750" s="15">
        <v>1.6990206208008969</v>
      </c>
      <c r="R750" s="15">
        <v>2.3361533536012336</v>
      </c>
    </row>
    <row r="751" spans="1:18" x14ac:dyDescent="0.2">
      <c r="A751" s="13" t="s">
        <v>72</v>
      </c>
      <c r="B751" s="14" t="s">
        <v>22</v>
      </c>
      <c r="C751" s="15">
        <v>3.6277742395782111</v>
      </c>
      <c r="D751" s="15">
        <v>3.6277742395782111</v>
      </c>
      <c r="E751" s="15">
        <v>4.5724461985524592</v>
      </c>
      <c r="F751" s="15">
        <v>21.297973082731193</v>
      </c>
      <c r="G751" s="15">
        <v>42.074810663352011</v>
      </c>
      <c r="H751" s="15">
        <v>88.93311534003125</v>
      </c>
      <c r="I751" s="15">
        <v>90.829397632677853</v>
      </c>
      <c r="J751" s="15">
        <v>87.261532631075951</v>
      </c>
      <c r="K751" s="15">
        <v>91.076505318593846</v>
      </c>
      <c r="L751" s="15">
        <v>21.152799460568477</v>
      </c>
      <c r="M751" s="15">
        <v>21.644725029418908</v>
      </c>
      <c r="N751" s="15">
        <v>40.880426192837575</v>
      </c>
      <c r="O751" s="15">
        <v>3.432790426084813</v>
      </c>
      <c r="P751" s="15">
        <v>9.3042334262089241</v>
      </c>
      <c r="Q751" s="15">
        <v>1.6866019503443306</v>
      </c>
      <c r="R751" s="15">
        <v>2.5650404661486688</v>
      </c>
    </row>
    <row r="752" spans="1:18" x14ac:dyDescent="0.2">
      <c r="A752" s="13" t="s">
        <v>43</v>
      </c>
      <c r="B752" s="14" t="s">
        <v>23</v>
      </c>
      <c r="C752" s="15">
        <v>84.204014297497935</v>
      </c>
      <c r="D752" s="15">
        <v>62.551553478141329</v>
      </c>
      <c r="E752" s="15">
        <v>28.237825239237129</v>
      </c>
      <c r="F752" s="15">
        <v>12.774254274892986</v>
      </c>
      <c r="G752" s="15">
        <v>54.542078633430812</v>
      </c>
      <c r="H752" s="15">
        <v>25.145202515931913</v>
      </c>
      <c r="I752" s="15">
        <v>22.540854201895886</v>
      </c>
      <c r="J752" s="15">
        <v>27.780687008401664</v>
      </c>
      <c r="K752" s="15">
        <v>38.820663533368567</v>
      </c>
      <c r="L752" s="15">
        <v>8.7346492950079266</v>
      </c>
      <c r="M752" s="15">
        <v>19.807361280093737</v>
      </c>
      <c r="N752" s="15">
        <v>36.310948013949016</v>
      </c>
      <c r="O752" s="15">
        <v>3.0177104098583274</v>
      </c>
      <c r="P752" s="15">
        <v>2.0721115541976318</v>
      </c>
      <c r="Q752" s="15">
        <v>6.5289297760665317</v>
      </c>
      <c r="R752" s="15">
        <v>0.48525829416710708</v>
      </c>
    </row>
    <row r="753" spans="1:18" x14ac:dyDescent="0.2">
      <c r="A753" s="13" t="s">
        <v>44</v>
      </c>
      <c r="B753" s="14" t="s">
        <v>23</v>
      </c>
      <c r="C753" s="15">
        <v>82.222813589622874</v>
      </c>
      <c r="D753" s="15">
        <v>69.94056757623521</v>
      </c>
      <c r="E753" s="15">
        <v>25.147252337502142</v>
      </c>
      <c r="F753" s="15">
        <v>14.091132775324477</v>
      </c>
      <c r="G753" s="15">
        <v>47.852277205427015</v>
      </c>
      <c r="H753" s="15">
        <v>23.96314884458118</v>
      </c>
      <c r="I753" s="15">
        <v>22.016390555227467</v>
      </c>
      <c r="J753" s="15">
        <v>25.844553740518936</v>
      </c>
      <c r="K753" s="15">
        <v>46.016191621840676</v>
      </c>
      <c r="L753" s="15">
        <v>7.6404242692867532</v>
      </c>
      <c r="M753" s="15">
        <v>23.051507312450376</v>
      </c>
      <c r="N753" s="15">
        <v>43.514748391508412</v>
      </c>
      <c r="O753" s="15">
        <v>2.0955043573393732</v>
      </c>
      <c r="P753" s="15">
        <v>2.2544841176717738</v>
      </c>
      <c r="Q753" s="15">
        <v>6.0776102142053725</v>
      </c>
      <c r="R753" s="15">
        <v>1.3891680489612279</v>
      </c>
    </row>
    <row r="754" spans="1:18" x14ac:dyDescent="0.2">
      <c r="A754" s="13" t="s">
        <v>45</v>
      </c>
      <c r="B754" s="14" t="s">
        <v>23</v>
      </c>
      <c r="C754" s="15">
        <v>69.10615925582151</v>
      </c>
      <c r="D754" s="15">
        <v>44.715750106708043</v>
      </c>
      <c r="E754" s="15">
        <v>25.593045404579897</v>
      </c>
      <c r="F754" s="15">
        <v>12.586743641596669</v>
      </c>
      <c r="G754" s="15">
        <v>45.864546705396727</v>
      </c>
      <c r="H754" s="15">
        <v>25.431512935664255</v>
      </c>
      <c r="I754" s="15">
        <v>22.875005527417692</v>
      </c>
      <c r="J754" s="15">
        <v>28.015031869247146</v>
      </c>
      <c r="K754" s="15">
        <v>42.314618161861532</v>
      </c>
      <c r="L754" s="15">
        <v>6.7105000519315769</v>
      </c>
      <c r="M754" s="15">
        <v>26.371837783705622</v>
      </c>
      <c r="N754" s="15">
        <v>48.981424475065396</v>
      </c>
      <c r="O754" s="15">
        <v>3.3514915426399958</v>
      </c>
      <c r="P754" s="15">
        <v>2.7400958221657512</v>
      </c>
      <c r="Q754" s="15">
        <v>4.4024299703754934</v>
      </c>
      <c r="R754" s="15">
        <v>1.4104872720620512</v>
      </c>
    </row>
    <row r="755" spans="1:18" x14ac:dyDescent="0.2">
      <c r="A755" s="13" t="s">
        <v>46</v>
      </c>
      <c r="B755" s="14" t="s">
        <v>23</v>
      </c>
      <c r="C755" s="15">
        <v>68.287399124710277</v>
      </c>
      <c r="D755" s="15">
        <v>48.776713660507347</v>
      </c>
      <c r="E755" s="15">
        <v>23.557843644967051</v>
      </c>
      <c r="F755" s="15">
        <v>15.63753414364192</v>
      </c>
      <c r="G755" s="15">
        <v>37.055270582879409</v>
      </c>
      <c r="H755" s="15">
        <v>28.71788134462005</v>
      </c>
      <c r="I755" s="15">
        <v>24.89123702743316</v>
      </c>
      <c r="J755" s="15">
        <v>32.581945709169318</v>
      </c>
      <c r="K755" s="15">
        <v>47.919280014923196</v>
      </c>
      <c r="L755" s="15">
        <v>8.0847994401276395</v>
      </c>
      <c r="M755" s="15">
        <v>23.243798390366962</v>
      </c>
      <c r="N755" s="15">
        <v>43.91585253324908</v>
      </c>
      <c r="O755" s="15">
        <v>2.3695960515759507</v>
      </c>
      <c r="P755" s="15">
        <v>2.9189175043456643</v>
      </c>
      <c r="Q755" s="15">
        <v>5.0951079804971053</v>
      </c>
      <c r="R755" s="15">
        <v>1.8106582079452525</v>
      </c>
    </row>
    <row r="756" spans="1:18" x14ac:dyDescent="0.2">
      <c r="A756" s="13" t="s">
        <v>47</v>
      </c>
      <c r="B756" s="14" t="s">
        <v>23</v>
      </c>
      <c r="C756" s="15">
        <v>39.444830721506122</v>
      </c>
      <c r="D756" s="15">
        <v>42.119056533133659</v>
      </c>
      <c r="E756" s="15">
        <v>22.422715390833829</v>
      </c>
      <c r="F756" s="15">
        <v>13.571643526031002</v>
      </c>
      <c r="G756" s="15">
        <v>41.561906716609371</v>
      </c>
      <c r="H756" s="15">
        <v>27.10497303615546</v>
      </c>
      <c r="I756" s="15">
        <v>25.125898106218081</v>
      </c>
      <c r="J756" s="15">
        <v>29.10164311712786</v>
      </c>
      <c r="K756" s="15">
        <v>47.942180485083547</v>
      </c>
      <c r="L756" s="15">
        <v>9.7959780038785436</v>
      </c>
      <c r="M756" s="15">
        <v>25.278604255771324</v>
      </c>
      <c r="N756" s="15">
        <v>47.359011890996584</v>
      </c>
      <c r="O756" s="15">
        <v>3.0018886882997222</v>
      </c>
      <c r="P756" s="15">
        <v>2.7982538895729063</v>
      </c>
      <c r="Q756" s="15">
        <v>5.9772069176208058</v>
      </c>
      <c r="R756" s="15">
        <v>2.5735196450867361</v>
      </c>
    </row>
    <row r="757" spans="1:18" x14ac:dyDescent="0.2">
      <c r="A757" s="13" t="s">
        <v>48</v>
      </c>
      <c r="B757" s="14" t="s">
        <v>23</v>
      </c>
      <c r="C757" s="15">
        <v>37.914439747636166</v>
      </c>
      <c r="D757" s="15">
        <v>41.240267795674427</v>
      </c>
      <c r="E757" s="15">
        <v>24.01852857918966</v>
      </c>
      <c r="F757" s="15">
        <v>16.202975628818422</v>
      </c>
      <c r="G757" s="15">
        <v>53.22668099310043</v>
      </c>
      <c r="H757" s="15">
        <v>27.92210796357352</v>
      </c>
      <c r="I757" s="15">
        <v>24.876717513046003</v>
      </c>
      <c r="J757" s="15">
        <v>30.991489260256994</v>
      </c>
      <c r="K757" s="15">
        <v>50.972176561068963</v>
      </c>
      <c r="L757" s="15">
        <v>10.11255229765786</v>
      </c>
      <c r="M757" s="15">
        <v>25.9569156142311</v>
      </c>
      <c r="N757" s="15">
        <v>49.264056976655034</v>
      </c>
      <c r="O757" s="15">
        <v>2.4661662541318559</v>
      </c>
      <c r="P757" s="15">
        <v>4.2709108263616509</v>
      </c>
      <c r="Q757" s="15">
        <v>6.1002845844170892</v>
      </c>
      <c r="R757" s="15">
        <v>2.9477885240136268</v>
      </c>
    </row>
    <row r="758" spans="1:18" x14ac:dyDescent="0.2">
      <c r="A758" s="13" t="s">
        <v>49</v>
      </c>
      <c r="B758" s="14" t="s">
        <v>23</v>
      </c>
      <c r="C758" s="15">
        <v>38.27069695930993</v>
      </c>
      <c r="D758" s="15">
        <v>59.23638311962754</v>
      </c>
      <c r="E758" s="15">
        <v>20.189036056877516</v>
      </c>
      <c r="F758" s="15">
        <v>15.373302685512238</v>
      </c>
      <c r="G758" s="15">
        <v>55.062887613748337</v>
      </c>
      <c r="H758" s="15">
        <v>30.302637988260862</v>
      </c>
      <c r="I758" s="15">
        <v>27.489979459100393</v>
      </c>
      <c r="J758" s="15">
        <v>33.05503216165291</v>
      </c>
      <c r="K758" s="15">
        <v>53.282475608197004</v>
      </c>
      <c r="L758" s="15">
        <v>9.1838435558547609</v>
      </c>
      <c r="M758" s="15">
        <v>26.985126219185574</v>
      </c>
      <c r="N758" s="15">
        <v>52.077790998764961</v>
      </c>
      <c r="O758" s="15">
        <v>1.7055421999870055</v>
      </c>
      <c r="P758" s="15">
        <v>2.4730707327906427</v>
      </c>
      <c r="Q758" s="15">
        <v>4.9358101930144533</v>
      </c>
      <c r="R758" s="15">
        <v>4.0457460598479127</v>
      </c>
    </row>
    <row r="759" spans="1:18" x14ac:dyDescent="0.2">
      <c r="A759" s="13" t="s">
        <v>50</v>
      </c>
      <c r="B759" s="14" t="s">
        <v>23</v>
      </c>
      <c r="C759" s="15">
        <v>35.504940545972197</v>
      </c>
      <c r="D759" s="15">
        <v>60.626360743594041</v>
      </c>
      <c r="E759" s="15">
        <v>18.40198597119187</v>
      </c>
      <c r="F759" s="15">
        <v>16.778281326674939</v>
      </c>
      <c r="G759" s="15">
        <v>47.885075818036711</v>
      </c>
      <c r="H759" s="15">
        <v>31.399689207157849</v>
      </c>
      <c r="I759" s="15">
        <v>26.653536740783185</v>
      </c>
      <c r="J759" s="15">
        <v>36.181689974375324</v>
      </c>
      <c r="K759" s="15">
        <v>52.746671793146533</v>
      </c>
      <c r="L759" s="15">
        <v>9.6522003812819399</v>
      </c>
      <c r="M759" s="15">
        <v>24.190576889187934</v>
      </c>
      <c r="N759" s="15">
        <v>46.124982743031971</v>
      </c>
      <c r="O759" s="15">
        <v>2.0100938874652958</v>
      </c>
      <c r="P759" s="15">
        <v>3.8499962487216037</v>
      </c>
      <c r="Q759" s="15">
        <v>4.9662773746014963</v>
      </c>
      <c r="R759" s="15">
        <v>3.6446067829736783</v>
      </c>
    </row>
    <row r="760" spans="1:18" x14ac:dyDescent="0.2">
      <c r="A760" s="13" t="s">
        <v>51</v>
      </c>
      <c r="B760" s="14" t="s">
        <v>23</v>
      </c>
      <c r="C760" s="15">
        <v>33.780017768289341</v>
      </c>
      <c r="D760" s="15">
        <v>23.30821226011965</v>
      </c>
      <c r="E760" s="15">
        <v>21.09574832772245</v>
      </c>
      <c r="F760" s="15">
        <v>21.09574832772245</v>
      </c>
      <c r="G760" s="15">
        <v>52.441254394805121</v>
      </c>
      <c r="H760" s="15">
        <v>35.544088355621774</v>
      </c>
      <c r="I760" s="15">
        <v>33.436752761693967</v>
      </c>
      <c r="J760" s="15">
        <v>37.667092976401129</v>
      </c>
      <c r="K760" s="15">
        <v>55.854995987405651</v>
      </c>
      <c r="L760" s="15">
        <v>10.195123557360265</v>
      </c>
      <c r="M760" s="15">
        <v>22.730761861351873</v>
      </c>
      <c r="N760" s="15">
        <v>42.606169594688062</v>
      </c>
      <c r="O760" s="15">
        <v>2.7075711653227028</v>
      </c>
      <c r="P760" s="15">
        <v>3.253642107255819</v>
      </c>
      <c r="Q760" s="15">
        <v>5.196736132350952</v>
      </c>
      <c r="R760" s="15">
        <v>2.7372121613146234</v>
      </c>
    </row>
    <row r="761" spans="1:18" x14ac:dyDescent="0.2">
      <c r="A761" s="13" t="s">
        <v>52</v>
      </c>
      <c r="B761" s="14" t="s">
        <v>23</v>
      </c>
      <c r="C761" s="15">
        <v>22.512305021267306</v>
      </c>
      <c r="D761" s="15">
        <v>32.745170940025176</v>
      </c>
      <c r="E761" s="15">
        <v>20.737074461521587</v>
      </c>
      <c r="F761" s="15">
        <v>13.539081673224839</v>
      </c>
      <c r="G761" s="15">
        <v>50.904101099971236</v>
      </c>
      <c r="H761" s="15">
        <v>38.055729628193944</v>
      </c>
      <c r="I761" s="15">
        <v>35.570877323565711</v>
      </c>
      <c r="J761" s="15">
        <v>40.558251986683636</v>
      </c>
      <c r="K761" s="15">
        <v>53.466727576801418</v>
      </c>
      <c r="L761" s="15">
        <v>9.9070701098190845</v>
      </c>
      <c r="M761" s="15">
        <v>21.465318571274686</v>
      </c>
      <c r="N761" s="15">
        <v>39.645074726264866</v>
      </c>
      <c r="O761" s="15">
        <v>3.0773770962658791</v>
      </c>
      <c r="P761" s="15">
        <v>3.8444628891040034</v>
      </c>
      <c r="Q761" s="15">
        <v>5.2287314468489621</v>
      </c>
      <c r="R761" s="15">
        <v>2.9485327707794897</v>
      </c>
    </row>
    <row r="762" spans="1:18" x14ac:dyDescent="0.2">
      <c r="A762" s="13" t="s">
        <v>53</v>
      </c>
      <c r="B762" s="14" t="s">
        <v>23</v>
      </c>
      <c r="C762" s="15">
        <v>18.98607457730094</v>
      </c>
      <c r="D762" s="15">
        <v>29.68731661177965</v>
      </c>
      <c r="E762" s="15">
        <v>19.54276608645252</v>
      </c>
      <c r="F762" s="15">
        <v>15.533993555898157</v>
      </c>
      <c r="G762" s="15">
        <v>68.154930301939203</v>
      </c>
      <c r="H762" s="15">
        <v>38.804539390117441</v>
      </c>
      <c r="I762" s="15">
        <v>38.421782506266872</v>
      </c>
      <c r="J762" s="15">
        <v>39.189489394588875</v>
      </c>
      <c r="K762" s="15">
        <v>54.014358849560452</v>
      </c>
      <c r="L762" s="15">
        <v>11.309865751893525</v>
      </c>
      <c r="M762" s="15">
        <v>18.446781036709094</v>
      </c>
      <c r="N762" s="15">
        <v>34.377384347712464</v>
      </c>
      <c r="O762" s="15">
        <v>2.4248985453737628</v>
      </c>
      <c r="P762" s="15">
        <v>3.160546893133021</v>
      </c>
      <c r="Q762" s="15">
        <v>3.7439555592475116</v>
      </c>
      <c r="R762" s="15">
        <v>2.2229736133032101</v>
      </c>
    </row>
    <row r="763" spans="1:18" x14ac:dyDescent="0.2">
      <c r="A763" s="13" t="s">
        <v>54</v>
      </c>
      <c r="B763" s="14" t="s">
        <v>23</v>
      </c>
      <c r="C763" s="15">
        <v>13.650156976805235</v>
      </c>
      <c r="D763" s="15">
        <v>18.550213327453264</v>
      </c>
      <c r="E763" s="15">
        <v>19.20163506804376</v>
      </c>
      <c r="F763" s="15">
        <v>12.529880510503132</v>
      </c>
      <c r="G763" s="15">
        <v>48.464463535669019</v>
      </c>
      <c r="H763" s="15">
        <v>42.290480269730459</v>
      </c>
      <c r="I763" s="15">
        <v>39.624578361272647</v>
      </c>
      <c r="J763" s="15">
        <v>44.966294661027788</v>
      </c>
      <c r="K763" s="15">
        <v>54.362419742883169</v>
      </c>
      <c r="L763" s="15">
        <v>11.917171018368693</v>
      </c>
      <c r="M763" s="15">
        <v>19.07521205212911</v>
      </c>
      <c r="N763" s="15">
        <v>36.30321994112699</v>
      </c>
      <c r="O763" s="15">
        <v>1.7831461675924816</v>
      </c>
      <c r="P763" s="15">
        <v>3.36482745857551</v>
      </c>
      <c r="Q763" s="15">
        <v>4.0626719380802365</v>
      </c>
      <c r="R763" s="15">
        <v>3.1340612093761826</v>
      </c>
    </row>
    <row r="764" spans="1:18" x14ac:dyDescent="0.2">
      <c r="A764" s="13" t="s">
        <v>55</v>
      </c>
      <c r="B764" s="14" t="s">
        <v>23</v>
      </c>
      <c r="C764" s="15">
        <v>15.956767797115017</v>
      </c>
      <c r="D764" s="15">
        <v>15.956767797115017</v>
      </c>
      <c r="E764" s="15">
        <v>15.22642164816498</v>
      </c>
      <c r="F764" s="15">
        <v>15.860855883505184</v>
      </c>
      <c r="G764" s="15">
        <v>56.8327356557377</v>
      </c>
      <c r="H764" s="15">
        <v>46.882235430923323</v>
      </c>
      <c r="I764" s="15">
        <v>43.846873227344503</v>
      </c>
      <c r="J764" s="15">
        <v>49.923540178081112</v>
      </c>
      <c r="K764" s="15">
        <v>64.18492624871908</v>
      </c>
      <c r="L764" s="15">
        <v>12.085027954779743</v>
      </c>
      <c r="M764" s="15">
        <v>17.916533507562352</v>
      </c>
      <c r="N764" s="15">
        <v>33.881674766584389</v>
      </c>
      <c r="O764" s="15">
        <v>1.920136160695427</v>
      </c>
      <c r="P764" s="15">
        <v>4.1595071974329905</v>
      </c>
      <c r="Q764" s="15">
        <v>4.3352639964765425</v>
      </c>
      <c r="R764" s="15">
        <v>3.299404457495422</v>
      </c>
    </row>
    <row r="765" spans="1:18" x14ac:dyDescent="0.2">
      <c r="A765" s="13" t="s">
        <v>56</v>
      </c>
      <c r="B765" s="14" t="s">
        <v>23</v>
      </c>
      <c r="C765" s="15">
        <v>12.921334199541294</v>
      </c>
      <c r="D765" s="15">
        <v>23.689112699159036</v>
      </c>
      <c r="E765" s="15">
        <v>15.625410940572387</v>
      </c>
      <c r="F765" s="15">
        <v>17.172481330728068</v>
      </c>
      <c r="G765" s="15">
        <v>58.005761905682633</v>
      </c>
      <c r="H765" s="15">
        <v>50.027144005511737</v>
      </c>
      <c r="I765" s="15">
        <v>48.237431638277087</v>
      </c>
      <c r="J765" s="15">
        <v>51.816980295090474</v>
      </c>
      <c r="K765" s="15">
        <v>62.733658148356547</v>
      </c>
      <c r="L765" s="15">
        <v>12.782601053879805</v>
      </c>
      <c r="M765" s="15">
        <v>16.206512050454752</v>
      </c>
      <c r="N765" s="15">
        <v>30.433710812793116</v>
      </c>
      <c r="O765" s="15">
        <v>1.9783281757303266</v>
      </c>
      <c r="P765" s="15">
        <v>4.5598459961578337</v>
      </c>
      <c r="Q765" s="15">
        <v>4.3369539289949337</v>
      </c>
      <c r="R765" s="15">
        <v>3.1195633524349526</v>
      </c>
    </row>
    <row r="766" spans="1:18" x14ac:dyDescent="0.2">
      <c r="A766" s="13" t="s">
        <v>57</v>
      </c>
      <c r="B766" s="14" t="s">
        <v>23</v>
      </c>
      <c r="C766" s="15">
        <v>12.70422034199761</v>
      </c>
      <c r="D766" s="15">
        <v>21.052707995310328</v>
      </c>
      <c r="E766" s="15">
        <v>16.760586348728914</v>
      </c>
      <c r="F766" s="15">
        <v>17.968556536024693</v>
      </c>
      <c r="G766" s="15">
        <v>64.239748718006183</v>
      </c>
      <c r="H766" s="15">
        <v>50.073922240896692</v>
      </c>
      <c r="I766" s="15">
        <v>47.588149493261746</v>
      </c>
      <c r="J766" s="15">
        <v>52.55526408454687</v>
      </c>
      <c r="K766" s="15">
        <v>60.413224949265718</v>
      </c>
      <c r="L766" s="15">
        <v>14.188240212944354</v>
      </c>
      <c r="M766" s="15">
        <v>14.829729797040242</v>
      </c>
      <c r="N766" s="15">
        <v>27.873058988910451</v>
      </c>
      <c r="O766" s="15">
        <v>1.8096504132412121</v>
      </c>
      <c r="P766" s="15">
        <v>3.1780618391245232</v>
      </c>
      <c r="Q766" s="15">
        <v>3.6225294160708987</v>
      </c>
      <c r="R766" s="15">
        <v>3.8866721859927353</v>
      </c>
    </row>
    <row r="767" spans="1:18" x14ac:dyDescent="0.2">
      <c r="A767" s="13" t="s">
        <v>58</v>
      </c>
      <c r="B767" s="14" t="s">
        <v>23</v>
      </c>
      <c r="C767" s="15">
        <v>9.1688610807519932</v>
      </c>
      <c r="D767" s="15">
        <v>18.337722161503986</v>
      </c>
      <c r="E767" s="15">
        <v>14.448353035186162</v>
      </c>
      <c r="F767" s="15">
        <v>19.018750423867498</v>
      </c>
      <c r="G767" s="15">
        <v>60.949221004039238</v>
      </c>
      <c r="H767" s="15">
        <v>51.388076918182541</v>
      </c>
      <c r="I767" s="15">
        <v>48.371094034156741</v>
      </c>
      <c r="J767" s="15">
        <v>54.393915054337874</v>
      </c>
      <c r="K767" s="15">
        <v>63.028056467749018</v>
      </c>
      <c r="L767" s="15">
        <v>12.725379571873317</v>
      </c>
      <c r="M767" s="15">
        <v>16.730131378315804</v>
      </c>
      <c r="N767" s="15">
        <v>31.647444468859142</v>
      </c>
      <c r="O767" s="15">
        <v>1.8679229070857788</v>
      </c>
      <c r="P767" s="15">
        <v>3.4842026252969038</v>
      </c>
      <c r="Q767" s="15">
        <v>3.9673242194663874</v>
      </c>
      <c r="R767" s="15">
        <v>3.4059104148249175</v>
      </c>
    </row>
    <row r="768" spans="1:18" x14ac:dyDescent="0.2">
      <c r="A768" s="13" t="s">
        <v>59</v>
      </c>
      <c r="B768" s="14" t="s">
        <v>23</v>
      </c>
      <c r="C768" s="15">
        <v>8.5028983792736312</v>
      </c>
      <c r="D768" s="15">
        <v>17.375487992428724</v>
      </c>
      <c r="E768" s="15">
        <v>11.676954880822979</v>
      </c>
      <c r="F768" s="15">
        <v>18.308311973636034</v>
      </c>
      <c r="G768" s="15">
        <v>48.498974194358766</v>
      </c>
      <c r="H768" s="15">
        <v>54.248850087644172</v>
      </c>
      <c r="I768" s="15">
        <v>55.134420843043237</v>
      </c>
      <c r="J768" s="15">
        <v>53.367875647668392</v>
      </c>
      <c r="K768" s="15">
        <v>64.527188989338725</v>
      </c>
      <c r="L768" s="15">
        <v>12.838647147965037</v>
      </c>
      <c r="M768" s="15">
        <v>18.144793223569085</v>
      </c>
      <c r="N768" s="15">
        <v>34.524117774861082</v>
      </c>
      <c r="O768" s="15">
        <v>1.8504811250925239</v>
      </c>
      <c r="P768" s="15">
        <v>2.490206019724424</v>
      </c>
      <c r="Q768" s="15">
        <v>3.2282147452975671</v>
      </c>
      <c r="R768" s="15">
        <v>4.1187567440003443</v>
      </c>
    </row>
    <row r="769" spans="1:18" x14ac:dyDescent="0.2">
      <c r="A769" s="13" t="s">
        <v>60</v>
      </c>
      <c r="B769" s="14" t="s">
        <v>23</v>
      </c>
      <c r="C769" s="15">
        <v>7.4357458610779599</v>
      </c>
      <c r="D769" s="15">
        <v>18.589364652694901</v>
      </c>
      <c r="E769" s="15">
        <v>11.574874617288064</v>
      </c>
      <c r="F769" s="15">
        <v>16.091898858180969</v>
      </c>
      <c r="G769" s="15">
        <v>54.455914385831989</v>
      </c>
      <c r="H769" s="15">
        <v>47.761496953412134</v>
      </c>
      <c r="I769" s="15">
        <v>46.687303487386686</v>
      </c>
      <c r="J769" s="15">
        <v>48.829306381902363</v>
      </c>
      <c r="K769" s="15">
        <v>64.454121754681665</v>
      </c>
      <c r="L769" s="15">
        <v>12.611388341047236</v>
      </c>
      <c r="M769" s="15">
        <v>14.780694207291514</v>
      </c>
      <c r="N769" s="15">
        <v>27.363332691659494</v>
      </c>
      <c r="O769" s="15">
        <v>2.2728355823408006</v>
      </c>
      <c r="P769" s="15">
        <v>2.9838335896114847</v>
      </c>
      <c r="Q769" s="15">
        <v>2.9046637870050489</v>
      </c>
      <c r="R769" s="15">
        <v>3.5664859156897437</v>
      </c>
    </row>
    <row r="770" spans="1:18" x14ac:dyDescent="0.2">
      <c r="A770" s="13" t="s">
        <v>61</v>
      </c>
      <c r="B770" s="14" t="s">
        <v>23</v>
      </c>
      <c r="C770" s="15">
        <v>8.6005100476393466</v>
      </c>
      <c r="D770" s="15">
        <v>12.713797461727731</v>
      </c>
      <c r="E770" s="15">
        <v>10.783951820621404</v>
      </c>
      <c r="F770" s="15">
        <v>15.761160353215899</v>
      </c>
      <c r="G770" s="15">
        <v>58.741295458871249</v>
      </c>
      <c r="H770" s="15">
        <v>54.445066384741978</v>
      </c>
      <c r="I770" s="15">
        <v>51.585524195875934</v>
      </c>
      <c r="J770" s="15">
        <v>57.286576644211877</v>
      </c>
      <c r="K770" s="15">
        <v>68.247528030104661</v>
      </c>
      <c r="L770" s="15">
        <v>14.603659946676609</v>
      </c>
      <c r="M770" s="15">
        <v>30.481953554534474</v>
      </c>
      <c r="N770" s="15">
        <v>58.892255668379605</v>
      </c>
      <c r="O770" s="15">
        <v>2.2508033915976782</v>
      </c>
      <c r="P770" s="15">
        <v>3.669866724326555</v>
      </c>
      <c r="Q770" s="15">
        <v>3.5689742513075009</v>
      </c>
      <c r="R770" s="15">
        <v>4.2973363434110725</v>
      </c>
    </row>
    <row r="771" spans="1:18" x14ac:dyDescent="0.2">
      <c r="A771" s="13" t="s">
        <v>62</v>
      </c>
      <c r="B771" s="14" t="s">
        <v>23</v>
      </c>
      <c r="C771" s="15">
        <v>6.7729773255770205</v>
      </c>
      <c r="D771" s="15">
        <v>15.05106072350449</v>
      </c>
      <c r="E771" s="15">
        <v>11.244372733344441</v>
      </c>
      <c r="F771" s="15">
        <v>19.914732431344977</v>
      </c>
      <c r="G771" s="15">
        <v>54.178604550365385</v>
      </c>
      <c r="H771" s="15">
        <v>51.473617156044781</v>
      </c>
      <c r="I771" s="15">
        <v>51.094811271254827</v>
      </c>
      <c r="J771" s="15">
        <v>51.850024702473625</v>
      </c>
      <c r="K771" s="15">
        <v>66.298884606033852</v>
      </c>
      <c r="L771" s="15">
        <v>13.851344770792709</v>
      </c>
      <c r="M771" s="15">
        <v>52.736109517965993</v>
      </c>
      <c r="N771" s="15">
        <v>99.728965909049776</v>
      </c>
      <c r="O771" s="15">
        <v>5.7531234066544945</v>
      </c>
      <c r="P771" s="15">
        <v>3.2621976535901966</v>
      </c>
      <c r="Q771" s="15">
        <v>2.561055934183027</v>
      </c>
      <c r="R771" s="15">
        <v>3.1381952996327227</v>
      </c>
    </row>
    <row r="772" spans="1:18" x14ac:dyDescent="0.2">
      <c r="A772" s="13" t="s">
        <v>63</v>
      </c>
      <c r="B772" s="14" t="s">
        <v>23</v>
      </c>
      <c r="C772" s="15">
        <v>9.0615962001706603</v>
      </c>
      <c r="D772" s="15">
        <v>10.194295725191992</v>
      </c>
      <c r="E772" s="15">
        <v>13.906419070600903</v>
      </c>
      <c r="F772" s="15">
        <v>18.144565834974511</v>
      </c>
      <c r="G772" s="15">
        <v>55.931176841402667</v>
      </c>
      <c r="H772" s="15">
        <v>56.40085581083801</v>
      </c>
      <c r="I772" s="15">
        <v>56.188851731488775</v>
      </c>
      <c r="J772" s="15">
        <v>56.611506555072623</v>
      </c>
      <c r="K772" s="15">
        <v>72.790239053406239</v>
      </c>
      <c r="L772" s="15">
        <v>14.216008508227649</v>
      </c>
      <c r="M772" s="15">
        <v>87.255651219672956</v>
      </c>
      <c r="N772" s="15">
        <v>166.49342962167603</v>
      </c>
      <c r="O772" s="15">
        <v>8.026474580581187</v>
      </c>
      <c r="P772" s="15">
        <v>4.3201888315263819</v>
      </c>
      <c r="Q772" s="15">
        <v>2.3515202043684833</v>
      </c>
      <c r="R772" s="15">
        <v>3.1353602724913108</v>
      </c>
    </row>
    <row r="773" spans="1:18" x14ac:dyDescent="0.2">
      <c r="A773" s="13" t="s">
        <v>64</v>
      </c>
      <c r="B773" s="14" t="s">
        <v>23</v>
      </c>
      <c r="C773" s="15">
        <v>3.0203153964352727</v>
      </c>
      <c r="D773" s="15">
        <v>13.968958708513137</v>
      </c>
      <c r="E773" s="15">
        <v>11.752353376476954</v>
      </c>
      <c r="F773" s="15">
        <v>15.497608848101478</v>
      </c>
      <c r="G773" s="15">
        <v>55.933095642602481</v>
      </c>
      <c r="H773" s="15">
        <v>55.714489205493145</v>
      </c>
      <c r="I773" s="15">
        <v>54.496718579367716</v>
      </c>
      <c r="J773" s="15">
        <v>56.923992483795189</v>
      </c>
      <c r="K773" s="15">
        <v>75.256662056538275</v>
      </c>
      <c r="L773" s="15">
        <v>15.507433393468494</v>
      </c>
      <c r="M773" s="15">
        <v>70.029043107156369</v>
      </c>
      <c r="N773" s="15">
        <v>132.01724462056131</v>
      </c>
      <c r="O773" s="15">
        <v>7.9721561955192293</v>
      </c>
      <c r="P773" s="15">
        <v>4.9536878749261799</v>
      </c>
      <c r="Q773" s="15">
        <v>3.5084690935449077</v>
      </c>
      <c r="R773" s="15">
        <v>3.5786384754158065</v>
      </c>
    </row>
    <row r="774" spans="1:18" x14ac:dyDescent="0.2">
      <c r="A774" s="13" t="s">
        <v>65</v>
      </c>
      <c r="B774" s="14" t="s">
        <v>23</v>
      </c>
      <c r="C774" s="15">
        <v>3.0196769700561283</v>
      </c>
      <c r="D774" s="15">
        <v>10.191409773939432</v>
      </c>
      <c r="E774" s="15">
        <v>8.5674580226054893</v>
      </c>
      <c r="F774" s="15">
        <v>20.914676937536932</v>
      </c>
      <c r="G774" s="15">
        <v>58.22812679247032</v>
      </c>
      <c r="H774" s="15">
        <v>54.088335064275263</v>
      </c>
      <c r="I774" s="15">
        <v>55.716955092689282</v>
      </c>
      <c r="J774" s="15">
        <v>52.472039013856197</v>
      </c>
      <c r="K774" s="15">
        <v>68.223880777558705</v>
      </c>
      <c r="L774" s="15">
        <v>14.066423240357846</v>
      </c>
      <c r="M774" s="15">
        <v>48.385731047913971</v>
      </c>
      <c r="N774" s="15">
        <v>92.005831199135727</v>
      </c>
      <c r="O774" s="15">
        <v>5.0268488819048587</v>
      </c>
      <c r="P774" s="15">
        <v>2.9796890934728468</v>
      </c>
      <c r="Q774" s="15">
        <v>2.5920927347096772</v>
      </c>
      <c r="R774" s="15">
        <v>2.9031438628748383</v>
      </c>
    </row>
    <row r="775" spans="1:18" x14ac:dyDescent="0.2">
      <c r="A775" s="13" t="s">
        <v>66</v>
      </c>
      <c r="B775" s="14" t="s">
        <v>23</v>
      </c>
      <c r="C775" s="15">
        <v>4.9074752172501528</v>
      </c>
      <c r="D775" s="15">
        <v>13.589931370846577</v>
      </c>
      <c r="E775" s="15">
        <v>10.453741578588771</v>
      </c>
      <c r="F775" s="15">
        <v>19.677631206755333</v>
      </c>
      <c r="G775" s="15">
        <v>49.687278933716605</v>
      </c>
      <c r="H775" s="15">
        <v>53.996324161907218</v>
      </c>
      <c r="I775" s="15">
        <v>54.193792073747353</v>
      </c>
      <c r="J775" s="15">
        <v>53.800536377100372</v>
      </c>
      <c r="K775" s="15">
        <v>73.891499752161977</v>
      </c>
      <c r="L775" s="15">
        <v>17.237943234022111</v>
      </c>
      <c r="M775" s="15">
        <v>41.97064439587993</v>
      </c>
      <c r="N775" s="15">
        <v>79.990584512892241</v>
      </c>
      <c r="O775" s="15">
        <v>4.2741914145741786</v>
      </c>
      <c r="P775" s="15">
        <v>4.2846410851377223</v>
      </c>
      <c r="Q775" s="15">
        <v>3.4748423119965524</v>
      </c>
      <c r="R775" s="15">
        <v>3.100104415604767</v>
      </c>
    </row>
    <row r="776" spans="1:18" x14ac:dyDescent="0.2">
      <c r="A776" s="13" t="s">
        <v>67</v>
      </c>
      <c r="B776" s="14" t="s">
        <v>23</v>
      </c>
      <c r="C776" s="15">
        <v>4.1529493491195746</v>
      </c>
      <c r="D776" s="15">
        <v>11.703766347518801</v>
      </c>
      <c r="E776" s="15">
        <v>11.771630370806356</v>
      </c>
      <c r="F776" s="15">
        <v>17.777564233462662</v>
      </c>
      <c r="G776" s="15">
        <v>56.615585617463729</v>
      </c>
      <c r="H776" s="15">
        <v>53.62038380906305</v>
      </c>
      <c r="I776" s="15">
        <v>54.957593532557986</v>
      </c>
      <c r="J776" s="15">
        <v>52.295868893855435</v>
      </c>
      <c r="K776" s="15">
        <v>70.687523517712194</v>
      </c>
      <c r="L776" s="15">
        <v>17.167929903778962</v>
      </c>
      <c r="M776" s="15">
        <v>39.476159759178628</v>
      </c>
      <c r="N776" s="15">
        <v>73.051739806176585</v>
      </c>
      <c r="O776" s="15">
        <v>6.219329676634981</v>
      </c>
      <c r="P776" s="15">
        <v>4.8145092315854461</v>
      </c>
      <c r="Q776" s="15">
        <v>2.9901091221845939</v>
      </c>
      <c r="R776" s="15">
        <v>2.6877385367951407</v>
      </c>
    </row>
    <row r="777" spans="1:18" x14ac:dyDescent="0.2">
      <c r="A777" s="13" t="s">
        <v>68</v>
      </c>
      <c r="B777" s="14" t="s">
        <v>23</v>
      </c>
      <c r="C777" s="15">
        <v>3.0220496296100423</v>
      </c>
      <c r="D777" s="15">
        <v>16.621272962855233</v>
      </c>
      <c r="E777" s="15">
        <v>10.451505016722408</v>
      </c>
      <c r="F777" s="15">
        <v>22.194769080455451</v>
      </c>
      <c r="G777" s="15">
        <v>58.390997746266017</v>
      </c>
      <c r="H777" s="15">
        <v>57.099466474787697</v>
      </c>
      <c r="I777" s="15">
        <v>58.001778721214109</v>
      </c>
      <c r="J777" s="15">
        <v>56.206608102723514</v>
      </c>
      <c r="K777" s="15">
        <v>74.176252325261373</v>
      </c>
      <c r="L777" s="15">
        <v>17.64048557757669</v>
      </c>
      <c r="M777" s="15">
        <v>36.242576571976166</v>
      </c>
      <c r="N777" s="15">
        <v>68.935447353718857</v>
      </c>
      <c r="O777" s="15">
        <v>3.5623906543979689</v>
      </c>
      <c r="P777" s="15">
        <v>4.0291711994842663</v>
      </c>
      <c r="Q777" s="15">
        <v>2.4869105607485933</v>
      </c>
      <c r="R777" s="15">
        <v>2.7190222130851285</v>
      </c>
    </row>
    <row r="778" spans="1:18" x14ac:dyDescent="0.2">
      <c r="A778" s="13" t="s">
        <v>69</v>
      </c>
      <c r="B778" s="14" t="s">
        <v>23</v>
      </c>
      <c r="C778" s="15">
        <v>8.7328286011527325</v>
      </c>
      <c r="D778" s="15">
        <v>27.717238603658675</v>
      </c>
      <c r="E778" s="15">
        <v>10.811357906553063</v>
      </c>
      <c r="F778" s="15">
        <v>25.073149187537954</v>
      </c>
      <c r="G778" s="15">
        <v>60.337169236773327</v>
      </c>
      <c r="H778" s="15">
        <v>59.946553122385744</v>
      </c>
      <c r="I778" s="15">
        <v>60.281887073690321</v>
      </c>
      <c r="J778" s="15">
        <v>59.614929300215955</v>
      </c>
      <c r="K778" s="15">
        <v>78.343717401192308</v>
      </c>
      <c r="L778" s="15">
        <v>17.544532779254034</v>
      </c>
      <c r="M778" s="15">
        <v>41.844530516501209</v>
      </c>
      <c r="N778" s="15">
        <v>78.551124184644607</v>
      </c>
      <c r="O778" s="15">
        <v>5.348385342032504</v>
      </c>
      <c r="P778" s="15">
        <v>3.6350384148995563</v>
      </c>
      <c r="Q778" s="15">
        <v>2.5251009794440384</v>
      </c>
      <c r="R778" s="15">
        <v>2.78744913315251</v>
      </c>
    </row>
    <row r="779" spans="1:18" x14ac:dyDescent="0.2">
      <c r="A779" s="13" t="s">
        <v>70</v>
      </c>
      <c r="B779" s="14" t="s">
        <v>23</v>
      </c>
      <c r="C779" s="15">
        <v>3.4495578816648331</v>
      </c>
      <c r="D779" s="15">
        <v>23.380336753506093</v>
      </c>
      <c r="E779" s="15">
        <v>10.718681985731742</v>
      </c>
      <c r="F779" s="15">
        <v>22.00150512860726</v>
      </c>
      <c r="G779" s="15">
        <v>46.950936271596184</v>
      </c>
      <c r="H779" s="15">
        <v>58.360385126550398</v>
      </c>
      <c r="I779" s="15">
        <v>57.257409311388145</v>
      </c>
      <c r="J779" s="15">
        <v>59.450842231035018</v>
      </c>
      <c r="K779" s="15">
        <v>83.121305764875231</v>
      </c>
      <c r="L779" s="15">
        <v>17.027194769661698</v>
      </c>
      <c r="M779" s="15">
        <v>47.832119658286295</v>
      </c>
      <c r="N779" s="15">
        <v>91.115101118807161</v>
      </c>
      <c r="O779" s="15">
        <v>5.0403974935007954</v>
      </c>
      <c r="P779" s="15">
        <v>4.7392263909861772</v>
      </c>
      <c r="Q779" s="15">
        <v>2.5670770740520497</v>
      </c>
      <c r="R779" s="15">
        <v>2.8920235391219298</v>
      </c>
    </row>
    <row r="780" spans="1:18" x14ac:dyDescent="0.2">
      <c r="A780" s="13" t="s">
        <v>71</v>
      </c>
      <c r="B780" s="14" t="s">
        <v>23</v>
      </c>
      <c r="C780" s="15">
        <v>1.9345428094978316</v>
      </c>
      <c r="D780" s="15">
        <v>7.3512626760917588</v>
      </c>
      <c r="E780" s="15">
        <v>10.962799566803314</v>
      </c>
      <c r="F780" s="15">
        <v>22.922217276043291</v>
      </c>
      <c r="G780" s="15">
        <v>49.112808717766683</v>
      </c>
      <c r="H780" s="15">
        <v>61.585835257890686</v>
      </c>
      <c r="I780" s="15">
        <v>60.006156139128741</v>
      </c>
      <c r="J780" s="15">
        <v>63.147041023161385</v>
      </c>
      <c r="K780" s="15">
        <v>86.999655351235745</v>
      </c>
      <c r="L780" s="15">
        <v>17.264648377735046</v>
      </c>
      <c r="M780" s="15">
        <v>49.056081118079248</v>
      </c>
      <c r="N780" s="15">
        <v>93.897322079478997</v>
      </c>
      <c r="O780" s="15">
        <v>4.6751866071914616</v>
      </c>
      <c r="P780" s="15">
        <v>4.1736498011024006</v>
      </c>
      <c r="Q780" s="15">
        <v>2.3513420365198852</v>
      </c>
      <c r="R780" s="15">
        <v>2.9633351693127317</v>
      </c>
    </row>
    <row r="781" spans="1:18" x14ac:dyDescent="0.2">
      <c r="A781" s="13" t="s">
        <v>72</v>
      </c>
      <c r="B781" s="14" t="s">
        <v>23</v>
      </c>
      <c r="C781" s="15">
        <v>3.1239505478628269</v>
      </c>
      <c r="D781" s="15">
        <v>17.18172801324555</v>
      </c>
      <c r="E781" s="15">
        <v>10.982247903043062</v>
      </c>
      <c r="F781" s="15">
        <v>21.312085039568714</v>
      </c>
      <c r="G781" s="15">
        <v>44.072069681259421</v>
      </c>
      <c r="H781" s="15">
        <v>62.248244337613521</v>
      </c>
      <c r="I781" s="15">
        <v>59.704408550391094</v>
      </c>
      <c r="J781" s="15">
        <v>64.761370223610854</v>
      </c>
      <c r="K781" s="15">
        <v>91.408145353642837</v>
      </c>
      <c r="L781" s="15">
        <v>16.991311435408104</v>
      </c>
      <c r="M781" s="15">
        <v>54.710745279800904</v>
      </c>
      <c r="N781" s="15">
        <v>104.69158399202057</v>
      </c>
      <c r="O781" s="15">
        <v>5.3967808519675708</v>
      </c>
      <c r="P781" s="15">
        <v>4.5407705594970675</v>
      </c>
      <c r="Q781" s="15">
        <v>2.3953916497285861</v>
      </c>
      <c r="R781" s="15">
        <v>3.0661013116525901</v>
      </c>
    </row>
    <row r="782" spans="1:18" x14ac:dyDescent="0.2">
      <c r="A782" s="13" t="s">
        <v>43</v>
      </c>
      <c r="B782" s="14" t="s">
        <v>24</v>
      </c>
      <c r="C782" s="15">
        <v>105.38981430912069</v>
      </c>
      <c r="D782" s="15">
        <v>73.815537957400323</v>
      </c>
      <c r="E782" s="15">
        <v>22.385064273437422</v>
      </c>
      <c r="F782" s="15">
        <v>16.467173718390743</v>
      </c>
      <c r="G782" s="15">
        <v>55.209560680020196</v>
      </c>
      <c r="H782" s="15">
        <v>32.715509435184785</v>
      </c>
      <c r="I782" s="15">
        <v>25.233833523988963</v>
      </c>
      <c r="J782" s="15">
        <v>40.352223396777191</v>
      </c>
      <c r="K782" s="15">
        <v>61.819566530121904</v>
      </c>
      <c r="L782" s="15">
        <v>13.277398309734085</v>
      </c>
      <c r="M782" s="15">
        <v>8.9224116641413058</v>
      </c>
      <c r="N782" s="15">
        <v>15.560864006459861</v>
      </c>
      <c r="O782" s="15">
        <v>2.1463948615307014</v>
      </c>
      <c r="P782" s="15">
        <v>3.9125408292567183</v>
      </c>
      <c r="Q782" s="15">
        <v>7.5946718331678964</v>
      </c>
      <c r="R782" s="15">
        <v>0.79664389858404505</v>
      </c>
    </row>
    <row r="783" spans="1:18" x14ac:dyDescent="0.2">
      <c r="A783" s="13" t="s">
        <v>44</v>
      </c>
      <c r="B783" s="14" t="s">
        <v>24</v>
      </c>
      <c r="C783" s="15">
        <v>68.216535185921444</v>
      </c>
      <c r="D783" s="15">
        <v>61.938939923413344</v>
      </c>
      <c r="E783" s="15">
        <v>19.079760833959</v>
      </c>
      <c r="F783" s="15">
        <v>15.362924307863091</v>
      </c>
      <c r="G783" s="15">
        <v>54.735250804738506</v>
      </c>
      <c r="H783" s="15">
        <v>34.057505266972427</v>
      </c>
      <c r="I783" s="15">
        <v>28.792839632109775</v>
      </c>
      <c r="J783" s="15">
        <v>39.425809225219936</v>
      </c>
      <c r="K783" s="15">
        <v>65.674914882195296</v>
      </c>
      <c r="L783" s="15">
        <v>11.577475113620199</v>
      </c>
      <c r="M783" s="15">
        <v>10.123801108322596</v>
      </c>
      <c r="N783" s="15">
        <v>17.995524770068609</v>
      </c>
      <c r="O783" s="15">
        <v>1.9922616363807948</v>
      </c>
      <c r="P783" s="15">
        <v>4.7247462313932038</v>
      </c>
      <c r="Q783" s="15">
        <v>6.6972838101211014</v>
      </c>
      <c r="R783" s="15">
        <v>0.93450471769131649</v>
      </c>
    </row>
    <row r="784" spans="1:18" x14ac:dyDescent="0.2">
      <c r="A784" s="13" t="s">
        <v>45</v>
      </c>
      <c r="B784" s="14" t="s">
        <v>24</v>
      </c>
      <c r="C784" s="15">
        <v>54.210113471623885</v>
      </c>
      <c r="D784" s="15">
        <v>48.460555982209229</v>
      </c>
      <c r="E784" s="15">
        <v>22.20089662976066</v>
      </c>
      <c r="F784" s="15">
        <v>19.097545487966158</v>
      </c>
      <c r="G784" s="15">
        <v>39.715560935017777</v>
      </c>
      <c r="H784" s="15">
        <v>33.312022440928288</v>
      </c>
      <c r="I784" s="15">
        <v>29.787242607027778</v>
      </c>
      <c r="J784" s="15">
        <v>36.902449400078929</v>
      </c>
      <c r="K784" s="15">
        <v>63.831116171108022</v>
      </c>
      <c r="L784" s="15">
        <v>15.640400780191939</v>
      </c>
      <c r="M784" s="15">
        <v>12.238105805280057</v>
      </c>
      <c r="N784" s="15">
        <v>22.139166802520645</v>
      </c>
      <c r="O784" s="15">
        <v>2.1526428816712708</v>
      </c>
      <c r="P784" s="15">
        <v>4.7829344897406054</v>
      </c>
      <c r="Q784" s="15">
        <v>6.1444431636468337</v>
      </c>
      <c r="R784" s="15">
        <v>0.71092730819054273</v>
      </c>
    </row>
    <row r="785" spans="1:18" x14ac:dyDescent="0.2">
      <c r="A785" s="13" t="s">
        <v>46</v>
      </c>
      <c r="B785" s="14" t="s">
        <v>24</v>
      </c>
      <c r="C785" s="15">
        <v>56.441599071132543</v>
      </c>
      <c r="D785" s="15">
        <v>47.975359210462656</v>
      </c>
      <c r="E785" s="15">
        <v>22.317422774814904</v>
      </c>
      <c r="F785" s="15">
        <v>17.715892305780901</v>
      </c>
      <c r="G785" s="15">
        <v>43.892536439949524</v>
      </c>
      <c r="H785" s="15">
        <v>35.537132575870537</v>
      </c>
      <c r="I785" s="15">
        <v>29.860277552758081</v>
      </c>
      <c r="J785" s="15">
        <v>41.313446724706047</v>
      </c>
      <c r="K785" s="15">
        <v>64.513563753118817</v>
      </c>
      <c r="L785" s="15">
        <v>16.849074046461695</v>
      </c>
      <c r="M785" s="15">
        <v>10.636288631099713</v>
      </c>
      <c r="N785" s="15">
        <v>20.005400472639906</v>
      </c>
      <c r="O785" s="15">
        <v>1.1030289174072001</v>
      </c>
      <c r="P785" s="15">
        <v>4.3614371419987013</v>
      </c>
      <c r="Q785" s="15">
        <v>7.3559379317885867</v>
      </c>
      <c r="R785" s="15">
        <v>1.1928547997495005</v>
      </c>
    </row>
    <row r="786" spans="1:18" x14ac:dyDescent="0.2">
      <c r="A786" s="13" t="s">
        <v>47</v>
      </c>
      <c r="B786" s="14" t="s">
        <v>24</v>
      </c>
      <c r="C786" s="15">
        <v>57.438708936274722</v>
      </c>
      <c r="D786" s="15">
        <v>46.347096176166502</v>
      </c>
      <c r="E786" s="15">
        <v>18.413101254309332</v>
      </c>
      <c r="F786" s="15">
        <v>20.853391781988879</v>
      </c>
      <c r="G786" s="15">
        <v>60.117051435441944</v>
      </c>
      <c r="H786" s="15">
        <v>37.482536545473131</v>
      </c>
      <c r="I786" s="15">
        <v>32.063230235239807</v>
      </c>
      <c r="J786" s="15">
        <v>42.892084692727778</v>
      </c>
      <c r="K786" s="15">
        <v>68.393459540765917</v>
      </c>
      <c r="L786" s="15">
        <v>17.767695894932068</v>
      </c>
      <c r="M786" s="15">
        <v>12.169654722556212</v>
      </c>
      <c r="N786" s="15">
        <v>22.405630766794083</v>
      </c>
      <c r="O786" s="15">
        <v>1.7667220239567507</v>
      </c>
      <c r="P786" s="15">
        <v>4.5530465872519486</v>
      </c>
      <c r="Q786" s="15">
        <v>5.646719791266082</v>
      </c>
      <c r="R786" s="15">
        <v>1.898466136718769</v>
      </c>
    </row>
    <row r="787" spans="1:18" x14ac:dyDescent="0.2">
      <c r="A787" s="13" t="s">
        <v>48</v>
      </c>
      <c r="B787" s="14" t="s">
        <v>24</v>
      </c>
      <c r="C787" s="15">
        <v>38.979668205064243</v>
      </c>
      <c r="D787" s="15">
        <v>40.149058251216168</v>
      </c>
      <c r="E787" s="15">
        <v>23.116487834948277</v>
      </c>
      <c r="F787" s="15">
        <v>16.481199660102011</v>
      </c>
      <c r="G787" s="15">
        <v>54.710830464814094</v>
      </c>
      <c r="H787" s="15">
        <v>40.217873051782774</v>
      </c>
      <c r="I787" s="15">
        <v>35.517283183560899</v>
      </c>
      <c r="J787" s="15">
        <v>44.988796059442883</v>
      </c>
      <c r="K787" s="15">
        <v>70.894139211090405</v>
      </c>
      <c r="L787" s="15">
        <v>12.404088960217701</v>
      </c>
      <c r="M787" s="15">
        <v>14.884906752261243</v>
      </c>
      <c r="N787" s="15">
        <v>27.561411750443256</v>
      </c>
      <c r="O787" s="15">
        <v>1.9225981221984141</v>
      </c>
      <c r="P787" s="15">
        <v>5.1005701963007821</v>
      </c>
      <c r="Q787" s="15">
        <v>6.1066284111840989</v>
      </c>
      <c r="R787" s="15">
        <v>2.3854017231187887</v>
      </c>
    </row>
    <row r="788" spans="1:18" x14ac:dyDescent="0.2">
      <c r="A788" s="13" t="s">
        <v>49</v>
      </c>
      <c r="B788" s="14" t="s">
        <v>24</v>
      </c>
      <c r="C788" s="15">
        <v>37.182352326027257</v>
      </c>
      <c r="D788" s="15">
        <v>52.287682958475834</v>
      </c>
      <c r="E788" s="15">
        <v>19.290003422419961</v>
      </c>
      <c r="F788" s="15">
        <v>22.193874905364904</v>
      </c>
      <c r="G788" s="15">
        <v>50.266523048029384</v>
      </c>
      <c r="H788" s="15">
        <v>36.730764900587694</v>
      </c>
      <c r="I788" s="15">
        <v>33.994439813542826</v>
      </c>
      <c r="J788" s="15">
        <v>39.507647754349385</v>
      </c>
      <c r="K788" s="15">
        <v>73.039337101168627</v>
      </c>
      <c r="L788" s="15">
        <v>11.258472000180134</v>
      </c>
      <c r="M788" s="15">
        <v>15.152026900242433</v>
      </c>
      <c r="N788" s="15">
        <v>27.940635463185881</v>
      </c>
      <c r="O788" s="15">
        <v>2.1738657855264014</v>
      </c>
      <c r="P788" s="15">
        <v>5.8821522559818549</v>
      </c>
      <c r="Q788" s="15">
        <v>6.4736214001035775</v>
      </c>
      <c r="R788" s="15">
        <v>1.8764120000300226</v>
      </c>
    </row>
    <row r="789" spans="1:18" x14ac:dyDescent="0.2">
      <c r="A789" s="13" t="s">
        <v>50</v>
      </c>
      <c r="B789" s="14" t="s">
        <v>24</v>
      </c>
      <c r="C789" s="15">
        <v>21.761601653881726</v>
      </c>
      <c r="D789" s="15">
        <v>47.797803632633077</v>
      </c>
      <c r="E789" s="15">
        <v>19.578872579889872</v>
      </c>
      <c r="F789" s="15">
        <v>21.597313052043468</v>
      </c>
      <c r="G789" s="15">
        <v>50.948718773798412</v>
      </c>
      <c r="H789" s="15">
        <v>40.070776281061796</v>
      </c>
      <c r="I789" s="15">
        <v>35.809844217995639</v>
      </c>
      <c r="J789" s="15">
        <v>44.39925752502122</v>
      </c>
      <c r="K789" s="15">
        <v>76.995117473079461</v>
      </c>
      <c r="L789" s="15">
        <v>12.770824773179045</v>
      </c>
      <c r="M789" s="15">
        <v>12.446927043424505</v>
      </c>
      <c r="N789" s="15">
        <v>22.679568004730573</v>
      </c>
      <c r="O789" s="15">
        <v>2.0520665242656868</v>
      </c>
      <c r="P789" s="15">
        <v>6.3108441338366426</v>
      </c>
      <c r="Q789" s="15">
        <v>5.6450747185791439</v>
      </c>
      <c r="R789" s="15">
        <v>2.1747418997804902</v>
      </c>
    </row>
    <row r="790" spans="1:18" x14ac:dyDescent="0.2">
      <c r="A790" s="13" t="s">
        <v>51</v>
      </c>
      <c r="B790" s="14" t="s">
        <v>24</v>
      </c>
      <c r="C790" s="15">
        <v>22.657931643364154</v>
      </c>
      <c r="D790" s="15">
        <v>32.424281489641814</v>
      </c>
      <c r="E790" s="15">
        <v>20.239096432417139</v>
      </c>
      <c r="F790" s="15">
        <v>19.2566160230765</v>
      </c>
      <c r="G790" s="15">
        <v>42.144916074383175</v>
      </c>
      <c r="H790" s="15">
        <v>47.356095921439113</v>
      </c>
      <c r="I790" s="15">
        <v>41.48674733936793</v>
      </c>
      <c r="J790" s="15">
        <v>53.323509773674402</v>
      </c>
      <c r="K790" s="15">
        <v>69.915316157881662</v>
      </c>
      <c r="L790" s="15">
        <v>12.466937499086672</v>
      </c>
      <c r="M790" s="15">
        <v>12.786602563165816</v>
      </c>
      <c r="N790" s="15">
        <v>23.460846202830339</v>
      </c>
      <c r="O790" s="15">
        <v>1.9340133078534756</v>
      </c>
      <c r="P790" s="15">
        <v>6.5069746634674051</v>
      </c>
      <c r="Q790" s="15">
        <v>4.6123102102848126</v>
      </c>
      <c r="R790" s="15">
        <v>2.6943198258099401</v>
      </c>
    </row>
    <row r="791" spans="1:18" x14ac:dyDescent="0.2">
      <c r="A791" s="13" t="s">
        <v>52</v>
      </c>
      <c r="B791" s="14" t="s">
        <v>24</v>
      </c>
      <c r="C791" s="15">
        <v>22.412003397187885</v>
      </c>
      <c r="D791" s="15">
        <v>25.557547733635307</v>
      </c>
      <c r="E791" s="15">
        <v>18.56356297927962</v>
      </c>
      <c r="F791" s="15">
        <v>21.051463172378948</v>
      </c>
      <c r="G791" s="15">
        <v>50.444669763969394</v>
      </c>
      <c r="H791" s="15">
        <v>49.379286584301717</v>
      </c>
      <c r="I791" s="15">
        <v>43.190866070757906</v>
      </c>
      <c r="J791" s="15">
        <v>55.674981828304546</v>
      </c>
      <c r="K791" s="15">
        <v>72.152382223637218</v>
      </c>
      <c r="L791" s="15">
        <v>11.544381155781954</v>
      </c>
      <c r="M791" s="15">
        <v>12.401190694687644</v>
      </c>
      <c r="N791" s="15">
        <v>22.355520740557921</v>
      </c>
      <c r="O791" s="15">
        <v>2.2743048132477344</v>
      </c>
      <c r="P791" s="15">
        <v>7.2859913516439159</v>
      </c>
      <c r="Q791" s="15">
        <v>5.5918096223318843</v>
      </c>
      <c r="R791" s="15">
        <v>2.0743809889295699</v>
      </c>
    </row>
    <row r="792" spans="1:18" x14ac:dyDescent="0.2">
      <c r="A792" s="13" t="s">
        <v>53</v>
      </c>
      <c r="B792" s="14" t="s">
        <v>24</v>
      </c>
      <c r="C792" s="15">
        <v>23.261315249960575</v>
      </c>
      <c r="D792" s="15">
        <v>27.203911055038635</v>
      </c>
      <c r="E792" s="15">
        <v>16.000744220661424</v>
      </c>
      <c r="F792" s="15">
        <v>20.280013023861574</v>
      </c>
      <c r="G792" s="15">
        <v>51.12947443769751</v>
      </c>
      <c r="H792" s="15">
        <v>45.564243137913849</v>
      </c>
      <c r="I792" s="15">
        <v>41.259944704621113</v>
      </c>
      <c r="J792" s="15">
        <v>49.941764495440232</v>
      </c>
      <c r="K792" s="15">
        <v>71.391389736087461</v>
      </c>
      <c r="L792" s="15">
        <v>10.802059592695674</v>
      </c>
      <c r="M792" s="15">
        <v>8.8016781866409204</v>
      </c>
      <c r="N792" s="15">
        <v>16.133696326806973</v>
      </c>
      <c r="O792" s="15">
        <v>1.344930821241658</v>
      </c>
      <c r="P792" s="15">
        <v>6.7897256490517401</v>
      </c>
      <c r="Q792" s="15">
        <v>4.7564624543968606</v>
      </c>
      <c r="R792" s="15">
        <v>2.4004576872657055</v>
      </c>
    </row>
    <row r="793" spans="1:18" x14ac:dyDescent="0.2">
      <c r="A793" s="13" t="s">
        <v>54</v>
      </c>
      <c r="B793" s="14" t="s">
        <v>24</v>
      </c>
      <c r="C793" s="15">
        <v>20.864416721452162</v>
      </c>
      <c r="D793" s="15">
        <v>22.83275792158916</v>
      </c>
      <c r="E793" s="15">
        <v>17.33142928325513</v>
      </c>
      <c r="F793" s="15">
        <v>18.595179335159152</v>
      </c>
      <c r="G793" s="15">
        <v>62.269415884787534</v>
      </c>
      <c r="H793" s="15">
        <v>50.526374680167173</v>
      </c>
      <c r="I793" s="15">
        <v>45.701540324021323</v>
      </c>
      <c r="J793" s="15">
        <v>55.429246197500831</v>
      </c>
      <c r="K793" s="15">
        <v>75.265066781356296</v>
      </c>
      <c r="L793" s="15">
        <v>11.407771445954699</v>
      </c>
      <c r="M793" s="15">
        <v>10.533612714463917</v>
      </c>
      <c r="N793" s="15">
        <v>19.251882261731939</v>
      </c>
      <c r="O793" s="15">
        <v>1.6743333509578948</v>
      </c>
      <c r="P793" s="15">
        <v>7.1975076059376013</v>
      </c>
      <c r="Q793" s="15">
        <v>4.0211301648575946</v>
      </c>
      <c r="R793" s="15">
        <v>2.5787682578978055</v>
      </c>
    </row>
    <row r="794" spans="1:18" x14ac:dyDescent="0.2">
      <c r="A794" s="13" t="s">
        <v>55</v>
      </c>
      <c r="B794" s="14" t="s">
        <v>24</v>
      </c>
      <c r="C794" s="15">
        <v>9.4262552629925214</v>
      </c>
      <c r="D794" s="15">
        <v>21.994595613649217</v>
      </c>
      <c r="E794" s="15">
        <v>15.073465617600199</v>
      </c>
      <c r="F794" s="15">
        <v>18.053104169916516</v>
      </c>
      <c r="G794" s="15">
        <v>54.01172054335791</v>
      </c>
      <c r="H794" s="15">
        <v>50.302048552001196</v>
      </c>
      <c r="I794" s="15">
        <v>50.72576203735121</v>
      </c>
      <c r="J794" s="15">
        <v>49.871727492569029</v>
      </c>
      <c r="K794" s="15">
        <v>73.670378536876214</v>
      </c>
      <c r="L794" s="15">
        <v>11.555295525609155</v>
      </c>
      <c r="M794" s="15">
        <v>8.9349497000992724</v>
      </c>
      <c r="N794" s="15">
        <v>15.089848538842293</v>
      </c>
      <c r="O794" s="15">
        <v>2.6840686671347913</v>
      </c>
      <c r="P794" s="15">
        <v>7.5891097407922574</v>
      </c>
      <c r="Q794" s="15">
        <v>4.2956488942784965</v>
      </c>
      <c r="R794" s="15">
        <v>2.9639977370521624</v>
      </c>
    </row>
    <row r="795" spans="1:18" x14ac:dyDescent="0.2">
      <c r="A795" s="13" t="s">
        <v>56</v>
      </c>
      <c r="B795" s="14" t="s">
        <v>24</v>
      </c>
      <c r="C795" s="15">
        <v>13.310418534366326</v>
      </c>
      <c r="D795" s="15">
        <v>19.965627801549488</v>
      </c>
      <c r="E795" s="15">
        <v>15.495929338562217</v>
      </c>
      <c r="F795" s="15">
        <v>18.73134315650378</v>
      </c>
      <c r="G795" s="15">
        <v>52.354435199487703</v>
      </c>
      <c r="H795" s="15">
        <v>56.665716608079713</v>
      </c>
      <c r="I795" s="15">
        <v>49.291807500402378</v>
      </c>
      <c r="J795" s="15">
        <v>64.149521133183427</v>
      </c>
      <c r="K795" s="15">
        <v>79.973820607826369</v>
      </c>
      <c r="L795" s="15">
        <v>11.822951304219316</v>
      </c>
      <c r="M795" s="15">
        <v>9.5850355216349463</v>
      </c>
      <c r="N795" s="15">
        <v>17.185068941466817</v>
      </c>
      <c r="O795" s="15">
        <v>1.8717366908886413</v>
      </c>
      <c r="P795" s="15">
        <v>8.8735729272906188</v>
      </c>
      <c r="Q795" s="15">
        <v>4.4336067390822436</v>
      </c>
      <c r="R795" s="15">
        <v>3.4202109130063021</v>
      </c>
    </row>
    <row r="796" spans="1:18" x14ac:dyDescent="0.2">
      <c r="A796" s="13" t="s">
        <v>57</v>
      </c>
      <c r="B796" s="14" t="s">
        <v>24</v>
      </c>
      <c r="C796" s="15">
        <v>9.7457528009293561</v>
      </c>
      <c r="D796" s="15">
        <v>21.830486274081757</v>
      </c>
      <c r="E796" s="15">
        <v>15.727044722748756</v>
      </c>
      <c r="F796" s="15">
        <v>22.183410451035087</v>
      </c>
      <c r="G796" s="15">
        <v>54.465778029087218</v>
      </c>
      <c r="H796" s="15">
        <v>56.759061727451872</v>
      </c>
      <c r="I796" s="15">
        <v>50.051865936860438</v>
      </c>
      <c r="J796" s="15">
        <v>63.561944460242003</v>
      </c>
      <c r="K796" s="15">
        <v>77.270383229544933</v>
      </c>
      <c r="L796" s="15">
        <v>13.3282068869876</v>
      </c>
      <c r="M796" s="15">
        <v>10.587827900878001</v>
      </c>
      <c r="N796" s="15">
        <v>19.295118005313576</v>
      </c>
      <c r="O796" s="15">
        <v>1.7563168864014238</v>
      </c>
      <c r="P796" s="15">
        <v>6.6893062520486009</v>
      </c>
      <c r="Q796" s="15">
        <v>4.0690475854354666</v>
      </c>
      <c r="R796" s="15">
        <v>3.4877550732304003</v>
      </c>
    </row>
    <row r="797" spans="1:18" x14ac:dyDescent="0.2">
      <c r="A797" s="13" t="s">
        <v>58</v>
      </c>
      <c r="B797" s="14" t="s">
        <v>24</v>
      </c>
      <c r="C797" s="15">
        <v>8.9201568396272144</v>
      </c>
      <c r="D797" s="15">
        <v>20.942976927820418</v>
      </c>
      <c r="E797" s="15">
        <v>15.295689835611586</v>
      </c>
      <c r="F797" s="15">
        <v>20.769936724146259</v>
      </c>
      <c r="G797" s="15">
        <v>50.726953187410125</v>
      </c>
      <c r="H797" s="15">
        <v>55.571479785619033</v>
      </c>
      <c r="I797" s="15">
        <v>50.534956724880551</v>
      </c>
      <c r="J797" s="15">
        <v>60.676418742929307</v>
      </c>
      <c r="K797" s="15">
        <v>75.25219488971041</v>
      </c>
      <c r="L797" s="15">
        <v>13.964324824894717</v>
      </c>
      <c r="M797" s="15">
        <v>10.003682988594168</v>
      </c>
      <c r="N797" s="15">
        <v>17.602063578329183</v>
      </c>
      <c r="O797" s="15">
        <v>2.3020863479702176</v>
      </c>
      <c r="P797" s="15">
        <v>8.4135759690557546</v>
      </c>
      <c r="Q797" s="15">
        <v>4.2056299911232626</v>
      </c>
      <c r="R797" s="15">
        <v>3.8381477588891912</v>
      </c>
    </row>
    <row r="798" spans="1:18" x14ac:dyDescent="0.2">
      <c r="A798" s="13" t="s">
        <v>59</v>
      </c>
      <c r="B798" s="14" t="s">
        <v>24</v>
      </c>
      <c r="C798" s="15">
        <v>11.971238134958332</v>
      </c>
      <c r="D798" s="15">
        <v>21.625462437344083</v>
      </c>
      <c r="E798" s="15">
        <v>17.224991270061242</v>
      </c>
      <c r="F798" s="15">
        <v>18.634308737611708</v>
      </c>
      <c r="G798" s="15">
        <v>54.468946946478511</v>
      </c>
      <c r="H798" s="15">
        <v>56.754599529117321</v>
      </c>
      <c r="I798" s="15">
        <v>53.710143726432086</v>
      </c>
      <c r="J798" s="15">
        <v>59.839813422530455</v>
      </c>
      <c r="K798" s="15">
        <v>73.159285894777383</v>
      </c>
      <c r="L798" s="15">
        <v>11.992668027707476</v>
      </c>
      <c r="M798" s="15">
        <v>9.5861125706424293</v>
      </c>
      <c r="N798" s="15">
        <v>16.973680435801239</v>
      </c>
      <c r="O798" s="15">
        <v>2.0996425762291389</v>
      </c>
      <c r="P798" s="15">
        <v>6.6846677829696572</v>
      </c>
      <c r="Q798" s="15">
        <v>3.489505412744315</v>
      </c>
      <c r="R798" s="15">
        <v>3.8504887313040719</v>
      </c>
    </row>
    <row r="799" spans="1:18" x14ac:dyDescent="0.2">
      <c r="A799" s="13" t="s">
        <v>60</v>
      </c>
      <c r="B799" s="14" t="s">
        <v>24</v>
      </c>
      <c r="C799" s="15">
        <v>8.0823009156092329</v>
      </c>
      <c r="D799" s="15">
        <v>17.319216247734069</v>
      </c>
      <c r="E799" s="15">
        <v>12.182549411659004</v>
      </c>
      <c r="F799" s="15">
        <v>20.405770264528833</v>
      </c>
      <c r="G799" s="15">
        <v>55.240887094992232</v>
      </c>
      <c r="H799" s="15">
        <v>57.218638951962319</v>
      </c>
      <c r="I799" s="15">
        <v>57.13655950370137</v>
      </c>
      <c r="J799" s="15">
        <v>57.301866709359068</v>
      </c>
      <c r="K799" s="15">
        <v>75.950462983003632</v>
      </c>
      <c r="L799" s="15">
        <v>14.009515451787196</v>
      </c>
      <c r="M799" s="15">
        <v>12.041886877097983</v>
      </c>
      <c r="N799" s="15">
        <v>21.963574857099978</v>
      </c>
      <c r="O799" s="15">
        <v>1.9813923481797742</v>
      </c>
      <c r="P799" s="15">
        <v>5.6215730026118695</v>
      </c>
      <c r="Q799" s="15">
        <v>3.0301480050213883</v>
      </c>
      <c r="R799" s="15">
        <v>3.9352571493784261</v>
      </c>
    </row>
    <row r="800" spans="1:18" x14ac:dyDescent="0.2">
      <c r="A800" s="13" t="s">
        <v>61</v>
      </c>
      <c r="B800" s="14" t="s">
        <v>24</v>
      </c>
      <c r="C800" s="15">
        <v>9.2064782918913934</v>
      </c>
      <c r="D800" s="15">
        <v>16.11133701080994</v>
      </c>
      <c r="E800" s="15">
        <v>13.035318306178889</v>
      </c>
      <c r="F800" s="15">
        <v>25.033736292548095</v>
      </c>
      <c r="G800" s="15">
        <v>48.833135759656052</v>
      </c>
      <c r="H800" s="15">
        <v>59.514160665076531</v>
      </c>
      <c r="I800" s="15">
        <v>55.473443621281881</v>
      </c>
      <c r="J800" s="15">
        <v>63.6154577785451</v>
      </c>
      <c r="K800" s="15">
        <v>78.387328346803145</v>
      </c>
      <c r="L800" s="15">
        <v>14.743456144007286</v>
      </c>
      <c r="M800" s="15">
        <v>15.746937452238148</v>
      </c>
      <c r="N800" s="15">
        <v>28.579550373947708</v>
      </c>
      <c r="O800" s="15">
        <v>2.7219327900355483</v>
      </c>
      <c r="P800" s="15">
        <v>8.0946822198174875</v>
      </c>
      <c r="Q800" s="15">
        <v>3.1262302294884559</v>
      </c>
      <c r="R800" s="15">
        <v>4.2840932774471439</v>
      </c>
    </row>
    <row r="801" spans="1:18" x14ac:dyDescent="0.2">
      <c r="A801" s="13" t="s">
        <v>62</v>
      </c>
      <c r="B801" s="14" t="s">
        <v>24</v>
      </c>
      <c r="C801" s="15">
        <v>5.3552644161805496</v>
      </c>
      <c r="D801" s="15">
        <v>14.91823658793153</v>
      </c>
      <c r="E801" s="15">
        <v>13.549901114551441</v>
      </c>
      <c r="F801" s="15">
        <v>19.315816482445669</v>
      </c>
      <c r="G801" s="15">
        <v>50.709593982915294</v>
      </c>
      <c r="H801" s="15">
        <v>57.157998334468921</v>
      </c>
      <c r="I801" s="15">
        <v>54.219550127926603</v>
      </c>
      <c r="J801" s="15">
        <v>60.144545355322215</v>
      </c>
      <c r="K801" s="15">
        <v>80.475433416609889</v>
      </c>
      <c r="L801" s="15">
        <v>17.147399500340676</v>
      </c>
      <c r="M801" s="15">
        <v>20.364902717843893</v>
      </c>
      <c r="N801" s="15">
        <v>35.745852992926679</v>
      </c>
      <c r="O801" s="15">
        <v>4.5795339103037227</v>
      </c>
      <c r="P801" s="15">
        <v>6.1875022940951299</v>
      </c>
      <c r="Q801" s="15">
        <v>3.8231508819744109</v>
      </c>
      <c r="R801" s="15">
        <v>4.8073283367401016</v>
      </c>
    </row>
    <row r="802" spans="1:18" x14ac:dyDescent="0.2">
      <c r="A802" s="13" t="s">
        <v>63</v>
      </c>
      <c r="B802" s="14" t="s">
        <v>24</v>
      </c>
      <c r="C802" s="15">
        <v>9.5571229237150437</v>
      </c>
      <c r="D802" s="15">
        <v>14.144541927098267</v>
      </c>
      <c r="E802" s="15">
        <v>15.025937295499801</v>
      </c>
      <c r="F802" s="15">
        <v>23.030408565065116</v>
      </c>
      <c r="G802" s="15">
        <v>56.176084099868596</v>
      </c>
      <c r="H802" s="15">
        <v>62.326045217080683</v>
      </c>
      <c r="I802" s="15">
        <v>58.625952394840624</v>
      </c>
      <c r="J802" s="15">
        <v>66.085028403060164</v>
      </c>
      <c r="K802" s="15">
        <v>91.609984074300087</v>
      </c>
      <c r="L802" s="15">
        <v>15.888490332951314</v>
      </c>
      <c r="M802" s="15">
        <v>26.344382097727237</v>
      </c>
      <c r="N802" s="15">
        <v>48.288882703055123</v>
      </c>
      <c r="O802" s="15">
        <v>3.7505691488683404</v>
      </c>
      <c r="P802" s="15">
        <v>5.8994974042211421</v>
      </c>
      <c r="Q802" s="15">
        <v>4.1302632949826608</v>
      </c>
      <c r="R802" s="15">
        <v>4.3535207703871279</v>
      </c>
    </row>
    <row r="803" spans="1:18" x14ac:dyDescent="0.2">
      <c r="A803" s="13" t="s">
        <v>64</v>
      </c>
      <c r="B803" s="14" t="s">
        <v>24</v>
      </c>
      <c r="C803" s="15">
        <v>6.1254804673741603</v>
      </c>
      <c r="D803" s="15">
        <v>10.336748288693896</v>
      </c>
      <c r="E803" s="15">
        <v>14.921593188087368</v>
      </c>
      <c r="F803" s="15">
        <v>20.123616501365532</v>
      </c>
      <c r="G803" s="15">
        <v>59.20078934385792</v>
      </c>
      <c r="H803" s="15">
        <v>61.054043456113284</v>
      </c>
      <c r="I803" s="15">
        <v>59.15504449741524</v>
      </c>
      <c r="J803" s="15">
        <v>62.976285814997205</v>
      </c>
      <c r="K803" s="15">
        <v>95.209126590025392</v>
      </c>
      <c r="L803" s="15">
        <v>14.805422302682931</v>
      </c>
      <c r="M803" s="15">
        <v>18.983189982152872</v>
      </c>
      <c r="N803" s="15">
        <v>33.730031529930123</v>
      </c>
      <c r="O803" s="15">
        <v>3.6133934484014789</v>
      </c>
      <c r="P803" s="15">
        <v>5.9325570548331923</v>
      </c>
      <c r="Q803" s="15">
        <v>4.6908268681767709</v>
      </c>
      <c r="R803" s="15">
        <v>4.1777676794699365</v>
      </c>
    </row>
    <row r="804" spans="1:18" x14ac:dyDescent="0.2">
      <c r="A804" s="13" t="s">
        <v>65</v>
      </c>
      <c r="B804" s="14" t="s">
        <v>24</v>
      </c>
      <c r="C804" s="15">
        <v>6.1367105697168682</v>
      </c>
      <c r="D804" s="15">
        <v>13.807598781862954</v>
      </c>
      <c r="E804" s="15">
        <v>15.351898896398712</v>
      </c>
      <c r="F804" s="15">
        <v>23.09459573110415</v>
      </c>
      <c r="G804" s="15">
        <v>54.015013087066031</v>
      </c>
      <c r="H804" s="15">
        <v>58.63800240834653</v>
      </c>
      <c r="I804" s="15">
        <v>56.271461590050166</v>
      </c>
      <c r="J804" s="15">
        <v>61.021435047320601</v>
      </c>
      <c r="K804" s="15">
        <v>91.242753747470232</v>
      </c>
      <c r="L804" s="15">
        <v>15.923250653990651</v>
      </c>
      <c r="M804" s="15">
        <v>18.847929345539953</v>
      </c>
      <c r="N804" s="15">
        <v>34.180235620554768</v>
      </c>
      <c r="O804" s="15">
        <v>3.0438245510539965</v>
      </c>
      <c r="P804" s="15">
        <v>6.4697830803041603</v>
      </c>
      <c r="Q804" s="15">
        <v>4.6578216198748166</v>
      </c>
      <c r="R804" s="15">
        <v>4.8383573415753904</v>
      </c>
    </row>
    <row r="805" spans="1:18" x14ac:dyDescent="0.2">
      <c r="A805" s="13" t="s">
        <v>66</v>
      </c>
      <c r="B805" s="14" t="s">
        <v>24</v>
      </c>
      <c r="C805" s="15">
        <v>6.5341138396374721</v>
      </c>
      <c r="D805" s="15">
        <v>11.146429491146275</v>
      </c>
      <c r="E805" s="15">
        <v>16.152100684901171</v>
      </c>
      <c r="F805" s="15">
        <v>22.925562262440373</v>
      </c>
      <c r="G805" s="15">
        <v>48.514178418377888</v>
      </c>
      <c r="H805" s="15">
        <v>61.584881587935911</v>
      </c>
      <c r="I805" s="15">
        <v>61.66600638282285</v>
      </c>
      <c r="J805" s="15">
        <v>61.503595430346998</v>
      </c>
      <c r="K805" s="15">
        <v>93.836848477340496</v>
      </c>
      <c r="L805" s="15">
        <v>16.125983444702296</v>
      </c>
      <c r="M805" s="15">
        <v>22.320069800945561</v>
      </c>
      <c r="N805" s="15">
        <v>39.972659270065101</v>
      </c>
      <c r="O805" s="15">
        <v>3.9196961166501563</v>
      </c>
      <c r="P805" s="15">
        <v>7.8011623731936064</v>
      </c>
      <c r="Q805" s="15">
        <v>4.8057566557059817</v>
      </c>
      <c r="R805" s="15">
        <v>4.5209710761085899</v>
      </c>
    </row>
    <row r="806" spans="1:18" x14ac:dyDescent="0.2">
      <c r="A806" s="13" t="s">
        <v>67</v>
      </c>
      <c r="B806" s="14" t="s">
        <v>24</v>
      </c>
      <c r="C806" s="15">
        <v>5.777741827384185</v>
      </c>
      <c r="D806" s="15">
        <v>10.014752500799254</v>
      </c>
      <c r="E806" s="15">
        <v>15.89784679563</v>
      </c>
      <c r="F806" s="15">
        <v>22.892899385707199</v>
      </c>
      <c r="G806" s="15">
        <v>54.073697216367464</v>
      </c>
      <c r="H806" s="15">
        <v>61.907089502973513</v>
      </c>
      <c r="I806" s="15">
        <v>59.294042179657424</v>
      </c>
      <c r="J806" s="15">
        <v>64.512147917940553</v>
      </c>
      <c r="K806" s="15">
        <v>94.423235209016312</v>
      </c>
      <c r="L806" s="15">
        <v>18.329835916365383</v>
      </c>
      <c r="M806" s="15">
        <v>22.473362043053342</v>
      </c>
      <c r="N806" s="15">
        <v>40.795426410677713</v>
      </c>
      <c r="O806" s="15">
        <v>3.7865825951834666</v>
      </c>
      <c r="P806" s="15">
        <v>6.8338618846800667</v>
      </c>
      <c r="Q806" s="15">
        <v>4.0732968703034187</v>
      </c>
      <c r="R806" s="15">
        <v>4.1786407548802309</v>
      </c>
    </row>
    <row r="807" spans="1:18" x14ac:dyDescent="0.2">
      <c r="A807" s="13" t="s">
        <v>68</v>
      </c>
      <c r="B807" s="14" t="s">
        <v>24</v>
      </c>
      <c r="C807" s="15">
        <v>4.6342603141256111</v>
      </c>
      <c r="D807" s="15">
        <v>13.1304042233559</v>
      </c>
      <c r="E807" s="15">
        <v>13.424537319592242</v>
      </c>
      <c r="F807" s="15">
        <v>28.962196254305486</v>
      </c>
      <c r="G807" s="15">
        <v>51.136732843061083</v>
      </c>
      <c r="H807" s="15">
        <v>64.026256658280047</v>
      </c>
      <c r="I807" s="15">
        <v>63.762635930663009</v>
      </c>
      <c r="J807" s="15">
        <v>64.287766127873965</v>
      </c>
      <c r="K807" s="15">
        <v>98.448602549818816</v>
      </c>
      <c r="L807" s="15">
        <v>19.308405500087702</v>
      </c>
      <c r="M807" s="15">
        <v>19.932375516248527</v>
      </c>
      <c r="N807" s="15">
        <v>35.083371734775284</v>
      </c>
      <c r="O807" s="15">
        <v>4.5574571046613119</v>
      </c>
      <c r="P807" s="15">
        <v>7.6589226448812857</v>
      </c>
      <c r="Q807" s="15">
        <v>4.0211401041475288</v>
      </c>
      <c r="R807" s="15">
        <v>4.0558051050453523</v>
      </c>
    </row>
    <row r="808" spans="1:18" x14ac:dyDescent="0.2">
      <c r="A808" s="13" t="s">
        <v>69</v>
      </c>
      <c r="B808" s="14" t="s">
        <v>24</v>
      </c>
      <c r="C808" s="15">
        <v>7.370225839235979</v>
      </c>
      <c r="D808" s="15">
        <v>17.45579804029574</v>
      </c>
      <c r="E808" s="15">
        <v>14.20947930152515</v>
      </c>
      <c r="F808" s="15">
        <v>24.775502371890006</v>
      </c>
      <c r="G808" s="15">
        <v>52.607784308084334</v>
      </c>
      <c r="H808" s="15">
        <v>62.887788067469906</v>
      </c>
      <c r="I808" s="15">
        <v>64.389152629120545</v>
      </c>
      <c r="J808" s="15">
        <v>61.402105506788608</v>
      </c>
      <c r="K808" s="15">
        <v>100.18250460367349</v>
      </c>
      <c r="L808" s="15">
        <v>18.544712259286555</v>
      </c>
      <c r="M808" s="15">
        <v>19.536957011167203</v>
      </c>
      <c r="N808" s="15">
        <v>35.63416780115859</v>
      </c>
      <c r="O808" s="15">
        <v>3.4717376727785139</v>
      </c>
      <c r="P808" s="15">
        <v>6.5277903624482523</v>
      </c>
      <c r="Q808" s="15">
        <v>3.8663329987073447</v>
      </c>
      <c r="R808" s="15">
        <v>3.6610409810768663</v>
      </c>
    </row>
    <row r="809" spans="1:18" x14ac:dyDescent="0.2">
      <c r="A809" s="13" t="s">
        <v>70</v>
      </c>
      <c r="B809" s="14" t="s">
        <v>24</v>
      </c>
      <c r="C809" s="15">
        <v>6.634819532908705</v>
      </c>
      <c r="D809" s="15">
        <v>6.2445360309728981</v>
      </c>
      <c r="E809" s="15">
        <v>12.454304563494416</v>
      </c>
      <c r="F809" s="15">
        <v>25.383058824645765</v>
      </c>
      <c r="G809" s="15">
        <v>42.161646160373358</v>
      </c>
      <c r="H809" s="15">
        <v>61.752779550342524</v>
      </c>
      <c r="I809" s="15">
        <v>62.184157431821454</v>
      </c>
      <c r="J809" s="15">
        <v>61.325957202139215</v>
      </c>
      <c r="K809" s="15">
        <v>101.52575620988517</v>
      </c>
      <c r="L809" s="15">
        <v>17.523068664093916</v>
      </c>
      <c r="M809" s="15">
        <v>23.904301761422914</v>
      </c>
      <c r="N809" s="15">
        <v>43.786879414328425</v>
      </c>
      <c r="O809" s="15">
        <v>4.1645228330039776</v>
      </c>
      <c r="P809" s="15">
        <v>9.095826467113266</v>
      </c>
      <c r="Q809" s="15">
        <v>2.8361035988128882</v>
      </c>
      <c r="R809" s="15">
        <v>4.7268393313548138</v>
      </c>
    </row>
    <row r="810" spans="1:18" x14ac:dyDescent="0.2">
      <c r="A810" s="13" t="s">
        <v>71</v>
      </c>
      <c r="B810" s="14" t="s">
        <v>24</v>
      </c>
      <c r="C810" s="15">
        <v>3.5363040907179877</v>
      </c>
      <c r="D810" s="15">
        <v>11.394757625646848</v>
      </c>
      <c r="E810" s="15">
        <v>12.402116009624969</v>
      </c>
      <c r="F810" s="15">
        <v>22.949709999119104</v>
      </c>
      <c r="G810" s="15">
        <v>41.610693434500398</v>
      </c>
      <c r="H810" s="15">
        <v>62.230698900413216</v>
      </c>
      <c r="I810" s="15">
        <v>64.546009642356125</v>
      </c>
      <c r="J810" s="15">
        <v>59.940271906047606</v>
      </c>
      <c r="K810" s="15">
        <v>104.22892097567869</v>
      </c>
      <c r="L810" s="15">
        <v>17.63258688715511</v>
      </c>
      <c r="M810" s="15">
        <v>22.465715618038836</v>
      </c>
      <c r="N810" s="15">
        <v>41.153945919425404</v>
      </c>
      <c r="O810" s="15">
        <v>4.0446422414479022</v>
      </c>
      <c r="P810" s="15">
        <v>8.9466175532636392</v>
      </c>
      <c r="Q810" s="15">
        <v>2.7665495494024088</v>
      </c>
      <c r="R810" s="15">
        <v>4.4664775857822017</v>
      </c>
    </row>
    <row r="811" spans="1:18" x14ac:dyDescent="0.2">
      <c r="A811" s="13" t="s">
        <v>72</v>
      </c>
      <c r="B811" s="14" t="s">
        <v>24</v>
      </c>
      <c r="C811" s="15">
        <v>4.7484320281740295</v>
      </c>
      <c r="D811" s="15">
        <v>10.288269394377064</v>
      </c>
      <c r="E811" s="15">
        <v>11.33280598009506</v>
      </c>
      <c r="F811" s="15">
        <v>22.55228390038917</v>
      </c>
      <c r="G811" s="15">
        <v>37.608217021827713</v>
      </c>
      <c r="H811" s="15">
        <v>61.163649962208893</v>
      </c>
      <c r="I811" s="15">
        <v>63.7539349683382</v>
      </c>
      <c r="J811" s="15">
        <v>58.601793935139931</v>
      </c>
      <c r="K811" s="15">
        <v>105.7031647086398</v>
      </c>
      <c r="L811" s="15">
        <v>16.788730613954002</v>
      </c>
      <c r="M811" s="15">
        <v>24.393038009686112</v>
      </c>
      <c r="N811" s="15">
        <v>45.349372225661128</v>
      </c>
      <c r="O811" s="15">
        <v>3.8631350191879954</v>
      </c>
      <c r="P811" s="15">
        <v>9.6690874487586242</v>
      </c>
      <c r="Q811" s="15">
        <v>2.2055783355586631</v>
      </c>
      <c r="R811" s="15">
        <v>4.8061856267397731</v>
      </c>
    </row>
    <row r="812" spans="1:18" x14ac:dyDescent="0.2">
      <c r="A812" s="13" t="s">
        <v>43</v>
      </c>
      <c r="B812" s="14" t="s">
        <v>25</v>
      </c>
      <c r="C812" s="15">
        <v>167.88106405441422</v>
      </c>
      <c r="D812" s="15">
        <v>101.24785821838385</v>
      </c>
      <c r="E812" s="15">
        <v>32.294178436100587</v>
      </c>
      <c r="F812" s="15">
        <v>6.8176598920656799</v>
      </c>
      <c r="G812" s="15">
        <v>34.659218332687722</v>
      </c>
      <c r="H812" s="15">
        <v>17.159390892845366</v>
      </c>
      <c r="I812" s="15">
        <v>14.782455773695895</v>
      </c>
      <c r="J812" s="15">
        <v>19.430893576609837</v>
      </c>
      <c r="K812" s="15">
        <v>27.467830944144261</v>
      </c>
      <c r="L812" s="15">
        <v>5.4423441264621495</v>
      </c>
      <c r="M812" s="15">
        <v>8.8358057582561962</v>
      </c>
      <c r="N812" s="15">
        <v>16.184240372925679</v>
      </c>
      <c r="O812" s="15">
        <v>1.4154955585609816</v>
      </c>
      <c r="P812" s="15">
        <v>9.9932582794890621</v>
      </c>
      <c r="Q812" s="15">
        <v>9.9242745835486268</v>
      </c>
      <c r="R812" s="15">
        <v>0.25611031183351296</v>
      </c>
    </row>
    <row r="813" spans="1:18" x14ac:dyDescent="0.2">
      <c r="A813" s="13" t="s">
        <v>44</v>
      </c>
      <c r="B813" s="14" t="s">
        <v>25</v>
      </c>
      <c r="C813" s="15">
        <v>143.07076400649851</v>
      </c>
      <c r="D813" s="15">
        <v>55.159812629011483</v>
      </c>
      <c r="E813" s="15">
        <v>28.490419667314281</v>
      </c>
      <c r="F813" s="15">
        <v>8.2381936387414783</v>
      </c>
      <c r="G813" s="15">
        <v>34.27877458277834</v>
      </c>
      <c r="H813" s="15">
        <v>20.732843571944215</v>
      </c>
      <c r="I813" s="15">
        <v>17.543990623296924</v>
      </c>
      <c r="J813" s="15">
        <v>23.820568433985681</v>
      </c>
      <c r="K813" s="15">
        <v>29.225815637559919</v>
      </c>
      <c r="L813" s="15">
        <v>6.2448324011880176</v>
      </c>
      <c r="M813" s="15">
        <v>7.2440055853780994</v>
      </c>
      <c r="N813" s="15">
        <v>11.820419214278072</v>
      </c>
      <c r="O813" s="15">
        <v>2.3820568433985683</v>
      </c>
      <c r="P813" s="15">
        <v>12.656957180204518</v>
      </c>
      <c r="Q813" s="15">
        <v>7.8684888254969012</v>
      </c>
      <c r="R813" s="15">
        <v>0.24979329604752065</v>
      </c>
    </row>
    <row r="814" spans="1:18" x14ac:dyDescent="0.2">
      <c r="A814" s="13" t="s">
        <v>45</v>
      </c>
      <c r="B814" s="14" t="s">
        <v>25</v>
      </c>
      <c r="C814" s="15">
        <v>67.827751853457713</v>
      </c>
      <c r="D814" s="15">
        <v>62.246987460451699</v>
      </c>
      <c r="E814" s="15">
        <v>29.240534608965344</v>
      </c>
      <c r="F814" s="15">
        <v>9.527814647865112</v>
      </c>
      <c r="G814" s="15">
        <v>32.927230819888045</v>
      </c>
      <c r="H814" s="15">
        <v>21.878570884436659</v>
      </c>
      <c r="I814" s="15">
        <v>19.57080376440156</v>
      </c>
      <c r="J814" s="15">
        <v>24.198841144385199</v>
      </c>
      <c r="K814" s="15">
        <v>28.094766511769635</v>
      </c>
      <c r="L814" s="15">
        <v>8.0444884589015011</v>
      </c>
      <c r="M814" s="15">
        <v>8.5929763083720569</v>
      </c>
      <c r="N814" s="15">
        <v>15.924070143705617</v>
      </c>
      <c r="O814" s="15">
        <v>1.2221636941608685</v>
      </c>
      <c r="P814" s="15">
        <v>8.0994671403197156</v>
      </c>
      <c r="Q814" s="15">
        <v>7.1303420431172402</v>
      </c>
      <c r="R814" s="15">
        <v>1.0360326045554962</v>
      </c>
    </row>
    <row r="815" spans="1:18" x14ac:dyDescent="0.2">
      <c r="A815" s="13" t="s">
        <v>46</v>
      </c>
      <c r="B815" s="14" t="s">
        <v>25</v>
      </c>
      <c r="C815" s="15">
        <v>50.467897284998202</v>
      </c>
      <c r="D815" s="15">
        <v>50.895591329786328</v>
      </c>
      <c r="E815" s="15">
        <v>35.238853352882508</v>
      </c>
      <c r="F815" s="15">
        <v>9.7536111958871228</v>
      </c>
      <c r="G815" s="15">
        <v>35.228442902823694</v>
      </c>
      <c r="H815" s="15">
        <v>27.851323919823894</v>
      </c>
      <c r="I815" s="15">
        <v>22.696404105316066</v>
      </c>
      <c r="J815" s="15">
        <v>32.903834965808628</v>
      </c>
      <c r="K815" s="15">
        <v>30.112756203912163</v>
      </c>
      <c r="L815" s="15">
        <v>9.1647518881471797</v>
      </c>
      <c r="M815" s="15">
        <v>9.0457291363530601</v>
      </c>
      <c r="N815" s="15">
        <v>16.517278380308554</v>
      </c>
      <c r="O815" s="15">
        <v>1.4306015202525488</v>
      </c>
      <c r="P815" s="15">
        <v>10.147697654213728</v>
      </c>
      <c r="Q815" s="15">
        <v>6.6652741004706755</v>
      </c>
      <c r="R815" s="15">
        <v>0.95218201435295369</v>
      </c>
    </row>
    <row r="816" spans="1:18" x14ac:dyDescent="0.2">
      <c r="A816" s="13" t="s">
        <v>47</v>
      </c>
      <c r="B816" s="14" t="s">
        <v>25</v>
      </c>
      <c r="C816" s="15">
        <v>42.212803697671042</v>
      </c>
      <c r="D816" s="15">
        <v>66.517145220572559</v>
      </c>
      <c r="E816" s="15">
        <v>25.023365190388617</v>
      </c>
      <c r="F816" s="15">
        <v>9.346076155446351</v>
      </c>
      <c r="G816" s="15">
        <v>41.624030940529664</v>
      </c>
      <c r="H816" s="15">
        <v>25.411674949205725</v>
      </c>
      <c r="I816" s="15">
        <v>21.155484675641087</v>
      </c>
      <c r="J816" s="15">
        <v>29.672381994100434</v>
      </c>
      <c r="K816" s="15">
        <v>34.076067552024156</v>
      </c>
      <c r="L816" s="15">
        <v>7.7921383139440898</v>
      </c>
      <c r="M816" s="15">
        <v>13.781617764214545</v>
      </c>
      <c r="N816" s="15">
        <v>24.991369259685897</v>
      </c>
      <c r="O816" s="15">
        <v>2.5599702112557234</v>
      </c>
      <c r="P816" s="15">
        <v>9.3948619636078448</v>
      </c>
      <c r="Q816" s="15">
        <v>7.3269360265444421</v>
      </c>
      <c r="R816" s="15">
        <v>1.7445085777486768</v>
      </c>
    </row>
    <row r="817" spans="1:18" x14ac:dyDescent="0.2">
      <c r="A817" s="13" t="s">
        <v>48</v>
      </c>
      <c r="B817" s="14" t="s">
        <v>25</v>
      </c>
      <c r="C817" s="15">
        <v>49.794650267061051</v>
      </c>
      <c r="D817" s="15">
        <v>42.559530142787224</v>
      </c>
      <c r="E817" s="15">
        <v>23.129342172596935</v>
      </c>
      <c r="F817" s="15">
        <v>6.6496858746216185</v>
      </c>
      <c r="G817" s="15">
        <v>44.964777590887138</v>
      </c>
      <c r="H817" s="15">
        <v>27.746095930989544</v>
      </c>
      <c r="I817" s="15">
        <v>22.52913426681322</v>
      </c>
      <c r="J817" s="15">
        <v>32.956642695444252</v>
      </c>
      <c r="K817" s="15">
        <v>31.498641692147967</v>
      </c>
      <c r="L817" s="15">
        <v>9.5519346647668932</v>
      </c>
      <c r="M817" s="15">
        <v>13.588764195710045</v>
      </c>
      <c r="N817" s="15">
        <v>24.691020888376109</v>
      </c>
      <c r="O817" s="15">
        <v>2.5001591010337019</v>
      </c>
      <c r="P817" s="15">
        <v>9.3455323682513569</v>
      </c>
      <c r="Q817" s="15">
        <v>7.6188050302307362</v>
      </c>
      <c r="R817" s="15">
        <v>2.3311269122347773</v>
      </c>
    </row>
    <row r="818" spans="1:18" x14ac:dyDescent="0.2">
      <c r="A818" s="13" t="s">
        <v>49</v>
      </c>
      <c r="B818" s="14" t="s">
        <v>25</v>
      </c>
      <c r="C818" s="15">
        <v>41.295749943590856</v>
      </c>
      <c r="D818" s="15">
        <v>60.453572082370123</v>
      </c>
      <c r="E818" s="15">
        <v>27.742560138934742</v>
      </c>
      <c r="F818" s="15">
        <v>11.374449656963243</v>
      </c>
      <c r="G818" s="15">
        <v>42.336664350132203</v>
      </c>
      <c r="H818" s="15">
        <v>25.619618835766548</v>
      </c>
      <c r="I818" s="15">
        <v>22.537750732476898</v>
      </c>
      <c r="J818" s="15">
        <v>28.69137312685924</v>
      </c>
      <c r="K818" s="15">
        <v>35.032044016732954</v>
      </c>
      <c r="L818" s="15">
        <v>10.359237181418647</v>
      </c>
      <c r="M818" s="15">
        <v>10.470626828530676</v>
      </c>
      <c r="N818" s="15">
        <v>19.302133053061901</v>
      </c>
      <c r="O818" s="15">
        <v>1.6681030887708859</v>
      </c>
      <c r="P818" s="15">
        <v>8.9308111671913508</v>
      </c>
      <c r="Q818" s="15">
        <v>6.7390736502777226</v>
      </c>
      <c r="R818" s="15">
        <v>3.2302997662488258</v>
      </c>
    </row>
    <row r="819" spans="1:18" x14ac:dyDescent="0.2">
      <c r="A819" s="13" t="s">
        <v>50</v>
      </c>
      <c r="B819" s="14" t="s">
        <v>25</v>
      </c>
      <c r="C819" s="15">
        <v>44.394358501519655</v>
      </c>
      <c r="D819" s="15">
        <v>53.78547279991804</v>
      </c>
      <c r="E819" s="15">
        <v>27.965993352083867</v>
      </c>
      <c r="F819" s="15">
        <v>9.5883405778573252</v>
      </c>
      <c r="G819" s="15">
        <v>41.31978452497551</v>
      </c>
      <c r="H819" s="15">
        <v>27.707173972088437</v>
      </c>
      <c r="I819" s="15">
        <v>24.327247503443623</v>
      </c>
      <c r="J819" s="15">
        <v>31.069646154886001</v>
      </c>
      <c r="K819" s="15">
        <v>32.789554996554365</v>
      </c>
      <c r="L819" s="15">
        <v>8.689232074086906</v>
      </c>
      <c r="M819" s="15">
        <v>8.3066872657937729</v>
      </c>
      <c r="N819" s="15">
        <v>14.574432062873882</v>
      </c>
      <c r="O819" s="15">
        <v>1.962293441361221</v>
      </c>
      <c r="P819" s="15">
        <v>9.7187270800019707</v>
      </c>
      <c r="Q819" s="15">
        <v>4.699836216172792</v>
      </c>
      <c r="R819" s="15">
        <v>4.2626421495520672</v>
      </c>
    </row>
    <row r="820" spans="1:18" x14ac:dyDescent="0.2">
      <c r="A820" s="13" t="s">
        <v>51</v>
      </c>
      <c r="B820" s="14" t="s">
        <v>25</v>
      </c>
      <c r="C820" s="15">
        <v>44.172263249534694</v>
      </c>
      <c r="D820" s="15">
        <v>40.741407851512584</v>
      </c>
      <c r="E820" s="15">
        <v>23.281636161753646</v>
      </c>
      <c r="F820" s="15">
        <v>11.768739158688655</v>
      </c>
      <c r="G820" s="15">
        <v>62.257835331687772</v>
      </c>
      <c r="H820" s="15">
        <v>37.876674406527236</v>
      </c>
      <c r="I820" s="15">
        <v>34.245432057816629</v>
      </c>
      <c r="J820" s="15">
        <v>41.374753702612814</v>
      </c>
      <c r="K820" s="15">
        <v>35.945285909877121</v>
      </c>
      <c r="L820" s="15">
        <v>9.978840566025589</v>
      </c>
      <c r="M820" s="15">
        <v>7.5646049452129454</v>
      </c>
      <c r="N820" s="15">
        <v>13.35356470179013</v>
      </c>
      <c r="O820" s="15">
        <v>1.8174956406832501</v>
      </c>
      <c r="P820" s="15">
        <v>8.3170298223098573</v>
      </c>
      <c r="Q820" s="15">
        <v>6.7598597382753995</v>
      </c>
      <c r="R820" s="15">
        <v>4.6138725197752724</v>
      </c>
    </row>
    <row r="821" spans="1:18" x14ac:dyDescent="0.2">
      <c r="A821" s="13" t="s">
        <v>52</v>
      </c>
      <c r="B821" s="14" t="s">
        <v>25</v>
      </c>
      <c r="C821" s="15">
        <v>21.569388723523577</v>
      </c>
      <c r="D821" s="15">
        <v>35.805185281049134</v>
      </c>
      <c r="E821" s="15">
        <v>26.558530821420931</v>
      </c>
      <c r="F821" s="15">
        <v>9.3446682519814388</v>
      </c>
      <c r="G821" s="15">
        <v>49.747409281044838</v>
      </c>
      <c r="H821" s="15">
        <v>36.464387677566286</v>
      </c>
      <c r="I821" s="15">
        <v>31.132393149179229</v>
      </c>
      <c r="J821" s="15">
        <v>41.745857929825007</v>
      </c>
      <c r="K821" s="15">
        <v>33.618900777871808</v>
      </c>
      <c r="L821" s="15">
        <v>9.2741795249301529</v>
      </c>
      <c r="M821" s="15">
        <v>8.220295488006272</v>
      </c>
      <c r="N821" s="15">
        <v>14.40137914383801</v>
      </c>
      <c r="O821" s="15">
        <v>2.0977818055188444</v>
      </c>
      <c r="P821" s="15">
        <v>8.6000725947304328</v>
      </c>
      <c r="Q821" s="15">
        <v>4.4263129550803004</v>
      </c>
      <c r="R821" s="15">
        <v>4.5843955606188826</v>
      </c>
    </row>
    <row r="822" spans="1:18" x14ac:dyDescent="0.2">
      <c r="A822" s="13" t="s">
        <v>53</v>
      </c>
      <c r="B822" s="14" t="s">
        <v>25</v>
      </c>
      <c r="C822" s="15">
        <v>22.599459351395517</v>
      </c>
      <c r="D822" s="15">
        <v>28.68392917677123</v>
      </c>
      <c r="E822" s="15">
        <v>21.114814770880535</v>
      </c>
      <c r="F822" s="15">
        <v>9.2525592816218065</v>
      </c>
      <c r="G822" s="15">
        <v>45.656888483049883</v>
      </c>
      <c r="H822" s="15">
        <v>38.85498312561328</v>
      </c>
      <c r="I822" s="15">
        <v>36.056524088370885</v>
      </c>
      <c r="J822" s="15">
        <v>41.620364441543529</v>
      </c>
      <c r="K822" s="15">
        <v>28.881511521177782</v>
      </c>
      <c r="L822" s="15">
        <v>9.557910287584015</v>
      </c>
      <c r="M822" s="15">
        <v>5.0906261314306169</v>
      </c>
      <c r="N822" s="15">
        <v>9.0925147701109186</v>
      </c>
      <c r="O822" s="15">
        <v>1.1360397242108655</v>
      </c>
      <c r="P822" s="15">
        <v>10.178449583374697</v>
      </c>
      <c r="Q822" s="15">
        <v>4.1556131685147895</v>
      </c>
      <c r="R822" s="15">
        <v>4.6750648145791374</v>
      </c>
    </row>
    <row r="823" spans="1:18" x14ac:dyDescent="0.2">
      <c r="A823" s="13" t="s">
        <v>54</v>
      </c>
      <c r="B823" s="14" t="s">
        <v>25</v>
      </c>
      <c r="C823" s="15">
        <v>18.848571453619364</v>
      </c>
      <c r="D823" s="15">
        <v>26.738671131878629</v>
      </c>
      <c r="E823" s="15">
        <v>25.493330393561902</v>
      </c>
      <c r="F823" s="15">
        <v>12.402160732003086</v>
      </c>
      <c r="G823" s="15">
        <v>46.414481318171269</v>
      </c>
      <c r="H823" s="15">
        <v>43.645923727464584</v>
      </c>
      <c r="I823" s="15">
        <v>38.26488400569216</v>
      </c>
      <c r="J823" s="15">
        <v>48.952318402196333</v>
      </c>
      <c r="K823" s="15">
        <v>36.559879639946807</v>
      </c>
      <c r="L823" s="15">
        <v>10.475021694591499</v>
      </c>
      <c r="M823" s="15">
        <v>5.2375108472957494</v>
      </c>
      <c r="N823" s="15">
        <v>9.5145116987126439</v>
      </c>
      <c r="O823" s="15">
        <v>1.0198399667124234</v>
      </c>
      <c r="P823" s="15">
        <v>8.2662224615808526</v>
      </c>
      <c r="Q823" s="15">
        <v>3.6457183348823352</v>
      </c>
      <c r="R823" s="15">
        <v>5.3915552839809191</v>
      </c>
    </row>
    <row r="824" spans="1:18" x14ac:dyDescent="0.2">
      <c r="A824" s="13" t="s">
        <v>55</v>
      </c>
      <c r="B824" s="14" t="s">
        <v>25</v>
      </c>
      <c r="C824" s="15">
        <v>25.178680283768141</v>
      </c>
      <c r="D824" s="15">
        <v>29.154261381205217</v>
      </c>
      <c r="E824" s="15">
        <v>18.910110234819076</v>
      </c>
      <c r="F824" s="15">
        <v>10.45617860042937</v>
      </c>
      <c r="G824" s="15">
        <v>45.172428729664674</v>
      </c>
      <c r="H824" s="15">
        <v>47.835118484494167</v>
      </c>
      <c r="I824" s="15">
        <v>41.518514087150024</v>
      </c>
      <c r="J824" s="15">
        <v>54.05253060460322</v>
      </c>
      <c r="K824" s="15">
        <v>35.407118454058249</v>
      </c>
      <c r="L824" s="15">
        <v>10.500391862449939</v>
      </c>
      <c r="M824" s="15">
        <v>5.0726530736473139</v>
      </c>
      <c r="N824" s="15">
        <v>8.7945620972780834</v>
      </c>
      <c r="O824" s="15">
        <v>1.4091907420194509</v>
      </c>
      <c r="P824" s="15">
        <v>10.347372515383926</v>
      </c>
      <c r="Q824" s="15">
        <v>4.4639347048096356</v>
      </c>
      <c r="R824" s="15">
        <v>6.7973551186873999</v>
      </c>
    </row>
    <row r="825" spans="1:18" x14ac:dyDescent="0.2">
      <c r="A825" s="13" t="s">
        <v>56</v>
      </c>
      <c r="B825" s="14" t="s">
        <v>25</v>
      </c>
      <c r="C825" s="15">
        <v>25.349218843808785</v>
      </c>
      <c r="D825" s="15">
        <v>25.793941981419469</v>
      </c>
      <c r="E825" s="15">
        <v>17.901434271541032</v>
      </c>
      <c r="F825" s="15">
        <v>8.1958373773320385</v>
      </c>
      <c r="G825" s="15">
        <v>67.119674974458889</v>
      </c>
      <c r="H825" s="15">
        <v>51.166326643624288</v>
      </c>
      <c r="I825" s="15">
        <v>47.429790762820708</v>
      </c>
      <c r="J825" s="15">
        <v>54.737473711608018</v>
      </c>
      <c r="K825" s="15">
        <v>37.585450521761224</v>
      </c>
      <c r="L825" s="15">
        <v>12.127572035021622</v>
      </c>
      <c r="M825" s="15">
        <v>5.7129884793077066</v>
      </c>
      <c r="N825" s="15">
        <v>9.6073136939615509</v>
      </c>
      <c r="O825" s="15">
        <v>1.8874990935037248</v>
      </c>
      <c r="P825" s="15">
        <v>10.17699279791595</v>
      </c>
      <c r="Q825" s="15">
        <v>4.0091147223211978</v>
      </c>
      <c r="R825" s="15">
        <v>7.6674319064392895</v>
      </c>
    </row>
    <row r="826" spans="1:18" x14ac:dyDescent="0.2">
      <c r="A826" s="13" t="s">
        <v>57</v>
      </c>
      <c r="B826" s="14" t="s">
        <v>25</v>
      </c>
      <c r="C826" s="15">
        <v>21.917170985243931</v>
      </c>
      <c r="D826" s="15">
        <v>30.415665857073204</v>
      </c>
      <c r="E826" s="15">
        <v>17.99607434471271</v>
      </c>
      <c r="F826" s="15">
        <v>11.927630670332844</v>
      </c>
      <c r="G826" s="15">
        <v>47.30557692855718</v>
      </c>
      <c r="H826" s="15">
        <v>57.594158773675254</v>
      </c>
      <c r="I826" s="15">
        <v>52.71860966921323</v>
      </c>
      <c r="J826" s="15">
        <v>62.374038277652737</v>
      </c>
      <c r="K826" s="15">
        <v>34.021656988404906</v>
      </c>
      <c r="L826" s="15">
        <v>12.281471518376152</v>
      </c>
      <c r="M826" s="15">
        <v>5.5464710082989077</v>
      </c>
      <c r="N826" s="15">
        <v>9.7034253091341238</v>
      </c>
      <c r="O826" s="15">
        <v>1.4710858084352061</v>
      </c>
      <c r="P826" s="15">
        <v>9.7697553109131885</v>
      </c>
      <c r="Q826" s="15">
        <v>2.2780148784084795</v>
      </c>
      <c r="R826" s="15">
        <v>7.0816549480959265</v>
      </c>
    </row>
    <row r="827" spans="1:18" x14ac:dyDescent="0.2">
      <c r="A827" s="13" t="s">
        <v>58</v>
      </c>
      <c r="B827" s="14" t="s">
        <v>25</v>
      </c>
      <c r="C827" s="15">
        <v>17.52872013375762</v>
      </c>
      <c r="D827" s="15">
        <v>22.472718120202074</v>
      </c>
      <c r="E827" s="15">
        <v>16.452646844951069</v>
      </c>
      <c r="F827" s="15">
        <v>11.984026714223617</v>
      </c>
      <c r="G827" s="15">
        <v>48.663663006867594</v>
      </c>
      <c r="H827" s="15">
        <v>59.259882723175117</v>
      </c>
      <c r="I827" s="15">
        <v>52.642619940074489</v>
      </c>
      <c r="J827" s="15">
        <v>65.733871725044608</v>
      </c>
      <c r="K827" s="15">
        <v>36.603131525132106</v>
      </c>
      <c r="L827" s="15">
        <v>13.652772320203018</v>
      </c>
      <c r="M827" s="15">
        <v>4.5509241067343398</v>
      </c>
      <c r="N827" s="15">
        <v>8.3119926221170246</v>
      </c>
      <c r="O827" s="15">
        <v>0.87128843229072372</v>
      </c>
      <c r="P827" s="15">
        <v>11.094879713012444</v>
      </c>
      <c r="Q827" s="15">
        <v>4.11051209640521</v>
      </c>
      <c r="R827" s="15">
        <v>7.6827428468525962</v>
      </c>
    </row>
    <row r="828" spans="1:18" x14ac:dyDescent="0.2">
      <c r="A828" s="13" t="s">
        <v>59</v>
      </c>
      <c r="B828" s="14" t="s">
        <v>25</v>
      </c>
      <c r="C828" s="15">
        <v>17.937300167265324</v>
      </c>
      <c r="D828" s="15">
        <v>27.802815259261251</v>
      </c>
      <c r="E828" s="15">
        <v>15.912461815002898</v>
      </c>
      <c r="F828" s="15">
        <v>9.2331568556189652</v>
      </c>
      <c r="G828" s="15">
        <v>53.889740544443342</v>
      </c>
      <c r="H828" s="15">
        <v>58.098983917604372</v>
      </c>
      <c r="I828" s="15">
        <v>51.935802281472562</v>
      </c>
      <c r="J828" s="15">
        <v>64.115857544838292</v>
      </c>
      <c r="K828" s="15">
        <v>35.860599021222257</v>
      </c>
      <c r="L828" s="15">
        <v>12.755783544461606</v>
      </c>
      <c r="M828" s="15">
        <v>6.3538242561091778</v>
      </c>
      <c r="N828" s="15">
        <v>11.303101434616917</v>
      </c>
      <c r="O828" s="15">
        <v>1.5220381613017993</v>
      </c>
      <c r="P828" s="15">
        <v>11.63133800790686</v>
      </c>
      <c r="Q828" s="15">
        <v>2.2142114831895618</v>
      </c>
      <c r="R828" s="15">
        <v>9.2419261907042589</v>
      </c>
    </row>
    <row r="829" spans="1:18" x14ac:dyDescent="0.2">
      <c r="A829" s="13" t="s">
        <v>60</v>
      </c>
      <c r="B829" s="14" t="s">
        <v>25</v>
      </c>
      <c r="C829" s="15">
        <v>14.661844548903916</v>
      </c>
      <c r="D829" s="15">
        <v>15.550441188231428</v>
      </c>
      <c r="E829" s="15">
        <v>13.252731482620936</v>
      </c>
      <c r="F829" s="15">
        <v>9.0875873023686431</v>
      </c>
      <c r="G829" s="15">
        <v>48.946648153512669</v>
      </c>
      <c r="H829" s="15">
        <v>59.624080775782346</v>
      </c>
      <c r="I829" s="15">
        <v>57.111477210324004</v>
      </c>
      <c r="J829" s="15">
        <v>62.072437697233539</v>
      </c>
      <c r="K829" s="15">
        <v>37.094190964854313</v>
      </c>
      <c r="L829" s="15">
        <v>13.338825975926012</v>
      </c>
      <c r="M829" s="15">
        <v>6.457311514847575</v>
      </c>
      <c r="N829" s="15">
        <v>11.364992956569491</v>
      </c>
      <c r="O829" s="15">
        <v>1.6751182586959577</v>
      </c>
      <c r="P829" s="15">
        <v>11.143167905738489</v>
      </c>
      <c r="Q829" s="15">
        <v>2.7337523201544478</v>
      </c>
      <c r="R829" s="15">
        <v>9.2381974956943402</v>
      </c>
    </row>
    <row r="830" spans="1:18" x14ac:dyDescent="0.2">
      <c r="A830" s="13" t="s">
        <v>61</v>
      </c>
      <c r="B830" s="14" t="s">
        <v>25</v>
      </c>
      <c r="C830" s="15">
        <v>10.126359353674108</v>
      </c>
      <c r="D830" s="15">
        <v>16.730506758244179</v>
      </c>
      <c r="E830" s="15">
        <v>13.87162540770715</v>
      </c>
      <c r="F830" s="15">
        <v>12.228932925215512</v>
      </c>
      <c r="G830" s="15">
        <v>47.722673996869396</v>
      </c>
      <c r="H830" s="15">
        <v>66.568589866904347</v>
      </c>
      <c r="I830" s="15">
        <v>62.769001654819142</v>
      </c>
      <c r="J830" s="15">
        <v>70.265498002166211</v>
      </c>
      <c r="K830" s="15">
        <v>40.273304888293474</v>
      </c>
      <c r="L830" s="15">
        <v>14.670001093330271</v>
      </c>
      <c r="M830" s="15">
        <v>6.6891514419273248</v>
      </c>
      <c r="N830" s="15">
        <v>11.786727583468274</v>
      </c>
      <c r="O830" s="15">
        <v>1.729332204716526</v>
      </c>
      <c r="P830" s="15">
        <v>9.932055169574884</v>
      </c>
      <c r="Q830" s="15">
        <v>2.9524530502299915</v>
      </c>
      <c r="R830" s="15">
        <v>10.425849833624659</v>
      </c>
    </row>
    <row r="831" spans="1:18" x14ac:dyDescent="0.2">
      <c r="A831" s="13" t="s">
        <v>62</v>
      </c>
      <c r="B831" s="14" t="s">
        <v>25</v>
      </c>
      <c r="C831" s="15">
        <v>8.2938285185476204</v>
      </c>
      <c r="D831" s="15">
        <v>13.968553294395992</v>
      </c>
      <c r="E831" s="15">
        <v>10.387634841183626</v>
      </c>
      <c r="F831" s="15">
        <v>11.620066093527447</v>
      </c>
      <c r="G831" s="15">
        <v>36.061203622553315</v>
      </c>
      <c r="H831" s="15">
        <v>68.808737445453048</v>
      </c>
      <c r="I831" s="15">
        <v>63.483804301325463</v>
      </c>
      <c r="J831" s="15">
        <v>73.894827184037297</v>
      </c>
      <c r="K831" s="15">
        <v>42.666835227003368</v>
      </c>
      <c r="L831" s="15">
        <v>15.531631024432972</v>
      </c>
      <c r="M831" s="15">
        <v>8.3076165944641485</v>
      </c>
      <c r="N831" s="15">
        <v>14.382333730603316</v>
      </c>
      <c r="O831" s="15">
        <v>2.4038076312879602</v>
      </c>
      <c r="P831" s="15">
        <v>10.161160735384469</v>
      </c>
      <c r="Q831" s="15">
        <v>2.2123544191779523</v>
      </c>
      <c r="R831" s="15">
        <v>9.8427196608325218</v>
      </c>
    </row>
    <row r="832" spans="1:18" x14ac:dyDescent="0.2">
      <c r="A832" s="13" t="s">
        <v>63</v>
      </c>
      <c r="B832" s="14" t="s">
        <v>25</v>
      </c>
      <c r="C832" s="15">
        <v>8.2477448929095445</v>
      </c>
      <c r="D832" s="15">
        <v>20.836408150508323</v>
      </c>
      <c r="E832" s="15">
        <v>12.463250484018017</v>
      </c>
      <c r="F832" s="15">
        <v>13.829086153499443</v>
      </c>
      <c r="G832" s="15">
        <v>50.905548265920046</v>
      </c>
      <c r="H832" s="15">
        <v>77.241888160663137</v>
      </c>
      <c r="I832" s="15">
        <v>68.92251435810735</v>
      </c>
      <c r="J832" s="15">
        <v>85.325127200881226</v>
      </c>
      <c r="K832" s="15">
        <v>50.637334259171809</v>
      </c>
      <c r="L832" s="15">
        <v>17.958073883506639</v>
      </c>
      <c r="M832" s="15">
        <v>8.4691163253080699</v>
      </c>
      <c r="N832" s="15">
        <v>15.296119374514687</v>
      </c>
      <c r="O832" s="15">
        <v>1.8358890073960099</v>
      </c>
      <c r="P832" s="15">
        <v>9.1222948887080015</v>
      </c>
      <c r="Q832" s="15">
        <v>2.8378190828257406</v>
      </c>
      <c r="R832" s="15">
        <v>11.218253561795507</v>
      </c>
    </row>
    <row r="833" spans="1:18" x14ac:dyDescent="0.2">
      <c r="A833" s="13" t="s">
        <v>64</v>
      </c>
      <c r="B833" s="14" t="s">
        <v>25</v>
      </c>
      <c r="C833" s="15">
        <v>9.503650265670224</v>
      </c>
      <c r="D833" s="15">
        <v>22.895157458205539</v>
      </c>
      <c r="E833" s="15">
        <v>11.467508725278378</v>
      </c>
      <c r="F833" s="15">
        <v>11.6337045039056</v>
      </c>
      <c r="G833" s="15">
        <v>44.034211194851387</v>
      </c>
      <c r="H833" s="15">
        <v>72.966405323796607</v>
      </c>
      <c r="I833" s="15">
        <v>71.046698587481785</v>
      </c>
      <c r="J833" s="15">
        <v>74.83250951552624</v>
      </c>
      <c r="K833" s="15">
        <v>49.037267012940511</v>
      </c>
      <c r="L833" s="15">
        <v>17.553856936065969</v>
      </c>
      <c r="M833" s="15">
        <v>9.4755894406127261</v>
      </c>
      <c r="N833" s="15">
        <v>17.363033570008017</v>
      </c>
      <c r="O833" s="15">
        <v>1.8083805521588621</v>
      </c>
      <c r="P833" s="15">
        <v>10.915952968500507</v>
      </c>
      <c r="Q833" s="15">
        <v>3.4933048628987007</v>
      </c>
      <c r="R833" s="15">
        <v>10.610913521054803</v>
      </c>
    </row>
    <row r="834" spans="1:18" x14ac:dyDescent="0.2">
      <c r="A834" s="13" t="s">
        <v>65</v>
      </c>
      <c r="B834" s="14" t="s">
        <v>25</v>
      </c>
      <c r="C834" s="15">
        <v>8.5833962782393751</v>
      </c>
      <c r="D834" s="15">
        <v>17.595962370390716</v>
      </c>
      <c r="E834" s="15">
        <v>10.511030113292733</v>
      </c>
      <c r="F834" s="15">
        <v>12.613236135951281</v>
      </c>
      <c r="G834" s="15">
        <v>42.056780737177782</v>
      </c>
      <c r="H834" s="15">
        <v>78.224211490057272</v>
      </c>
      <c r="I834" s="15">
        <v>74.147284421132142</v>
      </c>
      <c r="J834" s="15">
        <v>82.188295165394408</v>
      </c>
      <c r="K834" s="15">
        <v>46.960329272755658</v>
      </c>
      <c r="L834" s="15">
        <v>17.459609601409156</v>
      </c>
      <c r="M834" s="15">
        <v>8.1707532617432008</v>
      </c>
      <c r="N834" s="15">
        <v>14.742224784907451</v>
      </c>
      <c r="O834" s="15">
        <v>1.7811704834605597</v>
      </c>
      <c r="P834" s="15">
        <v>10.278050126858854</v>
      </c>
      <c r="Q834" s="15">
        <v>2.7522537302713936</v>
      </c>
      <c r="R834" s="15">
        <v>10.793995098408121</v>
      </c>
    </row>
    <row r="835" spans="1:18" x14ac:dyDescent="0.2">
      <c r="A835" s="13" t="s">
        <v>66</v>
      </c>
      <c r="B835" s="14" t="s">
        <v>25</v>
      </c>
      <c r="C835" s="15">
        <v>8.9571337172104926</v>
      </c>
      <c r="D835" s="15">
        <v>17.061207080400937</v>
      </c>
      <c r="E835" s="15">
        <v>11.649984099346026</v>
      </c>
      <c r="F835" s="15">
        <v>12.122280752022217</v>
      </c>
      <c r="G835" s="15">
        <v>41.762536640716107</v>
      </c>
      <c r="H835" s="15">
        <v>84.372093220356945</v>
      </c>
      <c r="I835" s="15">
        <v>77.103056788077481</v>
      </c>
      <c r="J835" s="15">
        <v>91.440454627898376</v>
      </c>
      <c r="K835" s="15">
        <v>52.928550694236968</v>
      </c>
      <c r="L835" s="15">
        <v>18.094868812201113</v>
      </c>
      <c r="M835" s="15">
        <v>10.043287841900851</v>
      </c>
      <c r="N835" s="15">
        <v>17.964926275037005</v>
      </c>
      <c r="O835" s="15">
        <v>2.3403407034562655</v>
      </c>
      <c r="P835" s="15">
        <v>7.5870702528218725</v>
      </c>
      <c r="Q835" s="15">
        <v>2.7544882266816679</v>
      </c>
      <c r="R835" s="15">
        <v>10.467055261390339</v>
      </c>
    </row>
    <row r="836" spans="1:18" x14ac:dyDescent="0.2">
      <c r="A836" s="13" t="s">
        <v>67</v>
      </c>
      <c r="B836" s="14" t="s">
        <v>25</v>
      </c>
      <c r="C836" s="15">
        <v>5.5112301913668693</v>
      </c>
      <c r="D836" s="15">
        <v>17.805512925954503</v>
      </c>
      <c r="E836" s="15">
        <v>10.888618633033616</v>
      </c>
      <c r="F836" s="15">
        <v>12.268866065389989</v>
      </c>
      <c r="G836" s="15">
        <v>44.883644856258222</v>
      </c>
      <c r="H836" s="15">
        <v>90.447416002967842</v>
      </c>
      <c r="I836" s="15">
        <v>87.110228333872826</v>
      </c>
      <c r="J836" s="15">
        <v>93.692678127333039</v>
      </c>
      <c r="K836" s="15">
        <v>58.571490640259086</v>
      </c>
      <c r="L836" s="15">
        <v>20.011229683797506</v>
      </c>
      <c r="M836" s="15">
        <v>8.982075954105353</v>
      </c>
      <c r="N836" s="15">
        <v>16.015401901850161</v>
      </c>
      <c r="O836" s="15">
        <v>2.1424886818915208</v>
      </c>
      <c r="P836" s="15">
        <v>7.3296570522180806</v>
      </c>
      <c r="Q836" s="15">
        <v>1.9635235806648907</v>
      </c>
      <c r="R836" s="15">
        <v>10.987376632231197</v>
      </c>
    </row>
    <row r="837" spans="1:18" x14ac:dyDescent="0.2">
      <c r="A837" s="13" t="s">
        <v>68</v>
      </c>
      <c r="B837" s="14" t="s">
        <v>25</v>
      </c>
      <c r="C837" s="15">
        <v>3.3727381574731443</v>
      </c>
      <c r="D837" s="15">
        <v>15.598913978313295</v>
      </c>
      <c r="E837" s="15">
        <v>9.5703653636514527</v>
      </c>
      <c r="F837" s="15">
        <v>14.654621963091287</v>
      </c>
      <c r="G837" s="15">
        <v>42.278168289167965</v>
      </c>
      <c r="H837" s="15">
        <v>94.095090033298035</v>
      </c>
      <c r="I837" s="15">
        <v>87.859872281338838</v>
      </c>
      <c r="J837" s="15">
        <v>100.1588558476675</v>
      </c>
      <c r="K837" s="15">
        <v>65.202992743178925</v>
      </c>
      <c r="L837" s="15">
        <v>19.701030677142562</v>
      </c>
      <c r="M837" s="15">
        <v>14.343009781685376</v>
      </c>
      <c r="N837" s="15">
        <v>26.16568984211138</v>
      </c>
      <c r="O837" s="15">
        <v>2.8454220411269171</v>
      </c>
      <c r="P837" s="15">
        <v>8.6808133465220774</v>
      </c>
      <c r="Q837" s="15">
        <v>2.1432083581828727</v>
      </c>
      <c r="R837" s="15">
        <v>10.221455246718314</v>
      </c>
    </row>
    <row r="838" spans="1:18" x14ac:dyDescent="0.2">
      <c r="A838" s="13" t="s">
        <v>69</v>
      </c>
      <c r="B838" s="14" t="s">
        <v>25</v>
      </c>
      <c r="C838" s="15">
        <v>7.1624787232249689</v>
      </c>
      <c r="D838" s="15">
        <v>16.010246557796989</v>
      </c>
      <c r="E838" s="15">
        <v>9.7781669585522479</v>
      </c>
      <c r="F838" s="15">
        <v>14.010507880910682</v>
      </c>
      <c r="G838" s="15">
        <v>44.834273311153417</v>
      </c>
      <c r="H838" s="15">
        <v>103.64726885173721</v>
      </c>
      <c r="I838" s="15">
        <v>100.45995304714765</v>
      </c>
      <c r="J838" s="15">
        <v>106.74628494837252</v>
      </c>
      <c r="K838" s="15">
        <v>67.836669484038453</v>
      </c>
      <c r="L838" s="15">
        <v>21.079420991440859</v>
      </c>
      <c r="M838" s="15">
        <v>17.091422425492588</v>
      </c>
      <c r="N838" s="15">
        <v>30.955203280756265</v>
      </c>
      <c r="O838" s="15">
        <v>3.6117164080276418</v>
      </c>
      <c r="P838" s="15">
        <v>8.2067835905362116</v>
      </c>
      <c r="Q838" s="15">
        <v>1.5870606537957404</v>
      </c>
      <c r="R838" s="15">
        <v>7.9353032689787018</v>
      </c>
    </row>
    <row r="839" spans="1:18" x14ac:dyDescent="0.2">
      <c r="A839" s="13" t="s">
        <v>70</v>
      </c>
      <c r="B839" s="14" t="s">
        <v>25</v>
      </c>
      <c r="C839" s="15">
        <v>2.5418343571277271</v>
      </c>
      <c r="D839" s="15">
        <v>16.521923321330227</v>
      </c>
      <c r="E839" s="15">
        <v>10.122640783121708</v>
      </c>
      <c r="F839" s="15">
        <v>15.397819782776685</v>
      </c>
      <c r="G839" s="15">
        <v>42.066934699704156</v>
      </c>
      <c r="H839" s="15">
        <v>107.03951696306936</v>
      </c>
      <c r="I839" s="15">
        <v>99.455970132205451</v>
      </c>
      <c r="J839" s="15">
        <v>114.40903728323333</v>
      </c>
      <c r="K839" s="15">
        <v>68.638788676168062</v>
      </c>
      <c r="L839" s="15">
        <v>20.024672970551666</v>
      </c>
      <c r="M839" s="15">
        <v>17.411010835841108</v>
      </c>
      <c r="N839" s="15">
        <v>31.982559714376162</v>
      </c>
      <c r="O839" s="15">
        <v>3.2507072270357353</v>
      </c>
      <c r="P839" s="15">
        <v>3.9823955360759524</v>
      </c>
      <c r="Q839" s="15">
        <v>1.6084074675141902</v>
      </c>
      <c r="R839" s="15">
        <v>8.0822475242588059</v>
      </c>
    </row>
    <row r="840" spans="1:18" x14ac:dyDescent="0.2">
      <c r="A840" s="13" t="s">
        <v>71</v>
      </c>
      <c r="B840" s="14" t="s">
        <v>25</v>
      </c>
      <c r="C840" s="15">
        <v>3.8403277079644131</v>
      </c>
      <c r="D840" s="15">
        <v>16.214716989183078</v>
      </c>
      <c r="E840" s="15">
        <v>10.315098376765938</v>
      </c>
      <c r="F840" s="15">
        <v>15.472647565148906</v>
      </c>
      <c r="G840" s="15">
        <v>42.133704288274792</v>
      </c>
      <c r="H840" s="15">
        <v>113.39761185344878</v>
      </c>
      <c r="I840" s="15">
        <v>106.00236367523264</v>
      </c>
      <c r="J840" s="15">
        <v>120.65835586536721</v>
      </c>
      <c r="K840" s="15">
        <v>73.134106488028664</v>
      </c>
      <c r="L840" s="15">
        <v>20.58884084826024</v>
      </c>
      <c r="M840" s="15">
        <v>21.304283194338783</v>
      </c>
      <c r="N840" s="15">
        <v>39.125682178453445</v>
      </c>
      <c r="O840" s="15">
        <v>3.9958286682686546</v>
      </c>
      <c r="P840" s="15">
        <v>4.430866552524515</v>
      </c>
      <c r="Q840" s="15">
        <v>1.4308846921570826</v>
      </c>
      <c r="R840" s="15">
        <v>6.6377150997286876</v>
      </c>
    </row>
    <row r="841" spans="1:18" x14ac:dyDescent="0.2">
      <c r="A841" s="13" t="s">
        <v>72</v>
      </c>
      <c r="B841" s="14" t="s">
        <v>25</v>
      </c>
      <c r="C841" s="15">
        <v>3.4434075961571571</v>
      </c>
      <c r="D841" s="15">
        <v>15.92576013222685</v>
      </c>
      <c r="E841" s="15">
        <v>10.638892791331758</v>
      </c>
      <c r="F841" s="15">
        <v>16.367527371279628</v>
      </c>
      <c r="G841" s="15">
        <v>42.197790783353298</v>
      </c>
      <c r="H841" s="15">
        <v>119.59729159100949</v>
      </c>
      <c r="I841" s="15">
        <v>111.55210632399903</v>
      </c>
      <c r="J841" s="15">
        <v>127.48364631110657</v>
      </c>
      <c r="K841" s="15">
        <v>74.79252247705918</v>
      </c>
      <c r="L841" s="15">
        <v>20.751682536987516</v>
      </c>
      <c r="M841" s="15">
        <v>22.756106418401082</v>
      </c>
      <c r="N841" s="15">
        <v>41.891885422102639</v>
      </c>
      <c r="O841" s="15">
        <v>4.1823310454433509</v>
      </c>
      <c r="P841" s="15">
        <v>2.1557788488594798</v>
      </c>
      <c r="Q841" s="15">
        <v>1.1790728714197454</v>
      </c>
      <c r="R841" s="15">
        <v>5.6595497828147776</v>
      </c>
    </row>
    <row r="842" spans="1:18" x14ac:dyDescent="0.2">
      <c r="A842" s="13" t="s">
        <v>43</v>
      </c>
      <c r="B842" s="14" t="s">
        <v>26</v>
      </c>
      <c r="C842" s="15">
        <v>99.42488151575516</v>
      </c>
      <c r="D842" s="15">
        <v>87.128518077410874</v>
      </c>
      <c r="E842" s="15">
        <v>33.728856349406712</v>
      </c>
      <c r="F842" s="15">
        <v>16.157535975763697</v>
      </c>
      <c r="G842" s="15">
        <v>33.236710764335371</v>
      </c>
      <c r="H842" s="15">
        <v>39.742578439866719</v>
      </c>
      <c r="I842" s="15">
        <v>34.898059563973426</v>
      </c>
      <c r="J842" s="15">
        <v>44.372426270536195</v>
      </c>
      <c r="K842" s="15">
        <v>52.501584099520237</v>
      </c>
      <c r="L842" s="15">
        <v>9.6554637424405048</v>
      </c>
      <c r="M842" s="15">
        <v>11.250339449897195</v>
      </c>
      <c r="N842" s="15">
        <v>20.176793742942454</v>
      </c>
      <c r="O842" s="15">
        <v>2.2314953250172942</v>
      </c>
      <c r="P842" s="15">
        <v>2.9642016433942766</v>
      </c>
      <c r="Q842" s="15">
        <v>9.6554637424405048</v>
      </c>
      <c r="R842" s="15">
        <v>0.77588547930325491</v>
      </c>
    </row>
    <row r="843" spans="1:18" x14ac:dyDescent="0.2">
      <c r="A843" s="13" t="s">
        <v>44</v>
      </c>
      <c r="B843" s="14" t="s">
        <v>26</v>
      </c>
      <c r="C843" s="15">
        <v>54.814480736873143</v>
      </c>
      <c r="D843" s="15">
        <v>49.957501431074263</v>
      </c>
      <c r="E843" s="15">
        <v>30.623271345590442</v>
      </c>
      <c r="F843" s="15">
        <v>15.214109330930283</v>
      </c>
      <c r="G843" s="15">
        <v>35.473572188719402</v>
      </c>
      <c r="H843" s="15">
        <v>38.854342300413826</v>
      </c>
      <c r="I843" s="15">
        <v>35.426197545652649</v>
      </c>
      <c r="J843" s="15">
        <v>42.25059314951239</v>
      </c>
      <c r="K843" s="15">
        <v>52.214486116442956</v>
      </c>
      <c r="L843" s="15">
        <v>8.9208555227283099</v>
      </c>
      <c r="M843" s="15">
        <v>13.825212113422548</v>
      </c>
      <c r="N843" s="15">
        <v>24.721878862793574</v>
      </c>
      <c r="O843" s="15">
        <v>2.9457584865197886</v>
      </c>
      <c r="P843" s="15">
        <v>3.8349981935140085</v>
      </c>
      <c r="Q843" s="15">
        <v>8.8362976504749611</v>
      </c>
      <c r="R843" s="15">
        <v>0.80329978640681465</v>
      </c>
    </row>
    <row r="844" spans="1:18" x14ac:dyDescent="0.2">
      <c r="A844" s="13" t="s">
        <v>45</v>
      </c>
      <c r="B844" s="14" t="s">
        <v>26</v>
      </c>
      <c r="C844" s="15">
        <v>38.038449676159146</v>
      </c>
      <c r="D844" s="15">
        <v>62.712038655289398</v>
      </c>
      <c r="E844" s="15">
        <v>26.757718282682102</v>
      </c>
      <c r="F844" s="15">
        <v>15.451640135069947</v>
      </c>
      <c r="G844" s="15">
        <v>35.487620477899952</v>
      </c>
      <c r="H844" s="15">
        <v>38.917932121815618</v>
      </c>
      <c r="I844" s="15">
        <v>36.774547010129261</v>
      </c>
      <c r="J844" s="15">
        <v>41.040428538044146</v>
      </c>
      <c r="K844" s="15">
        <v>53.398058252427184</v>
      </c>
      <c r="L844" s="15">
        <v>9.7502281968301379</v>
      </c>
      <c r="M844" s="15">
        <v>16.430171769977598</v>
      </c>
      <c r="N844" s="15">
        <v>30.186816366591366</v>
      </c>
      <c r="O844" s="15">
        <v>2.642442078908275</v>
      </c>
      <c r="P844" s="15">
        <v>4.4894184407351867</v>
      </c>
      <c r="Q844" s="15">
        <v>8.9204215417807653</v>
      </c>
      <c r="R844" s="15">
        <v>1.410671313583935</v>
      </c>
    </row>
    <row r="845" spans="1:18" x14ac:dyDescent="0.2">
      <c r="A845" s="13" t="s">
        <v>46</v>
      </c>
      <c r="B845" s="14" t="s">
        <v>26</v>
      </c>
      <c r="C845" s="15">
        <v>34.534127843987001</v>
      </c>
      <c r="D845" s="15">
        <v>49.431202600216693</v>
      </c>
      <c r="E845" s="15">
        <v>22.764399393192168</v>
      </c>
      <c r="F845" s="15">
        <v>18.757865099990351</v>
      </c>
      <c r="G845" s="15">
        <v>33.958231375408253</v>
      </c>
      <c r="H845" s="15">
        <v>38.093251464756818</v>
      </c>
      <c r="I845" s="15">
        <v>35.792123930843395</v>
      </c>
      <c r="J845" s="15">
        <v>40.370827942449679</v>
      </c>
      <c r="K845" s="15">
        <v>55.082434203584192</v>
      </c>
      <c r="L845" s="15">
        <v>9.2483081096254516</v>
      </c>
      <c r="M845" s="15">
        <v>14.340988786731979</v>
      </c>
      <c r="N845" s="15">
        <v>26.78266481781645</v>
      </c>
      <c r="O845" s="15">
        <v>2.0266479890787994</v>
      </c>
      <c r="P845" s="15">
        <v>3.2593365176063429</v>
      </c>
      <c r="Q845" s="15">
        <v>8.1482890833704413</v>
      </c>
      <c r="R845" s="15">
        <v>1.6703992620909407</v>
      </c>
    </row>
    <row r="846" spans="1:18" x14ac:dyDescent="0.2">
      <c r="A846" s="13" t="s">
        <v>47</v>
      </c>
      <c r="B846" s="14" t="s">
        <v>26</v>
      </c>
      <c r="C846" s="15">
        <v>41.175269396732091</v>
      </c>
      <c r="D846" s="15">
        <v>56.239392346756027</v>
      </c>
      <c r="E846" s="15">
        <v>25.885157943485833</v>
      </c>
      <c r="F846" s="15">
        <v>14.967608334668679</v>
      </c>
      <c r="G846" s="15">
        <v>45.087192813198428</v>
      </c>
      <c r="H846" s="15">
        <v>39.589882443268181</v>
      </c>
      <c r="I846" s="15">
        <v>36.143220529993243</v>
      </c>
      <c r="J846" s="15">
        <v>42.999347843224378</v>
      </c>
      <c r="K846" s="15">
        <v>56.802874809906513</v>
      </c>
      <c r="L846" s="15">
        <v>10.608006923625954</v>
      </c>
      <c r="M846" s="15">
        <v>13.33006153044318</v>
      </c>
      <c r="N846" s="15">
        <v>23.82715651865924</v>
      </c>
      <c r="O846" s="15">
        <v>2.9462516114801889</v>
      </c>
      <c r="P846" s="15">
        <v>3.132411947410719</v>
      </c>
      <c r="Q846" s="15">
        <v>6.4848947985939791</v>
      </c>
      <c r="R846" s="15">
        <v>2.5219035327865473</v>
      </c>
    </row>
    <row r="847" spans="1:18" x14ac:dyDescent="0.2">
      <c r="A847" s="13" t="s">
        <v>48</v>
      </c>
      <c r="B847" s="14" t="s">
        <v>26</v>
      </c>
      <c r="C847" s="15">
        <v>40.101812204207711</v>
      </c>
      <c r="D847" s="15">
        <v>48.718730529078783</v>
      </c>
      <c r="E847" s="15">
        <v>21.297294902790629</v>
      </c>
      <c r="F847" s="15">
        <v>19.763889669789702</v>
      </c>
      <c r="G847" s="15">
        <v>37.656982545988591</v>
      </c>
      <c r="H847" s="15">
        <v>40.73379070624128</v>
      </c>
      <c r="I847" s="15">
        <v>37.525917821406715</v>
      </c>
      <c r="J847" s="15">
        <v>43.904924316832329</v>
      </c>
      <c r="K847" s="15">
        <v>60.962938941031638</v>
      </c>
      <c r="L847" s="15">
        <v>9.4455166855052255</v>
      </c>
      <c r="M847" s="15">
        <v>12.0823900935421</v>
      </c>
      <c r="N847" s="15">
        <v>22.008871633652038</v>
      </c>
      <c r="O847" s="15">
        <v>2.2695950181606732</v>
      </c>
      <c r="P847" s="15">
        <v>5.0497889770875535</v>
      </c>
      <c r="Q847" s="15">
        <v>7.2809191117436116</v>
      </c>
      <c r="R847" s="15">
        <v>2.4794481299451214</v>
      </c>
    </row>
    <row r="848" spans="1:18" x14ac:dyDescent="0.2">
      <c r="A848" s="13" t="s">
        <v>49</v>
      </c>
      <c r="B848" s="14" t="s">
        <v>26</v>
      </c>
      <c r="C848" s="15">
        <v>24.625123536036408</v>
      </c>
      <c r="D848" s="15">
        <v>47.936907150150873</v>
      </c>
      <c r="E848" s="15">
        <v>22.590485612993653</v>
      </c>
      <c r="F848" s="15">
        <v>17.808558001484048</v>
      </c>
      <c r="G848" s="15">
        <v>42.059450118406495</v>
      </c>
      <c r="H848" s="15">
        <v>42.722925987359268</v>
      </c>
      <c r="I848" s="15">
        <v>38.852665253983758</v>
      </c>
      <c r="J848" s="15">
        <v>46.548748291868336</v>
      </c>
      <c r="K848" s="15">
        <v>63.543592449553337</v>
      </c>
      <c r="L848" s="15">
        <v>9.6957092430625469</v>
      </c>
      <c r="M848" s="15">
        <v>10.081992479837947</v>
      </c>
      <c r="N848" s="15">
        <v>18.493868660896268</v>
      </c>
      <c r="O848" s="15">
        <v>1.6898885518500055</v>
      </c>
      <c r="P848" s="15">
        <v>3.075636632754569</v>
      </c>
      <c r="Q848" s="15">
        <v>6.7985849672470433</v>
      </c>
      <c r="R848" s="15">
        <v>2.7812393047828818</v>
      </c>
    </row>
    <row r="849" spans="1:18" x14ac:dyDescent="0.2">
      <c r="A849" s="13" t="s">
        <v>50</v>
      </c>
      <c r="B849" s="14" t="s">
        <v>26</v>
      </c>
      <c r="C849" s="15">
        <v>16.276995396865704</v>
      </c>
      <c r="D849" s="15">
        <v>38.739249044540372</v>
      </c>
      <c r="E849" s="15">
        <v>23.941850034635877</v>
      </c>
      <c r="F849" s="15">
        <v>19.791929361965657</v>
      </c>
      <c r="G849" s="15">
        <v>42.61401468407923</v>
      </c>
      <c r="H849" s="15">
        <v>43.186881483236597</v>
      </c>
      <c r="I849" s="15">
        <v>40.038973297201835</v>
      </c>
      <c r="J849" s="15">
        <v>46.300269670838958</v>
      </c>
      <c r="K849" s="15">
        <v>63.777296493649146</v>
      </c>
      <c r="L849" s="15">
        <v>9.3111067877968487</v>
      </c>
      <c r="M849" s="15">
        <v>9.9924072844649103</v>
      </c>
      <c r="N849" s="15">
        <v>18.192613342264714</v>
      </c>
      <c r="O849" s="15">
        <v>1.7315548006980424</v>
      </c>
      <c r="P849" s="15">
        <v>4.175278177908603</v>
      </c>
      <c r="Q849" s="15">
        <v>6.5859048011245998</v>
      </c>
      <c r="R849" s="15">
        <v>2.7630520142649186</v>
      </c>
    </row>
    <row r="850" spans="1:18" x14ac:dyDescent="0.2">
      <c r="A850" s="13" t="s">
        <v>51</v>
      </c>
      <c r="B850" s="14" t="s">
        <v>26</v>
      </c>
      <c r="C850" s="15">
        <v>15.848629416996847</v>
      </c>
      <c r="D850" s="15">
        <v>35.578555834074557</v>
      </c>
      <c r="E850" s="15">
        <v>22.566106326547015</v>
      </c>
      <c r="F850" s="15">
        <v>21.793294466048827</v>
      </c>
      <c r="G850" s="15">
        <v>44.36308818778938</v>
      </c>
      <c r="H850" s="15">
        <v>50.434014569826438</v>
      </c>
      <c r="I850" s="15">
        <v>45.07203690534201</v>
      </c>
      <c r="J850" s="15">
        <v>55.738767530949779</v>
      </c>
      <c r="K850" s="15">
        <v>59.971572880676618</v>
      </c>
      <c r="L850" s="15">
        <v>7.9417800720697986</v>
      </c>
      <c r="M850" s="15">
        <v>11.318892158791067</v>
      </c>
      <c r="N850" s="15">
        <v>20.297341122935471</v>
      </c>
      <c r="O850" s="15">
        <v>2.3624378291263484</v>
      </c>
      <c r="P850" s="15">
        <v>6.094890887387983</v>
      </c>
      <c r="Q850" s="15">
        <v>6.0491128586326033</v>
      </c>
      <c r="R850" s="15">
        <v>2.5235562845829267</v>
      </c>
    </row>
    <row r="851" spans="1:18" x14ac:dyDescent="0.2">
      <c r="A851" s="13" t="s">
        <v>52</v>
      </c>
      <c r="B851" s="14" t="s">
        <v>26</v>
      </c>
      <c r="C851" s="15">
        <v>14.158426355267094</v>
      </c>
      <c r="D851" s="15">
        <v>25.099028538882578</v>
      </c>
      <c r="E851" s="15">
        <v>19.167157076349675</v>
      </c>
      <c r="F851" s="15">
        <v>16.022545368511057</v>
      </c>
      <c r="G851" s="15">
        <v>40.507301754342002</v>
      </c>
      <c r="H851" s="15">
        <v>52.321383643905833</v>
      </c>
      <c r="I851" s="15">
        <v>47.367619583106382</v>
      </c>
      <c r="J851" s="15">
        <v>57.222534089057099</v>
      </c>
      <c r="K851" s="15">
        <v>61.715202001684339</v>
      </c>
      <c r="L851" s="15">
        <v>7.5369007754269353</v>
      </c>
      <c r="M851" s="15">
        <v>9.8307401418612201</v>
      </c>
      <c r="N851" s="15">
        <v>16.838566466946627</v>
      </c>
      <c r="O851" s="15">
        <v>2.8973434981801063</v>
      </c>
      <c r="P851" s="15">
        <v>5.1943811636897914</v>
      </c>
      <c r="Q851" s="15">
        <v>5.2794715576662119</v>
      </c>
      <c r="R851" s="15">
        <v>2.8764017452112465</v>
      </c>
    </row>
    <row r="852" spans="1:18" x14ac:dyDescent="0.2">
      <c r="A852" s="13" t="s">
        <v>53</v>
      </c>
      <c r="B852" s="14" t="s">
        <v>26</v>
      </c>
      <c r="C852" s="15">
        <v>15.699240989757046</v>
      </c>
      <c r="D852" s="15">
        <v>16.980811682798439</v>
      </c>
      <c r="E852" s="15">
        <v>19.145251542498105</v>
      </c>
      <c r="F852" s="15">
        <v>17.694853698369464</v>
      </c>
      <c r="G852" s="15">
        <v>36.26707070869886</v>
      </c>
      <c r="H852" s="15">
        <v>52.5255311599674</v>
      </c>
      <c r="I852" s="15">
        <v>48.149825007725532</v>
      </c>
      <c r="J852" s="15">
        <v>56.852543689403184</v>
      </c>
      <c r="K852" s="15">
        <v>61.458444622546885</v>
      </c>
      <c r="L852" s="15">
        <v>8.8257185010285344</v>
      </c>
      <c r="M852" s="15">
        <v>8.5398652702259916</v>
      </c>
      <c r="N852" s="15">
        <v>13.798158808184033</v>
      </c>
      <c r="O852" s="15">
        <v>3.3400869417524368</v>
      </c>
      <c r="P852" s="15">
        <v>5.0548729434708966</v>
      </c>
      <c r="Q852" s="15">
        <v>4.6451150005413346</v>
      </c>
      <c r="R852" s="15">
        <v>3.8232869619840217</v>
      </c>
    </row>
    <row r="853" spans="1:18" x14ac:dyDescent="0.2">
      <c r="A853" s="13" t="s">
        <v>54</v>
      </c>
      <c r="B853" s="14" t="s">
        <v>26</v>
      </c>
      <c r="C853" s="15">
        <v>15.955528750267256</v>
      </c>
      <c r="D853" s="15">
        <v>22.975961400384847</v>
      </c>
      <c r="E853" s="15">
        <v>20.080828846742552</v>
      </c>
      <c r="F853" s="15">
        <v>19.799978093641258</v>
      </c>
      <c r="G853" s="15">
        <v>35.61625804753222</v>
      </c>
      <c r="H853" s="15">
        <v>55.159556200368662</v>
      </c>
      <c r="I853" s="15">
        <v>48.718924940423314</v>
      </c>
      <c r="J853" s="15">
        <v>61.524526198439247</v>
      </c>
      <c r="K853" s="15">
        <v>61.607687293677323</v>
      </c>
      <c r="L853" s="15">
        <v>9.076445397646431</v>
      </c>
      <c r="M853" s="15">
        <v>6.5532636654821728</v>
      </c>
      <c r="N853" s="15">
        <v>11.351297996249137</v>
      </c>
      <c r="O853" s="15">
        <v>1.8115942028985508</v>
      </c>
      <c r="P853" s="15">
        <v>3.9139156997171063</v>
      </c>
      <c r="Q853" s="15">
        <v>4.1001703147669213</v>
      </c>
      <c r="R853" s="15">
        <v>3.6796400260728781</v>
      </c>
    </row>
    <row r="854" spans="1:18" x14ac:dyDescent="0.2">
      <c r="A854" s="13" t="s">
        <v>55</v>
      </c>
      <c r="B854" s="14" t="s">
        <v>26</v>
      </c>
      <c r="C854" s="15">
        <v>19.055180627233028</v>
      </c>
      <c r="D854" s="15">
        <v>17.467248908296941</v>
      </c>
      <c r="E854" s="15">
        <v>18.637046912303852</v>
      </c>
      <c r="F854" s="15">
        <v>20.26948897761514</v>
      </c>
      <c r="G854" s="15">
        <v>44.623102123687801</v>
      </c>
      <c r="H854" s="15">
        <v>58.645082161519618</v>
      </c>
      <c r="I854" s="15">
        <v>56.825919809087033</v>
      </c>
      <c r="J854" s="15">
        <v>60.442273530996644</v>
      </c>
      <c r="K854" s="15">
        <v>57.68312416472844</v>
      </c>
      <c r="L854" s="15">
        <v>10.650249250188097</v>
      </c>
      <c r="M854" s="15">
        <v>6.2870826218852311</v>
      </c>
      <c r="N854" s="15">
        <v>11.268400156789765</v>
      </c>
      <c r="O854" s="15">
        <v>1.2293343769016267</v>
      </c>
      <c r="P854" s="15">
        <v>3.6011995595732937</v>
      </c>
      <c r="Q854" s="15">
        <v>3.882187629907274</v>
      </c>
      <c r="R854" s="15">
        <v>3.6416981307094787</v>
      </c>
    </row>
    <row r="855" spans="1:18" x14ac:dyDescent="0.2">
      <c r="A855" s="13" t="s">
        <v>56</v>
      </c>
      <c r="B855" s="14" t="s">
        <v>26</v>
      </c>
      <c r="C855" s="15">
        <v>9.473584488584331</v>
      </c>
      <c r="D855" s="15">
        <v>9.473584488584331</v>
      </c>
      <c r="E855" s="15">
        <v>15.430836878908817</v>
      </c>
      <c r="F855" s="15">
        <v>17.013486815207155</v>
      </c>
      <c r="G855" s="15">
        <v>36.789261821675666</v>
      </c>
      <c r="H855" s="15">
        <v>62.119375653112463</v>
      </c>
      <c r="I855" s="15">
        <v>56.139361218142781</v>
      </c>
      <c r="J855" s="15">
        <v>68.024614733622698</v>
      </c>
      <c r="K855" s="15">
        <v>61.883564574168979</v>
      </c>
      <c r="L855" s="15">
        <v>9.9714399096102451</v>
      </c>
      <c r="M855" s="15">
        <v>7.5796418231834624</v>
      </c>
      <c r="N855" s="15">
        <v>13.085624052055019</v>
      </c>
      <c r="O855" s="15">
        <v>2.142507550665282</v>
      </c>
      <c r="P855" s="15">
        <v>3.918959480630988</v>
      </c>
      <c r="Q855" s="15">
        <v>3.6382280751280622</v>
      </c>
      <c r="R855" s="15">
        <v>4.9183453608212693</v>
      </c>
    </row>
    <row r="856" spans="1:18" x14ac:dyDescent="0.2">
      <c r="A856" s="13" t="s">
        <v>57</v>
      </c>
      <c r="B856" s="14" t="s">
        <v>26</v>
      </c>
      <c r="C856" s="15">
        <v>9.0973827770858886</v>
      </c>
      <c r="D856" s="15">
        <v>17.567359845407235</v>
      </c>
      <c r="E856" s="15">
        <v>15.610545051137329</v>
      </c>
      <c r="F856" s="15">
        <v>20.472845968704696</v>
      </c>
      <c r="G856" s="15">
        <v>43.895145471255539</v>
      </c>
      <c r="H856" s="15">
        <v>62.653349525390972</v>
      </c>
      <c r="I856" s="15">
        <v>56.076668713276604</v>
      </c>
      <c r="J856" s="15">
        <v>69.145485252903057</v>
      </c>
      <c r="K856" s="15">
        <v>60.472378497608361</v>
      </c>
      <c r="L856" s="15">
        <v>11.003990185630375</v>
      </c>
      <c r="M856" s="15">
        <v>6.9064082546448899</v>
      </c>
      <c r="N856" s="15">
        <v>12.173227016049369</v>
      </c>
      <c r="O856" s="15">
        <v>1.707295932170446</v>
      </c>
      <c r="P856" s="15">
        <v>4.762694344388664</v>
      </c>
      <c r="Q856" s="15">
        <v>3.1062314638115773</v>
      </c>
      <c r="R856" s="15">
        <v>4.7584822424347566</v>
      </c>
    </row>
    <row r="857" spans="1:18" x14ac:dyDescent="0.2">
      <c r="A857" s="13" t="s">
        <v>58</v>
      </c>
      <c r="B857" s="14" t="s">
        <v>26</v>
      </c>
      <c r="C857" s="15">
        <v>8.4067889491202443</v>
      </c>
      <c r="D857" s="15">
        <v>20.238565988622813</v>
      </c>
      <c r="E857" s="15">
        <v>15.897560097124154</v>
      </c>
      <c r="F857" s="15">
        <v>20.244549186181544</v>
      </c>
      <c r="G857" s="15">
        <v>40.819013759957869</v>
      </c>
      <c r="H857" s="15">
        <v>64.837429870214919</v>
      </c>
      <c r="I857" s="15">
        <v>59.658666269812521</v>
      </c>
      <c r="J857" s="15">
        <v>69.947680938097591</v>
      </c>
      <c r="K857" s="15">
        <v>63.994543281902125</v>
      </c>
      <c r="L857" s="15">
        <v>11.054781792871644</v>
      </c>
      <c r="M857" s="15">
        <v>11.281712797417395</v>
      </c>
      <c r="N857" s="15">
        <v>19.777435317016621</v>
      </c>
      <c r="O857" s="15">
        <v>2.7051589313076416</v>
      </c>
      <c r="P857" s="15">
        <v>4.718176337471931</v>
      </c>
      <c r="Q857" s="15">
        <v>2.3017287603926295</v>
      </c>
      <c r="R857" s="15">
        <v>4.7979698103959034</v>
      </c>
    </row>
    <row r="858" spans="1:18" x14ac:dyDescent="0.2">
      <c r="A858" s="13" t="s">
        <v>59</v>
      </c>
      <c r="B858" s="14" t="s">
        <v>26</v>
      </c>
      <c r="C858" s="15">
        <v>7.1294175265880773</v>
      </c>
      <c r="D858" s="15">
        <v>11.779037652623781</v>
      </c>
      <c r="E858" s="15">
        <v>17.292983039574327</v>
      </c>
      <c r="F858" s="15">
        <v>20.316231822716691</v>
      </c>
      <c r="G858" s="15">
        <v>42.768212130332167</v>
      </c>
      <c r="H858" s="15">
        <v>65.998683854182786</v>
      </c>
      <c r="I858" s="15">
        <v>62.911066628538741</v>
      </c>
      <c r="J858" s="15">
        <v>69.042138507397652</v>
      </c>
      <c r="K858" s="15">
        <v>62.872598297048938</v>
      </c>
      <c r="L858" s="15">
        <v>10.367120470086711</v>
      </c>
      <c r="M858" s="15">
        <v>11.260287772124951</v>
      </c>
      <c r="N858" s="15">
        <v>19.278161377488889</v>
      </c>
      <c r="O858" s="15">
        <v>3.3570948081578669</v>
      </c>
      <c r="P858" s="15">
        <v>5.03255106087044</v>
      </c>
      <c r="Q858" s="15">
        <v>2.9665913960555819</v>
      </c>
      <c r="R858" s="15">
        <v>5.9012839598955118</v>
      </c>
    </row>
    <row r="859" spans="1:18" x14ac:dyDescent="0.2">
      <c r="A859" s="13" t="s">
        <v>60</v>
      </c>
      <c r="B859" s="14" t="s">
        <v>26</v>
      </c>
      <c r="C859" s="15">
        <v>6.1907813075549205</v>
      </c>
      <c r="D859" s="15">
        <v>6.8098594383104123</v>
      </c>
      <c r="E859" s="15">
        <v>13.698241901504918</v>
      </c>
      <c r="F859" s="15">
        <v>19.95692139098561</v>
      </c>
      <c r="G859" s="15">
        <v>45.850387130102</v>
      </c>
      <c r="H859" s="15">
        <v>67.386590037108263</v>
      </c>
      <c r="I859" s="15">
        <v>64.658509161330272</v>
      </c>
      <c r="J859" s="15">
        <v>70.071657950385273</v>
      </c>
      <c r="K859" s="15">
        <v>65.907295440310463</v>
      </c>
      <c r="L859" s="15">
        <v>11.016023593175101</v>
      </c>
      <c r="M859" s="15">
        <v>6.0116014465612695</v>
      </c>
      <c r="N859" s="15">
        <v>10.406276253639025</v>
      </c>
      <c r="O859" s="15">
        <v>1.5613114516574258</v>
      </c>
      <c r="P859" s="15">
        <v>4.7491129952137578</v>
      </c>
      <c r="Q859" s="15">
        <v>3.2418583717058156</v>
      </c>
      <c r="R859" s="15">
        <v>5.8542296809444823</v>
      </c>
    </row>
    <row r="860" spans="1:18" x14ac:dyDescent="0.2">
      <c r="A860" s="13" t="s">
        <v>61</v>
      </c>
      <c r="B860" s="14" t="s">
        <v>26</v>
      </c>
      <c r="C860" s="15">
        <v>7.1098031821006069</v>
      </c>
      <c r="D860" s="15">
        <v>7.7280469370658773</v>
      </c>
      <c r="E860" s="15">
        <v>16.724838345786608</v>
      </c>
      <c r="F860" s="15">
        <v>16.609494633057047</v>
      </c>
      <c r="G860" s="15">
        <v>48.111405945152995</v>
      </c>
      <c r="H860" s="15">
        <v>69.50547429337395</v>
      </c>
      <c r="I860" s="15">
        <v>63.744002083890358</v>
      </c>
      <c r="J860" s="15">
        <v>75.170102369243423</v>
      </c>
      <c r="K860" s="15">
        <v>69.691732822074371</v>
      </c>
      <c r="L860" s="15">
        <v>11.796373484360027</v>
      </c>
      <c r="M860" s="15">
        <v>8.2885045271687545</v>
      </c>
      <c r="N860" s="15">
        <v>14.214035828136653</v>
      </c>
      <c r="O860" s="15">
        <v>2.4625750161914306</v>
      </c>
      <c r="P860" s="15">
        <v>3.9474237482161509</v>
      </c>
      <c r="Q860" s="15">
        <v>4.0356014551757982</v>
      </c>
      <c r="R860" s="15">
        <v>5.6808851253628552</v>
      </c>
    </row>
    <row r="861" spans="1:18" x14ac:dyDescent="0.2">
      <c r="A861" s="13" t="s">
        <v>62</v>
      </c>
      <c r="B861" s="14" t="s">
        <v>26</v>
      </c>
      <c r="C861" s="15">
        <v>1.8530643507480202</v>
      </c>
      <c r="D861" s="15">
        <v>10.500697987572115</v>
      </c>
      <c r="E861" s="15">
        <v>16.004814969686652</v>
      </c>
      <c r="F861" s="15">
        <v>19.498823871519654</v>
      </c>
      <c r="G861" s="15">
        <v>43.936104351100823</v>
      </c>
      <c r="H861" s="15">
        <v>71.094640070372066</v>
      </c>
      <c r="I861" s="15">
        <v>67.280074780351256</v>
      </c>
      <c r="J861" s="15">
        <v>74.842393936855601</v>
      </c>
      <c r="K861" s="15">
        <v>71.951939778369649</v>
      </c>
      <c r="L861" s="15">
        <v>12.338992225822542</v>
      </c>
      <c r="M861" s="15">
        <v>10.073271568971752</v>
      </c>
      <c r="N861" s="15">
        <v>16.124976600249472</v>
      </c>
      <c r="O861" s="15">
        <v>4.1275610605889543</v>
      </c>
      <c r="P861" s="15">
        <v>6.4776610188849393</v>
      </c>
      <c r="Q861" s="15">
        <v>3.7353772991323821</v>
      </c>
      <c r="R861" s="15">
        <v>5.7255373355553729</v>
      </c>
    </row>
    <row r="862" spans="1:18" x14ac:dyDescent="0.2">
      <c r="A862" s="13" t="s">
        <v>63</v>
      </c>
      <c r="B862" s="14" t="s">
        <v>26</v>
      </c>
      <c r="C862" s="15">
        <v>2.7798626747838657</v>
      </c>
      <c r="D862" s="15">
        <v>8.6484616548831372</v>
      </c>
      <c r="E862" s="15">
        <v>13.885429776091936</v>
      </c>
      <c r="F862" s="15">
        <v>19.836328251559905</v>
      </c>
      <c r="G862" s="15">
        <v>46.059690048624688</v>
      </c>
      <c r="H862" s="15">
        <v>77.152918352939267</v>
      </c>
      <c r="I862" s="15">
        <v>75.166014476011185</v>
      </c>
      <c r="J862" s="15">
        <v>79.104638490005627</v>
      </c>
      <c r="K862" s="15">
        <v>79.599819835550093</v>
      </c>
      <c r="L862" s="15">
        <v>12.838680618637113</v>
      </c>
      <c r="M862" s="15">
        <v>27.218002911510677</v>
      </c>
      <c r="N862" s="15">
        <v>49.196247917389314</v>
      </c>
      <c r="O862" s="15">
        <v>5.3894151885696493</v>
      </c>
      <c r="P862" s="15">
        <v>3.9780883508030662</v>
      </c>
      <c r="Q862" s="15">
        <v>3.5344132526600993</v>
      </c>
      <c r="R862" s="15">
        <v>5.5281848310837454</v>
      </c>
    </row>
    <row r="863" spans="1:18" x14ac:dyDescent="0.2">
      <c r="A863" s="13" t="s">
        <v>64</v>
      </c>
      <c r="B863" s="14" t="s">
        <v>26</v>
      </c>
      <c r="C863" s="15">
        <v>3.4000463642686038</v>
      </c>
      <c r="D863" s="15">
        <v>6.4909976045127884</v>
      </c>
      <c r="E863" s="15">
        <v>13.489553150458159</v>
      </c>
      <c r="F863" s="15">
        <v>19.209123686252418</v>
      </c>
      <c r="G863" s="15">
        <v>41.834314796557329</v>
      </c>
      <c r="H863" s="15">
        <v>72.073749105790299</v>
      </c>
      <c r="I863" s="15">
        <v>71.571749324312123</v>
      </c>
      <c r="J863" s="15">
        <v>72.566966239505291</v>
      </c>
      <c r="K863" s="15">
        <v>77.174995420811058</v>
      </c>
      <c r="L863" s="15">
        <v>15.363402644653148</v>
      </c>
      <c r="M863" s="15">
        <v>32.874698474578189</v>
      </c>
      <c r="N863" s="15">
        <v>60.315300944458158</v>
      </c>
      <c r="O863" s="15">
        <v>4.5539171967741705</v>
      </c>
      <c r="P863" s="15">
        <v>4.2062793019931872</v>
      </c>
      <c r="Q863" s="15">
        <v>3.0726805289306296</v>
      </c>
      <c r="R863" s="15">
        <v>6.4735114056111325</v>
      </c>
    </row>
    <row r="864" spans="1:18" x14ac:dyDescent="0.2">
      <c r="A864" s="13" t="s">
        <v>65</v>
      </c>
      <c r="B864" s="14" t="s">
        <v>26</v>
      </c>
      <c r="C864" s="15">
        <v>2.165493175602935</v>
      </c>
      <c r="D864" s="15">
        <v>3.4029178473760409</v>
      </c>
      <c r="E864" s="15">
        <v>11.114239563729049</v>
      </c>
      <c r="F864" s="15">
        <v>18.841282308035915</v>
      </c>
      <c r="G864" s="15">
        <v>43.247250710490547</v>
      </c>
      <c r="H864" s="15">
        <v>73.032746750986647</v>
      </c>
      <c r="I864" s="15">
        <v>70.645847071679057</v>
      </c>
      <c r="J864" s="15">
        <v>75.378001085349652</v>
      </c>
      <c r="K864" s="15">
        <v>79.639909623450706</v>
      </c>
      <c r="L864" s="15">
        <v>14.217198680927128</v>
      </c>
      <c r="M864" s="15">
        <v>44.8343194917204</v>
      </c>
      <c r="N864" s="15">
        <v>78.680547454725954</v>
      </c>
      <c r="O864" s="15">
        <v>9.8827635247665562</v>
      </c>
      <c r="P864" s="15">
        <v>4.3566267644338392</v>
      </c>
      <c r="Q864" s="15">
        <v>3.0086188079970269</v>
      </c>
      <c r="R864" s="15">
        <v>5.486304885171049</v>
      </c>
    </row>
    <row r="865" spans="1:18" x14ac:dyDescent="0.2">
      <c r="A865" s="13" t="s">
        <v>66</v>
      </c>
      <c r="B865" s="14" t="s">
        <v>26</v>
      </c>
      <c r="C865" s="15">
        <v>3.4068490053549469</v>
      </c>
      <c r="D865" s="15">
        <v>4.0262760972376643</v>
      </c>
      <c r="E865" s="15">
        <v>12.776698625725832</v>
      </c>
      <c r="F865" s="15">
        <v>21.502248906709323</v>
      </c>
      <c r="G865" s="15">
        <v>35.333227167768136</v>
      </c>
      <c r="H865" s="15">
        <v>76.867180865499947</v>
      </c>
      <c r="I865" s="15">
        <v>77.023773140255699</v>
      </c>
      <c r="J865" s="15">
        <v>76.713336839236959</v>
      </c>
      <c r="K865" s="15">
        <v>85.300975577014555</v>
      </c>
      <c r="L865" s="15">
        <v>16.459031893751696</v>
      </c>
      <c r="M865" s="15">
        <v>24.65936515996486</v>
      </c>
      <c r="N865" s="15">
        <v>41.986200496179137</v>
      </c>
      <c r="O865" s="15">
        <v>5.4960535442892242</v>
      </c>
      <c r="P865" s="15">
        <v>4.5106526580273751</v>
      </c>
      <c r="Q865" s="15">
        <v>3.2976429148828754</v>
      </c>
      <c r="R865" s="15">
        <v>5.6906227292226612</v>
      </c>
    </row>
    <row r="866" spans="1:18" x14ac:dyDescent="0.2">
      <c r="A866" s="13" t="s">
        <v>67</v>
      </c>
      <c r="B866" s="14" t="s">
        <v>26</v>
      </c>
      <c r="C866" s="15">
        <v>2.480597079717088</v>
      </c>
      <c r="D866" s="15">
        <v>7.7518658741158992</v>
      </c>
      <c r="E866" s="15">
        <v>13.870601565950119</v>
      </c>
      <c r="F866" s="15">
        <v>21.213861218511951</v>
      </c>
      <c r="G866" s="15">
        <v>44.762218762108063</v>
      </c>
      <c r="H866" s="15">
        <v>80.881586180341088</v>
      </c>
      <c r="I866" s="15">
        <v>77.528733722609189</v>
      </c>
      <c r="J866" s="15">
        <v>84.175180575804049</v>
      </c>
      <c r="K866" s="15">
        <v>86.167775562841953</v>
      </c>
      <c r="L866" s="15">
        <v>17.736176398117653</v>
      </c>
      <c r="M866" s="15">
        <v>25.477699646807448</v>
      </c>
      <c r="N866" s="15">
        <v>41.2126426630712</v>
      </c>
      <c r="O866" s="15">
        <v>7.9021598091571139</v>
      </c>
      <c r="P866" s="15">
        <v>3.9179367311570168</v>
      </c>
      <c r="Q866" s="15">
        <v>2.1086984968446072</v>
      </c>
      <c r="R866" s="15">
        <v>5.7772561557386499</v>
      </c>
    </row>
    <row r="867" spans="1:18" x14ac:dyDescent="0.2">
      <c r="A867" s="13" t="s">
        <v>68</v>
      </c>
      <c r="B867" s="14" t="s">
        <v>26</v>
      </c>
      <c r="C867" s="15">
        <v>1.5528963069020028</v>
      </c>
      <c r="D867" s="15">
        <v>6.8327437503688131</v>
      </c>
      <c r="E867" s="15">
        <v>13.831189331943534</v>
      </c>
      <c r="F867" s="15">
        <v>21.448366065477654</v>
      </c>
      <c r="G867" s="15">
        <v>49.630798123816028</v>
      </c>
      <c r="H867" s="15">
        <v>85.614894931466594</v>
      </c>
      <c r="I867" s="15">
        <v>85.755468138234349</v>
      </c>
      <c r="J867" s="15">
        <v>85.47682398297043</v>
      </c>
      <c r="K867" s="15">
        <v>83.182653598186292</v>
      </c>
      <c r="L867" s="15">
        <v>18.284731905483675</v>
      </c>
      <c r="M867" s="15">
        <v>19.057326211349181</v>
      </c>
      <c r="N867" s="15">
        <v>32.396510185555201</v>
      </c>
      <c r="O867" s="15">
        <v>4.480868675948682</v>
      </c>
      <c r="P867" s="15">
        <v>3.8313569916851224</v>
      </c>
      <c r="Q867" s="15">
        <v>2.6039289568059689</v>
      </c>
      <c r="R867" s="15">
        <v>5.7801499920308324</v>
      </c>
    </row>
    <row r="868" spans="1:18" x14ac:dyDescent="0.2">
      <c r="A868" s="13" t="s">
        <v>69</v>
      </c>
      <c r="B868" s="14" t="s">
        <v>26</v>
      </c>
      <c r="C868" s="15">
        <v>2.1830179911868446</v>
      </c>
      <c r="D868" s="15">
        <v>6.2371942605338422</v>
      </c>
      <c r="E868" s="15">
        <v>11.427490601874108</v>
      </c>
      <c r="F868" s="15">
        <v>22.75646835373206</v>
      </c>
      <c r="G868" s="15">
        <v>43.819229865741491</v>
      </c>
      <c r="H868" s="15">
        <v>87.096949792237481</v>
      </c>
      <c r="I868" s="15">
        <v>82.982280135587317</v>
      </c>
      <c r="J868" s="15">
        <v>91.136754014484112</v>
      </c>
      <c r="K868" s="15">
        <v>92.710620384315291</v>
      </c>
      <c r="L868" s="15">
        <v>16.330678086044529</v>
      </c>
      <c r="M868" s="15">
        <v>22.993367930177278</v>
      </c>
      <c r="N868" s="15">
        <v>38.686911290797951</v>
      </c>
      <c r="O868" s="15">
        <v>7.2482375264293779</v>
      </c>
      <c r="P868" s="15">
        <v>5.1548148881031031</v>
      </c>
      <c r="Q868" s="15">
        <v>2.4666128359129758</v>
      </c>
      <c r="R868" s="15">
        <v>5.2734481319518789</v>
      </c>
    </row>
    <row r="869" spans="1:18" x14ac:dyDescent="0.2">
      <c r="A869" s="13" t="s">
        <v>70</v>
      </c>
      <c r="B869" s="14" t="s">
        <v>26</v>
      </c>
      <c r="C869" s="15">
        <v>1.2560407710834294</v>
      </c>
      <c r="D869" s="15">
        <v>4.0821325060211455</v>
      </c>
      <c r="E869" s="15">
        <v>11.523760735738861</v>
      </c>
      <c r="F869" s="15">
        <v>22.853844820456903</v>
      </c>
      <c r="G869" s="15">
        <v>41.208550335805846</v>
      </c>
      <c r="H869" s="15">
        <v>84.343185171782508</v>
      </c>
      <c r="I869" s="15">
        <v>81.015806592349236</v>
      </c>
      <c r="J869" s="15">
        <v>87.607540482309005</v>
      </c>
      <c r="K869" s="15">
        <v>88.698013186981143</v>
      </c>
      <c r="L869" s="15">
        <v>16.913590097739199</v>
      </c>
      <c r="M869" s="15">
        <v>30.568083100232968</v>
      </c>
      <c r="N869" s="15">
        <v>54.124005244468599</v>
      </c>
      <c r="O869" s="15">
        <v>7.458329367617158</v>
      </c>
      <c r="P869" s="15">
        <v>3.5646220381514033</v>
      </c>
      <c r="Q869" s="15">
        <v>2.9781404491035799</v>
      </c>
      <c r="R869" s="15">
        <v>5.3662719413092805</v>
      </c>
    </row>
    <row r="870" spans="1:18" x14ac:dyDescent="0.2">
      <c r="A870" s="13" t="s">
        <v>71</v>
      </c>
      <c r="B870" s="14" t="s">
        <v>26</v>
      </c>
      <c r="C870" s="15">
        <v>2.5301723047339526</v>
      </c>
      <c r="D870" s="15">
        <v>9.4881461427523206</v>
      </c>
      <c r="E870" s="15">
        <v>10.000276198104519</v>
      </c>
      <c r="F870" s="15">
        <v>23.714940698362145</v>
      </c>
      <c r="G870" s="15">
        <v>40.885860306643949</v>
      </c>
      <c r="H870" s="15">
        <v>87.397639205388913</v>
      </c>
      <c r="I870" s="15">
        <v>83.719532813499555</v>
      </c>
      <c r="J870" s="15">
        <v>91.00320276120263</v>
      </c>
      <c r="K870" s="15">
        <v>91.937414600697508</v>
      </c>
      <c r="L870" s="15">
        <v>16.237356168496412</v>
      </c>
      <c r="M870" s="15">
        <v>29.327506081349433</v>
      </c>
      <c r="N870" s="15">
        <v>52.831076150454351</v>
      </c>
      <c r="O870" s="15">
        <v>7.1699493084583894</v>
      </c>
      <c r="P870" s="15">
        <v>4.2172739541160595</v>
      </c>
      <c r="Q870" s="15">
        <v>3.1472062556433862</v>
      </c>
      <c r="R870" s="15">
        <v>5.1246544339679918</v>
      </c>
    </row>
    <row r="871" spans="1:18" x14ac:dyDescent="0.2">
      <c r="A871" s="13" t="s">
        <v>72</v>
      </c>
      <c r="B871" s="14" t="s">
        <v>26</v>
      </c>
      <c r="C871" s="15">
        <v>1.9111566957374833</v>
      </c>
      <c r="D871" s="15">
        <v>7.0075745510374388</v>
      </c>
      <c r="E871" s="15">
        <v>9.5588497142653637</v>
      </c>
      <c r="F871" s="15">
        <v>24.084552711433322</v>
      </c>
      <c r="G871" s="15">
        <v>37.284449277613795</v>
      </c>
      <c r="H871" s="15">
        <v>86.801384182429288</v>
      </c>
      <c r="I871" s="15">
        <v>81.487310862928297</v>
      </c>
      <c r="J871" s="15">
        <v>92.061097079629562</v>
      </c>
      <c r="K871" s="15">
        <v>94.617099016545566</v>
      </c>
      <c r="L871" s="15">
        <v>15.603812301327567</v>
      </c>
      <c r="M871" s="15">
        <v>34.908351767925737</v>
      </c>
      <c r="N871" s="15">
        <v>63.403825438552431</v>
      </c>
      <c r="O871" s="15">
        <v>8.6375613649533687</v>
      </c>
      <c r="P871" s="15">
        <v>4.1260627706181419</v>
      </c>
      <c r="Q871" s="15">
        <v>3.3417013955055497</v>
      </c>
      <c r="R871" s="15">
        <v>4.9435086759958136</v>
      </c>
    </row>
    <row r="872" spans="1:18" x14ac:dyDescent="0.2">
      <c r="A872" s="13" t="s">
        <v>43</v>
      </c>
      <c r="B872" s="14" t="s">
        <v>27</v>
      </c>
      <c r="C872" s="15">
        <v>121.7102942214069</v>
      </c>
      <c r="D872" s="15">
        <v>198.44069710011993</v>
      </c>
      <c r="E872" s="15">
        <v>18.72634991153414</v>
      </c>
      <c r="F872" s="15">
        <v>9.6860430576900729</v>
      </c>
      <c r="G872" s="15">
        <v>24.927887183504861</v>
      </c>
      <c r="H872" s="15">
        <v>31.129169670358479</v>
      </c>
      <c r="I872" s="15">
        <v>28.206450891552549</v>
      </c>
      <c r="J872" s="15">
        <v>34.005015739821623</v>
      </c>
      <c r="K872" s="15">
        <v>21.929050698956985</v>
      </c>
      <c r="L872" s="15">
        <v>7.6877706473354941</v>
      </c>
      <c r="M872" s="15">
        <v>7.9398287013464941</v>
      </c>
      <c r="N872" s="15">
        <v>12.959720679902524</v>
      </c>
      <c r="O872" s="15">
        <v>3.0004425652783784</v>
      </c>
      <c r="P872" s="15">
        <v>2.111811360941747</v>
      </c>
      <c r="Q872" s="15">
        <v>4.9151320532144966</v>
      </c>
      <c r="R872" s="15">
        <v>0.75617416203299948</v>
      </c>
    </row>
    <row r="873" spans="1:18" x14ac:dyDescent="0.2">
      <c r="A873" s="13" t="s">
        <v>44</v>
      </c>
      <c r="B873" s="14" t="s">
        <v>27</v>
      </c>
      <c r="C873" s="15">
        <v>99.598112877861269</v>
      </c>
      <c r="D873" s="15">
        <v>171.23886073737552</v>
      </c>
      <c r="E873" s="15">
        <v>19.247007400784781</v>
      </c>
      <c r="F873" s="15">
        <v>8.0713256842000689</v>
      </c>
      <c r="G873" s="15">
        <v>34.489299694769699</v>
      </c>
      <c r="H873" s="15">
        <v>35.174068594353209</v>
      </c>
      <c r="I873" s="15">
        <v>35.496025934439089</v>
      </c>
      <c r="J873" s="15">
        <v>34.857899214356578</v>
      </c>
      <c r="K873" s="15">
        <v>21.03064940431608</v>
      </c>
      <c r="L873" s="15">
        <v>6.3952851989733102</v>
      </c>
      <c r="M873" s="15">
        <v>5.9033401836676713</v>
      </c>
      <c r="N873" s="15">
        <v>10.425406218506584</v>
      </c>
      <c r="O873" s="15">
        <v>1.4625691978051711</v>
      </c>
      <c r="P873" s="15">
        <v>1.4721383103385328</v>
      </c>
      <c r="Q873" s="15">
        <v>4.7964638992299831</v>
      </c>
      <c r="R873" s="15">
        <v>1.4758350459169178</v>
      </c>
    </row>
    <row r="874" spans="1:18" x14ac:dyDescent="0.2">
      <c r="A874" s="13" t="s">
        <v>45</v>
      </c>
      <c r="B874" s="14" t="s">
        <v>27</v>
      </c>
      <c r="C874" s="15">
        <v>86.566595682058207</v>
      </c>
      <c r="D874" s="15">
        <v>156.68553818452537</v>
      </c>
      <c r="E874" s="15">
        <v>20.9003887472307</v>
      </c>
      <c r="F874" s="15">
        <v>8.9573094630988699</v>
      </c>
      <c r="G874" s="15">
        <v>18.366392840446135</v>
      </c>
      <c r="H874" s="15">
        <v>35.425095137395331</v>
      </c>
      <c r="I874" s="15">
        <v>30.811930767775088</v>
      </c>
      <c r="J874" s="15">
        <v>39.946262765565372</v>
      </c>
      <c r="K874" s="15">
        <v>21.014886945912483</v>
      </c>
      <c r="L874" s="15">
        <v>7.0850190274790661</v>
      </c>
      <c r="M874" s="15">
        <v>7.2051040957414241</v>
      </c>
      <c r="N874" s="15">
        <v>12.615908660821296</v>
      </c>
      <c r="O874" s="15">
        <v>1.9022029888364462</v>
      </c>
      <c r="P874" s="15">
        <v>2.014075510568142</v>
      </c>
      <c r="Q874" s="15">
        <v>5.5239131400684238</v>
      </c>
      <c r="R874" s="15">
        <v>2.0414461604600698</v>
      </c>
    </row>
    <row r="875" spans="1:18" x14ac:dyDescent="0.2">
      <c r="A875" s="13" t="s">
        <v>46</v>
      </c>
      <c r="B875" s="14" t="s">
        <v>27</v>
      </c>
      <c r="C875" s="15">
        <v>61.766522544780734</v>
      </c>
      <c r="D875" s="15">
        <v>130.39599203898152</v>
      </c>
      <c r="E875" s="15">
        <v>17.238605281908658</v>
      </c>
      <c r="F875" s="15">
        <v>10.917783345208818</v>
      </c>
      <c r="G875" s="15">
        <v>33.936651583710407</v>
      </c>
      <c r="H875" s="15">
        <v>35.081626379505757</v>
      </c>
      <c r="I875" s="15">
        <v>29.897707130603152</v>
      </c>
      <c r="J875" s="15">
        <v>40.152160441534512</v>
      </c>
      <c r="K875" s="15">
        <v>19.711415490825981</v>
      </c>
      <c r="L875" s="15">
        <v>7.8611002255079798</v>
      </c>
      <c r="M875" s="15">
        <v>6.4531419761632662</v>
      </c>
      <c r="N875" s="15">
        <v>10.915035936569405</v>
      </c>
      <c r="O875" s="15">
        <v>2.0888407166116219</v>
      </c>
      <c r="P875" s="15">
        <v>0.5632216277105041</v>
      </c>
      <c r="Q875" s="15">
        <v>3.7545553315859008</v>
      </c>
      <c r="R875" s="15">
        <v>1.9946075199050097</v>
      </c>
    </row>
    <row r="876" spans="1:18" x14ac:dyDescent="0.2">
      <c r="A876" s="13" t="s">
        <v>47</v>
      </c>
      <c r="B876" s="14" t="s">
        <v>27</v>
      </c>
      <c r="C876" s="15">
        <v>52.748000680619363</v>
      </c>
      <c r="D876" s="15">
        <v>156.54245363280586</v>
      </c>
      <c r="E876" s="15">
        <v>16.043283672916171</v>
      </c>
      <c r="F876" s="15">
        <v>13.277200281034071</v>
      </c>
      <c r="G876" s="15">
        <v>37.529906644357219</v>
      </c>
      <c r="H876" s="15">
        <v>32.693084208207914</v>
      </c>
      <c r="I876" s="15">
        <v>30.188819454604143</v>
      </c>
      <c r="J876" s="15">
        <v>35.137751319932626</v>
      </c>
      <c r="K876" s="15">
        <v>23.860215843183319</v>
      </c>
      <c r="L876" s="15">
        <v>8.3740180603479928</v>
      </c>
      <c r="M876" s="15">
        <v>6.7680419939798835</v>
      </c>
      <c r="N876" s="15">
        <v>13.236636222403357</v>
      </c>
      <c r="O876" s="15">
        <v>0.4533903396120339</v>
      </c>
      <c r="P876" s="15">
        <v>1.3797594803273894</v>
      </c>
      <c r="Q876" s="15">
        <v>3.2119521327362159</v>
      </c>
      <c r="R876" s="15">
        <v>2.0648263710447106</v>
      </c>
    </row>
    <row r="877" spans="1:18" x14ac:dyDescent="0.2">
      <c r="A877" s="13" t="s">
        <v>48</v>
      </c>
      <c r="B877" s="14" t="s">
        <v>27</v>
      </c>
      <c r="C877" s="15">
        <v>44.772967265047519</v>
      </c>
      <c r="D877" s="15">
        <v>143.61140443505809</v>
      </c>
      <c r="E877" s="15">
        <v>20.786585723346533</v>
      </c>
      <c r="F877" s="15">
        <v>8.5278300403472969</v>
      </c>
      <c r="G877" s="15">
        <v>33.294993643683036</v>
      </c>
      <c r="H877" s="15">
        <v>39.167802046601828</v>
      </c>
      <c r="I877" s="15">
        <v>36.616124285587574</v>
      </c>
      <c r="J877" s="15">
        <v>41.653649901072583</v>
      </c>
      <c r="K877" s="15">
        <v>23.34356110513805</v>
      </c>
      <c r="L877" s="15">
        <v>9.6516646877013113</v>
      </c>
      <c r="M877" s="15">
        <v>8.9782927327454036</v>
      </c>
      <c r="N877" s="15">
        <v>16.147483380600733</v>
      </c>
      <c r="O877" s="15">
        <v>1.7724957404711734</v>
      </c>
      <c r="P877" s="15">
        <v>2.4361525031466971</v>
      </c>
      <c r="Q877" s="15">
        <v>3.366859774779527</v>
      </c>
      <c r="R877" s="15">
        <v>3.4790884339388444</v>
      </c>
    </row>
    <row r="878" spans="1:18" x14ac:dyDescent="0.2">
      <c r="A878" s="13" t="s">
        <v>49</v>
      </c>
      <c r="B878" s="14" t="s">
        <v>27</v>
      </c>
      <c r="C878" s="15">
        <v>46.211497420558239</v>
      </c>
      <c r="D878" s="15">
        <v>137.79428321766457</v>
      </c>
      <c r="E878" s="15">
        <v>25.676709683714289</v>
      </c>
      <c r="F878" s="15">
        <v>10.270683873485716</v>
      </c>
      <c r="G878" s="15">
        <v>29.305317449851273</v>
      </c>
      <c r="H878" s="15">
        <v>39.113314347994233</v>
      </c>
      <c r="I878" s="15">
        <v>38.10525518264896</v>
      </c>
      <c r="J878" s="15">
        <v>40.093710922177024</v>
      </c>
      <c r="K878" s="15">
        <v>24.390887037232361</v>
      </c>
      <c r="L878" s="15">
        <v>8.3500334001336007</v>
      </c>
      <c r="M878" s="15">
        <v>7.3612136553809373</v>
      </c>
      <c r="N878" s="15">
        <v>11.810400729125117</v>
      </c>
      <c r="O878" s="15">
        <v>3.0341186643809639</v>
      </c>
      <c r="P878" s="15">
        <v>1.5952525284752577</v>
      </c>
      <c r="Q878" s="15">
        <v>3.0763280947860636</v>
      </c>
      <c r="R878" s="15">
        <v>2.9664592342579894</v>
      </c>
    </row>
    <row r="879" spans="1:18" x14ac:dyDescent="0.2">
      <c r="A879" s="13" t="s">
        <v>50</v>
      </c>
      <c r="B879" s="14" t="s">
        <v>27</v>
      </c>
      <c r="C879" s="15">
        <v>41.859919963833029</v>
      </c>
      <c r="D879" s="15">
        <v>118.04497429800914</v>
      </c>
      <c r="E879" s="15">
        <v>24.739615546374409</v>
      </c>
      <c r="F879" s="15">
        <v>13.35939239504218</v>
      </c>
      <c r="G879" s="15">
        <v>49.654546228382543</v>
      </c>
      <c r="H879" s="15">
        <v>44.556373498643936</v>
      </c>
      <c r="I879" s="15">
        <v>38.664860850190045</v>
      </c>
      <c r="J879" s="15">
        <v>50.277907420764564</v>
      </c>
      <c r="K879" s="15">
        <v>27.551767187567265</v>
      </c>
      <c r="L879" s="15">
        <v>7.8565586120797271</v>
      </c>
      <c r="M879" s="15">
        <v>7.9641827026561618</v>
      </c>
      <c r="N879" s="15">
        <v>14.198960199222334</v>
      </c>
      <c r="O879" s="15">
        <v>1.9092876235733378</v>
      </c>
      <c r="P879" s="15">
        <v>2.6146183310891193</v>
      </c>
      <c r="Q879" s="15">
        <v>3.1210986267166043</v>
      </c>
      <c r="R879" s="15">
        <v>2.4753540832579963</v>
      </c>
    </row>
    <row r="880" spans="1:18" x14ac:dyDescent="0.2">
      <c r="A880" s="13" t="s">
        <v>51</v>
      </c>
      <c r="B880" s="14" t="s">
        <v>27</v>
      </c>
      <c r="C880" s="15">
        <v>36.778227289444651</v>
      </c>
      <c r="D880" s="15">
        <v>98.632518639874291</v>
      </c>
      <c r="E880" s="15">
        <v>19.555470762186399</v>
      </c>
      <c r="F880" s="15">
        <v>13.8319183439855</v>
      </c>
      <c r="G880" s="15">
        <v>28.825959835829295</v>
      </c>
      <c r="H880" s="15">
        <v>44.411297136895449</v>
      </c>
      <c r="I880" s="15">
        <v>43.073059194383788</v>
      </c>
      <c r="J880" s="15">
        <v>45.708776916236587</v>
      </c>
      <c r="K880" s="15">
        <v>24.157213882064269</v>
      </c>
      <c r="L880" s="15">
        <v>9.5995915426543608</v>
      </c>
      <c r="M880" s="15">
        <v>7.5952812205616924</v>
      </c>
      <c r="N880" s="15">
        <v>12.643335783426089</v>
      </c>
      <c r="O880" s="15">
        <v>2.7009731814139801</v>
      </c>
      <c r="P880" s="15">
        <v>3.8600599595980394</v>
      </c>
      <c r="Q880" s="15">
        <v>2.5317604068538975</v>
      </c>
      <c r="R880" s="15">
        <v>2.7427404407583889</v>
      </c>
    </row>
    <row r="881" spans="1:18" x14ac:dyDescent="0.2">
      <c r="A881" s="13" t="s">
        <v>52</v>
      </c>
      <c r="B881" s="14" t="s">
        <v>27</v>
      </c>
      <c r="C881" s="15">
        <v>33.4235769912096</v>
      </c>
      <c r="D881" s="15">
        <v>90.243657876265914</v>
      </c>
      <c r="E881" s="15">
        <v>24.380819195524968</v>
      </c>
      <c r="F881" s="15">
        <v>14.720494608618848</v>
      </c>
      <c r="G881" s="15">
        <v>34.500603760565809</v>
      </c>
      <c r="H881" s="15">
        <v>50.281098238506218</v>
      </c>
      <c r="I881" s="15">
        <v>46.070443601572705</v>
      </c>
      <c r="J881" s="15">
        <v>54.355902908549758</v>
      </c>
      <c r="K881" s="15">
        <v>23.899040520771472</v>
      </c>
      <c r="L881" s="15">
        <v>9.414773538485731</v>
      </c>
      <c r="M881" s="15">
        <v>8.3801830397510368</v>
      </c>
      <c r="N881" s="15">
        <v>13.884243277186293</v>
      </c>
      <c r="O881" s="15">
        <v>3.0537024105926833</v>
      </c>
      <c r="P881" s="15">
        <v>2.0283307091804783</v>
      </c>
      <c r="Q881" s="15">
        <v>1.241508598481635</v>
      </c>
      <c r="R881" s="15">
        <v>2.689935296710209</v>
      </c>
    </row>
    <row r="882" spans="1:18" x14ac:dyDescent="0.2">
      <c r="A882" s="13" t="s">
        <v>53</v>
      </c>
      <c r="B882" s="14" t="s">
        <v>27</v>
      </c>
      <c r="C882" s="15">
        <v>31.689641656867895</v>
      </c>
      <c r="D882" s="15">
        <v>73.386538573799342</v>
      </c>
      <c r="E882" s="15">
        <v>17.729474808632482</v>
      </c>
      <c r="F882" s="15">
        <v>6.6485530532371806</v>
      </c>
      <c r="G882" s="15">
        <v>21.727183262400469</v>
      </c>
      <c r="H882" s="15">
        <v>55.290432016102194</v>
      </c>
      <c r="I882" s="15">
        <v>51.849112884401265</v>
      </c>
      <c r="J882" s="15">
        <v>58.611622246101035</v>
      </c>
      <c r="K882" s="15">
        <v>22.623424476313378</v>
      </c>
      <c r="L882" s="15">
        <v>9.739232061551947</v>
      </c>
      <c r="M882" s="15">
        <v>5.5797683685974695</v>
      </c>
      <c r="N882" s="15">
        <v>8.6759471758759101</v>
      </c>
      <c r="O882" s="15">
        <v>2.5916703714262361</v>
      </c>
      <c r="P882" s="15">
        <v>1.752203395770181</v>
      </c>
      <c r="Q882" s="15">
        <v>1.3188543416684928</v>
      </c>
      <c r="R882" s="15">
        <v>2.5362583493624862</v>
      </c>
    </row>
    <row r="883" spans="1:18" x14ac:dyDescent="0.2">
      <c r="A883" s="13" t="s">
        <v>54</v>
      </c>
      <c r="B883" s="14" t="s">
        <v>27</v>
      </c>
      <c r="C883" s="15">
        <v>19.103624705139705</v>
      </c>
      <c r="D883" s="15">
        <v>68.108575035715475</v>
      </c>
      <c r="E883" s="15">
        <v>15.359606794066073</v>
      </c>
      <c r="F883" s="15">
        <v>11.519705095549554</v>
      </c>
      <c r="G883" s="15">
        <v>34.357514479238247</v>
      </c>
      <c r="H883" s="15">
        <v>57.34543318660721</v>
      </c>
      <c r="I883" s="15">
        <v>54.117818747871766</v>
      </c>
      <c r="J883" s="15">
        <v>60.450649844485831</v>
      </c>
      <c r="K883" s="15">
        <v>22.858664875077395</v>
      </c>
      <c r="L883" s="15">
        <v>11.031790439711266</v>
      </c>
      <c r="M883" s="15">
        <v>5.7643589684977785</v>
      </c>
      <c r="N883" s="15">
        <v>9.1209806878435575</v>
      </c>
      <c r="O883" s="15">
        <v>2.5350272515429539</v>
      </c>
      <c r="P883" s="15">
        <v>3.2127799443447658</v>
      </c>
      <c r="Q883" s="15">
        <v>1.590167991309732</v>
      </c>
      <c r="R883" s="15">
        <v>2.5840229858783146</v>
      </c>
    </row>
    <row r="884" spans="1:18" x14ac:dyDescent="0.2">
      <c r="A884" s="13" t="s">
        <v>55</v>
      </c>
      <c r="B884" s="14" t="s">
        <v>27</v>
      </c>
      <c r="C884" s="15">
        <v>24.798717079703078</v>
      </c>
      <c r="D884" s="15">
        <v>78.529270752393074</v>
      </c>
      <c r="E884" s="15">
        <v>14.38500014385</v>
      </c>
      <c r="F884" s="15">
        <v>12.330000123300001</v>
      </c>
      <c r="G884" s="15">
        <v>47.117026915601627</v>
      </c>
      <c r="H884" s="15">
        <v>57.613665338567877</v>
      </c>
      <c r="I884" s="15">
        <v>52.275369952594396</v>
      </c>
      <c r="J884" s="15">
        <v>62.734898337048485</v>
      </c>
      <c r="K884" s="15">
        <v>25.692580488820809</v>
      </c>
      <c r="L884" s="15">
        <v>12.35968834121304</v>
      </c>
      <c r="M884" s="15">
        <v>5.1579801738920565</v>
      </c>
      <c r="N884" s="15">
        <v>8.1493922739785933</v>
      </c>
      <c r="O884" s="15">
        <v>2.2882029788589113</v>
      </c>
      <c r="P884" s="15">
        <v>3.899015498586607</v>
      </c>
      <c r="Q884" s="15">
        <v>0.97320380639472759</v>
      </c>
      <c r="R884" s="15">
        <v>2.82229103854471</v>
      </c>
    </row>
    <row r="885" spans="1:18" x14ac:dyDescent="0.2">
      <c r="A885" s="13" t="s">
        <v>56</v>
      </c>
      <c r="B885" s="14" t="s">
        <v>27</v>
      </c>
      <c r="C885" s="15">
        <v>24.658277372742742</v>
      </c>
      <c r="D885" s="15">
        <v>64.111521169131123</v>
      </c>
      <c r="E885" s="15">
        <v>17.833294364282683</v>
      </c>
      <c r="F885" s="15">
        <v>10.699976618569611</v>
      </c>
      <c r="G885" s="15">
        <v>38.445447041396697</v>
      </c>
      <c r="H885" s="15">
        <v>58.619887678576198</v>
      </c>
      <c r="I885" s="15">
        <v>56.539803046520561</v>
      </c>
      <c r="J885" s="15">
        <v>60.609564375749464</v>
      </c>
      <c r="K885" s="15">
        <v>23.447955071430478</v>
      </c>
      <c r="L885" s="15">
        <v>12.10524509785232</v>
      </c>
      <c r="M885" s="15">
        <v>3.5267249497679991</v>
      </c>
      <c r="N885" s="15">
        <v>5.8489451427435064</v>
      </c>
      <c r="O885" s="15">
        <v>1.3054367711699884</v>
      </c>
      <c r="P885" s="15">
        <v>4.0858312984291185</v>
      </c>
      <c r="Q885" s="15">
        <v>0.76253512427416181</v>
      </c>
      <c r="R885" s="15">
        <v>2.2876053728224859</v>
      </c>
    </row>
    <row r="886" spans="1:18" x14ac:dyDescent="0.2">
      <c r="A886" s="13" t="s">
        <v>57</v>
      </c>
      <c r="B886" s="14" t="s">
        <v>27</v>
      </c>
      <c r="C886" s="15">
        <v>19.596955939510728</v>
      </c>
      <c r="D886" s="15">
        <v>58.790867818532185</v>
      </c>
      <c r="E886" s="15">
        <v>13.385293768954531</v>
      </c>
      <c r="F886" s="15">
        <v>11.090671979990898</v>
      </c>
      <c r="G886" s="15">
        <v>41.230849355496723</v>
      </c>
      <c r="H886" s="15">
        <v>64.90850236005447</v>
      </c>
      <c r="I886" s="15">
        <v>62.559426672508096</v>
      </c>
      <c r="J886" s="15">
        <v>67.148995958287344</v>
      </c>
      <c r="K886" s="15">
        <v>25.029465658265604</v>
      </c>
      <c r="L886" s="15">
        <v>11.674191071952242</v>
      </c>
      <c r="M886" s="15">
        <v>4.3894958430540436</v>
      </c>
      <c r="N886" s="15">
        <v>6.5046498680895271</v>
      </c>
      <c r="O886" s="15">
        <v>2.3721112702655853</v>
      </c>
      <c r="P886" s="15">
        <v>3.0846181954508998</v>
      </c>
      <c r="Q886" s="15">
        <v>0.65375470002932556</v>
      </c>
      <c r="R886" s="15">
        <v>1.9612641000879767</v>
      </c>
    </row>
    <row r="887" spans="1:18" x14ac:dyDescent="0.2">
      <c r="A887" s="13" t="s">
        <v>58</v>
      </c>
      <c r="B887" s="14" t="s">
        <v>27</v>
      </c>
      <c r="C887" s="15">
        <v>20.260961179998379</v>
      </c>
      <c r="D887" s="15">
        <v>52.678499067995787</v>
      </c>
      <c r="E887" s="15">
        <v>15.141275486274989</v>
      </c>
      <c r="F887" s="15">
        <v>9.2324850526066999</v>
      </c>
      <c r="G887" s="15">
        <v>34.351025846544601</v>
      </c>
      <c r="H887" s="15">
        <v>60.585150048916567</v>
      </c>
      <c r="I887" s="15">
        <v>54.823223267576758</v>
      </c>
      <c r="J887" s="15">
        <v>66.064822089219646</v>
      </c>
      <c r="K887" s="15">
        <v>25.716657347047665</v>
      </c>
      <c r="L887" s="15">
        <v>10.158537243851567</v>
      </c>
      <c r="M887" s="15">
        <v>4.4843993238624043</v>
      </c>
      <c r="N887" s="15">
        <v>7.1345290553695779</v>
      </c>
      <c r="O887" s="15">
        <v>1.9640893053551789</v>
      </c>
      <c r="P887" s="15">
        <v>5.1558592825387448</v>
      </c>
      <c r="Q887" s="15">
        <v>0.64062847483748631</v>
      </c>
      <c r="R887" s="15">
        <v>2.5625138993499452</v>
      </c>
    </row>
    <row r="888" spans="1:18" x14ac:dyDescent="0.2">
      <c r="A888" s="13" t="s">
        <v>59</v>
      </c>
      <c r="B888" s="14" t="s">
        <v>27</v>
      </c>
      <c r="C888" s="15">
        <v>16.963254359960256</v>
      </c>
      <c r="D888" s="15">
        <v>46.85089299417595</v>
      </c>
      <c r="E888" s="15">
        <v>14.300730052269168</v>
      </c>
      <c r="F888" s="15">
        <v>10.368029287895148</v>
      </c>
      <c r="G888" s="15">
        <v>35.002100126007562</v>
      </c>
      <c r="H888" s="15">
        <v>67.515935019283845</v>
      </c>
      <c r="I888" s="15">
        <v>68.152602727581666</v>
      </c>
      <c r="J888" s="15">
        <v>66.91212791076515</v>
      </c>
      <c r="K888" s="15">
        <v>28.498736885636458</v>
      </c>
      <c r="L888" s="15">
        <v>12.406390189961613</v>
      </c>
      <c r="M888" s="15">
        <v>4.3152661530301257</v>
      </c>
      <c r="N888" s="15">
        <v>6.6490344124469924</v>
      </c>
      <c r="O888" s="15">
        <v>1.9267890236084204</v>
      </c>
      <c r="P888" s="15">
        <v>4.4093040957793672</v>
      </c>
      <c r="Q888" s="15">
        <v>0.62930964731689332</v>
      </c>
      <c r="R888" s="15">
        <v>2.5172385892675733</v>
      </c>
    </row>
    <row r="889" spans="1:18" x14ac:dyDescent="0.2">
      <c r="A889" s="13" t="s">
        <v>60</v>
      </c>
      <c r="B889" s="14" t="s">
        <v>27</v>
      </c>
      <c r="C889" s="15">
        <v>15.361852477705101</v>
      </c>
      <c r="D889" s="15">
        <v>28.298149301035711</v>
      </c>
      <c r="E889" s="15">
        <v>11.100781217478181</v>
      </c>
      <c r="F889" s="15">
        <v>13.875976521847726</v>
      </c>
      <c r="G889" s="15">
        <v>40.407538892256184</v>
      </c>
      <c r="H889" s="15">
        <v>70.012267636276093</v>
      </c>
      <c r="I889" s="15">
        <v>65.904936680284592</v>
      </c>
      <c r="J889" s="15">
        <v>73.898498947506226</v>
      </c>
      <c r="K889" s="15">
        <v>27.880991536570125</v>
      </c>
      <c r="L889" s="15">
        <v>13.630706973434283</v>
      </c>
      <c r="M889" s="15">
        <v>3.1863990327508716</v>
      </c>
      <c r="N889" s="15">
        <v>4.1873302310678051</v>
      </c>
      <c r="O889" s="15">
        <v>2.2393484529547343</v>
      </c>
      <c r="P889" s="15">
        <v>2.3031869197408454</v>
      </c>
      <c r="Q889" s="15">
        <v>1.2391551794031166</v>
      </c>
      <c r="R889" s="15">
        <v>1.8587327691046749</v>
      </c>
    </row>
    <row r="890" spans="1:18" x14ac:dyDescent="0.2">
      <c r="A890" s="13" t="s">
        <v>61</v>
      </c>
      <c r="B890" s="14" t="s">
        <v>27</v>
      </c>
      <c r="C890" s="15">
        <v>8.9026295130261666</v>
      </c>
      <c r="D890" s="15">
        <v>23.470568716159889</v>
      </c>
      <c r="E890" s="15">
        <v>11.110362938522659</v>
      </c>
      <c r="F890" s="15">
        <v>12.120395932933809</v>
      </c>
      <c r="G890" s="15">
        <v>33.348463654806352</v>
      </c>
      <c r="H890" s="15">
        <v>76.038142753120795</v>
      </c>
      <c r="I890" s="15">
        <v>67.968042466576406</v>
      </c>
      <c r="J890" s="15">
        <v>83.658908742355962</v>
      </c>
      <c r="K890" s="15">
        <v>28.742940559598921</v>
      </c>
      <c r="L890" s="15">
        <v>16.11346667735091</v>
      </c>
      <c r="M890" s="15">
        <v>4.4420908137561979</v>
      </c>
      <c r="N890" s="15">
        <v>7.1734081758919688</v>
      </c>
      <c r="O890" s="15">
        <v>1.8628501946678455</v>
      </c>
      <c r="P890" s="15">
        <v>2.9677113010446345</v>
      </c>
      <c r="Q890" s="15">
        <v>0.52259891926543489</v>
      </c>
      <c r="R890" s="15">
        <v>1.9161960373065949</v>
      </c>
    </row>
    <row r="891" spans="1:18" x14ac:dyDescent="0.2">
      <c r="A891" s="13" t="s">
        <v>62</v>
      </c>
      <c r="B891" s="14" t="s">
        <v>27</v>
      </c>
      <c r="C891" s="15">
        <v>8.1048442654174391</v>
      </c>
      <c r="D891" s="15">
        <v>17.830657383918368</v>
      </c>
      <c r="E891" s="15">
        <v>12.094823415578132</v>
      </c>
      <c r="F891" s="15">
        <v>13.075484773597982</v>
      </c>
      <c r="G891" s="15">
        <v>41.959415424995314</v>
      </c>
      <c r="H891" s="15">
        <v>85.961457042411652</v>
      </c>
      <c r="I891" s="15">
        <v>81.946078067767999</v>
      </c>
      <c r="J891" s="15">
        <v>89.747176044330772</v>
      </c>
      <c r="K891" s="15">
        <v>33.338989820038016</v>
      </c>
      <c r="L891" s="15">
        <v>14.741147169785448</v>
      </c>
      <c r="M891" s="15">
        <v>6.2564171127577772</v>
      </c>
      <c r="N891" s="15">
        <v>11.126299392821949</v>
      </c>
      <c r="O891" s="15">
        <v>1.4985613810741689</v>
      </c>
      <c r="P891" s="15">
        <v>3.3921839558744713</v>
      </c>
      <c r="Q891" s="15">
        <v>0.51422606406228299</v>
      </c>
      <c r="R891" s="15">
        <v>2.2283129442698932</v>
      </c>
    </row>
    <row r="892" spans="1:18" x14ac:dyDescent="0.2">
      <c r="A892" s="13" t="s">
        <v>63</v>
      </c>
      <c r="B892" s="14" t="s">
        <v>27</v>
      </c>
      <c r="C892" s="15">
        <v>9.7416039550912057</v>
      </c>
      <c r="D892" s="15">
        <v>34.907414172410149</v>
      </c>
      <c r="E892" s="15">
        <v>10.169480752668694</v>
      </c>
      <c r="F892" s="15">
        <v>10.805073299710488</v>
      </c>
      <c r="G892" s="15">
        <v>30.12462989740412</v>
      </c>
      <c r="H892" s="15">
        <v>83.48308287003033</v>
      </c>
      <c r="I892" s="15">
        <v>82.029749687609154</v>
      </c>
      <c r="J892" s="15">
        <v>84.852932504242645</v>
      </c>
      <c r="K892" s="15">
        <v>35.67004449901296</v>
      </c>
      <c r="L892" s="15">
        <v>14.335478876671873</v>
      </c>
      <c r="M892" s="15">
        <v>4.8066017410017459</v>
      </c>
      <c r="N892" s="15">
        <v>8.6895921279246995</v>
      </c>
      <c r="O892" s="15">
        <v>0.9828525000491426</v>
      </c>
      <c r="P892" s="15">
        <v>2.4612906112950865</v>
      </c>
      <c r="Q892" s="15">
        <v>0.42163173166681983</v>
      </c>
      <c r="R892" s="15">
        <v>2.8670957753343749</v>
      </c>
    </row>
    <row r="893" spans="1:18" x14ac:dyDescent="0.2">
      <c r="A893" s="13" t="s">
        <v>64</v>
      </c>
      <c r="B893" s="14" t="s">
        <v>27</v>
      </c>
      <c r="C893" s="15">
        <v>7.3186201961390216</v>
      </c>
      <c r="D893" s="15">
        <v>17.889960479450941</v>
      </c>
      <c r="E893" s="15">
        <v>10.808240202330255</v>
      </c>
      <c r="F893" s="15">
        <v>10.190626476482812</v>
      </c>
      <c r="G893" s="15">
        <v>30.646136516114069</v>
      </c>
      <c r="H893" s="15">
        <v>77.046708531473172</v>
      </c>
      <c r="I893" s="15">
        <v>77.630611370922466</v>
      </c>
      <c r="J893" s="15">
        <v>76.495568893519774</v>
      </c>
      <c r="K893" s="15">
        <v>37.446357264759001</v>
      </c>
      <c r="L893" s="15">
        <v>13.089655858035226</v>
      </c>
      <c r="M893" s="15">
        <v>7.0419034679303429</v>
      </c>
      <c r="N893" s="15">
        <v>11.772554251854178</v>
      </c>
      <c r="O893" s="15">
        <v>2.4156495440058876</v>
      </c>
      <c r="P893" s="15">
        <v>6.1819297776933899</v>
      </c>
      <c r="Q893" s="15">
        <v>0.66276738521697354</v>
      </c>
      <c r="R893" s="15">
        <v>2.2368399251072857</v>
      </c>
    </row>
    <row r="894" spans="1:18" x14ac:dyDescent="0.2">
      <c r="A894" s="13" t="s">
        <v>65</v>
      </c>
      <c r="B894" s="14" t="s">
        <v>27</v>
      </c>
      <c r="C894" s="15">
        <v>4.0747139550803535</v>
      </c>
      <c r="D894" s="15">
        <v>21.188512566417838</v>
      </c>
      <c r="E894" s="15">
        <v>10.792175672637338</v>
      </c>
      <c r="F894" s="15">
        <v>12.590871618076894</v>
      </c>
      <c r="G894" s="15">
        <v>41.390728476821195</v>
      </c>
      <c r="H894" s="15">
        <v>86.208859668242283</v>
      </c>
      <c r="I894" s="15">
        <v>91.038711534470877</v>
      </c>
      <c r="J894" s="15">
        <v>81.642469273318738</v>
      </c>
      <c r="K894" s="15">
        <v>35.134176770453458</v>
      </c>
      <c r="L894" s="15">
        <v>14.964556772600549</v>
      </c>
      <c r="M894" s="15">
        <v>6.0996834670926141</v>
      </c>
      <c r="N894" s="15">
        <v>9.7063332150722612</v>
      </c>
      <c r="O894" s="15">
        <v>2.3733275951546142</v>
      </c>
      <c r="P894" s="15">
        <v>5.4431129380617289</v>
      </c>
      <c r="Q894" s="15">
        <v>0</v>
      </c>
      <c r="R894" s="15">
        <v>1.7079113707859321</v>
      </c>
    </row>
    <row r="895" spans="1:18" x14ac:dyDescent="0.2">
      <c r="A895" s="13" t="s">
        <v>66</v>
      </c>
      <c r="B895" s="14" t="s">
        <v>27</v>
      </c>
      <c r="C895" s="15">
        <v>7.3524606234886614</v>
      </c>
      <c r="D895" s="15">
        <v>19.60656166263643</v>
      </c>
      <c r="E895" s="15">
        <v>9.0272155990285547</v>
      </c>
      <c r="F895" s="15">
        <v>13.104022643751129</v>
      </c>
      <c r="G895" s="15">
        <v>39.033798677443052</v>
      </c>
      <c r="H895" s="15">
        <v>92.988031385857198</v>
      </c>
      <c r="I895" s="15">
        <v>95.432856169052485</v>
      </c>
      <c r="J895" s="15">
        <v>90.673111767441355</v>
      </c>
      <c r="K895" s="15">
        <v>35.948981205872627</v>
      </c>
      <c r="L895" s="15">
        <v>17.415284228622738</v>
      </c>
      <c r="M895" s="15">
        <v>7.1099096162725859</v>
      </c>
      <c r="N895" s="15">
        <v>11.826446891861925</v>
      </c>
      <c r="O895" s="15">
        <v>2.6439843911603824</v>
      </c>
      <c r="P895" s="15">
        <v>4.7282238427134846</v>
      </c>
      <c r="Q895" s="15">
        <v>0.63909299921551332</v>
      </c>
      <c r="R895" s="15">
        <v>2.2368254972542969</v>
      </c>
    </row>
    <row r="896" spans="1:18" x14ac:dyDescent="0.2">
      <c r="A896" s="13" t="s">
        <v>67</v>
      </c>
      <c r="B896" s="14" t="s">
        <v>27</v>
      </c>
      <c r="C896" s="15">
        <v>4.9138439363165825</v>
      </c>
      <c r="D896" s="15">
        <v>18.836401755880235</v>
      </c>
      <c r="E896" s="15">
        <v>9.906707123771568</v>
      </c>
      <c r="F896" s="15">
        <v>11.888048548525882</v>
      </c>
      <c r="G896" s="15">
        <v>29.45725016569703</v>
      </c>
      <c r="H896" s="15">
        <v>92.324504933394465</v>
      </c>
      <c r="I896" s="15">
        <v>88.390946057328307</v>
      </c>
      <c r="J896" s="15">
        <v>96.054573681352721</v>
      </c>
      <c r="K896" s="15">
        <v>42.943455951162221</v>
      </c>
      <c r="L896" s="15">
        <v>19.469793557382506</v>
      </c>
      <c r="M896" s="15">
        <v>6.5161002631562415</v>
      </c>
      <c r="N896" s="15">
        <v>10.161732849656355</v>
      </c>
      <c r="O896" s="15">
        <v>3.0590628560940356</v>
      </c>
      <c r="P896" s="15">
        <v>6.3701706144029551</v>
      </c>
      <c r="Q896" s="15">
        <v>0.23552169625865935</v>
      </c>
      <c r="R896" s="15">
        <v>1.413130177551956</v>
      </c>
    </row>
    <row r="897" spans="1:18" x14ac:dyDescent="0.2">
      <c r="A897" s="13" t="s">
        <v>68</v>
      </c>
      <c r="B897" s="14" t="s">
        <v>27</v>
      </c>
      <c r="C897" s="15">
        <v>4.106877376855282</v>
      </c>
      <c r="D897" s="15">
        <v>16.427509507421128</v>
      </c>
      <c r="E897" s="15">
        <v>10.189833850628052</v>
      </c>
      <c r="F897" s="15">
        <v>11.566838425037249</v>
      </c>
      <c r="G897" s="15">
        <v>32.631056253103495</v>
      </c>
      <c r="H897" s="15">
        <v>86.473532150395997</v>
      </c>
      <c r="I897" s="15">
        <v>86.069159660668774</v>
      </c>
      <c r="J897" s="15">
        <v>86.857562629270248</v>
      </c>
      <c r="K897" s="15">
        <v>40.92051074974097</v>
      </c>
      <c r="L897" s="15">
        <v>18.993293668747693</v>
      </c>
      <c r="M897" s="15">
        <v>6.7943489546739722</v>
      </c>
      <c r="N897" s="15">
        <v>11.412485258873208</v>
      </c>
      <c r="O897" s="15">
        <v>2.4085285997717918</v>
      </c>
      <c r="P897" s="15">
        <v>5.2506447791788835</v>
      </c>
      <c r="Q897" s="15">
        <v>0.23162553254570359</v>
      </c>
      <c r="R897" s="15">
        <v>2.2390468146084679</v>
      </c>
    </row>
    <row r="898" spans="1:18" x14ac:dyDescent="0.2">
      <c r="A898" s="13" t="s">
        <v>69</v>
      </c>
      <c r="B898" s="14" t="s">
        <v>27</v>
      </c>
      <c r="C898" s="15">
        <v>1.6450344634720098</v>
      </c>
      <c r="D898" s="15">
        <v>19.740413561664116</v>
      </c>
      <c r="E898" s="15">
        <v>10.203506246962442</v>
      </c>
      <c r="F898" s="15">
        <v>12.888639469847297</v>
      </c>
      <c r="G898" s="15">
        <v>38.370619068827303</v>
      </c>
      <c r="H898" s="15">
        <v>99.131552820075854</v>
      </c>
      <c r="I898" s="15">
        <v>106.00348141036149</v>
      </c>
      <c r="J898" s="15">
        <v>92.59946280439847</v>
      </c>
      <c r="K898" s="15">
        <v>50.973246653454197</v>
      </c>
      <c r="L898" s="15">
        <v>19.019868154273954</v>
      </c>
      <c r="M898" s="15">
        <v>7.9883446247950616</v>
      </c>
      <c r="N898" s="15">
        <v>14.518886260918437</v>
      </c>
      <c r="O898" s="15">
        <v>1.7807589000845858</v>
      </c>
      <c r="P898" s="15">
        <v>5.4193198753556429</v>
      </c>
      <c r="Q898" s="15">
        <v>0.30431789046838326</v>
      </c>
      <c r="R898" s="15">
        <v>1.5976689249590121</v>
      </c>
    </row>
    <row r="899" spans="1:18" x14ac:dyDescent="0.2">
      <c r="A899" s="13" t="s">
        <v>70</v>
      </c>
      <c r="B899" s="14" t="s">
        <v>27</v>
      </c>
      <c r="C899" s="15">
        <v>5.7589469354175238</v>
      </c>
      <c r="D899" s="15">
        <v>16.454134101192924</v>
      </c>
      <c r="E899" s="15">
        <v>8.6562826250045912</v>
      </c>
      <c r="F899" s="15">
        <v>16.525630465917853</v>
      </c>
      <c r="G899" s="15">
        <v>29.190688170473617</v>
      </c>
      <c r="H899" s="15">
        <v>99.296064510895519</v>
      </c>
      <c r="I899" s="15">
        <v>100.79029454191273</v>
      </c>
      <c r="J899" s="15">
        <v>97.875457875457883</v>
      </c>
      <c r="K899" s="15">
        <v>53.328446144278232</v>
      </c>
      <c r="L899" s="15">
        <v>19.829168707168243</v>
      </c>
      <c r="M899" s="15">
        <v>8.6377060656225311</v>
      </c>
      <c r="N899" s="15">
        <v>15.257246421482204</v>
      </c>
      <c r="O899" s="15">
        <v>2.3443223443223444</v>
      </c>
      <c r="P899" s="15">
        <v>6.4347259325682238</v>
      </c>
      <c r="Q899" s="15">
        <v>0.22533146258145731</v>
      </c>
      <c r="R899" s="15">
        <v>1.2017678004344392</v>
      </c>
    </row>
    <row r="900" spans="1:18" x14ac:dyDescent="0.2">
      <c r="A900" s="13" t="s">
        <v>71</v>
      </c>
      <c r="B900" s="14" t="s">
        <v>27</v>
      </c>
      <c r="C900" s="15">
        <v>6.590057251122369</v>
      </c>
      <c r="D900" s="15">
        <v>14.827628815025331</v>
      </c>
      <c r="E900" s="15">
        <v>8.2061171474511028</v>
      </c>
      <c r="F900" s="15">
        <v>18.463763581764979</v>
      </c>
      <c r="G900" s="15">
        <v>33.425252778474139</v>
      </c>
      <c r="H900" s="15">
        <v>102.82417807426488</v>
      </c>
      <c r="I900" s="15">
        <v>109.59170999598163</v>
      </c>
      <c r="J900" s="15">
        <v>96.389308602094516</v>
      </c>
      <c r="K900" s="15">
        <v>57.2729188119282</v>
      </c>
      <c r="L900" s="15">
        <v>19.659745447099706</v>
      </c>
      <c r="M900" s="15">
        <v>9.3476525522058971</v>
      </c>
      <c r="N900" s="15">
        <v>17.35202074936376</v>
      </c>
      <c r="O900" s="15">
        <v>1.7367442991368383</v>
      </c>
      <c r="P900" s="15">
        <v>6.0002400096003843</v>
      </c>
      <c r="Q900" s="15">
        <v>0.2967508746732031</v>
      </c>
      <c r="R900" s="15">
        <v>1.3353789360294139</v>
      </c>
    </row>
    <row r="901" spans="1:18" x14ac:dyDescent="0.2">
      <c r="A901" s="13" t="s">
        <v>72</v>
      </c>
      <c r="B901" s="14" t="s">
        <v>27</v>
      </c>
      <c r="C901" s="15">
        <v>5.7799172646128696</v>
      </c>
      <c r="D901" s="15">
        <v>14.862644394718808</v>
      </c>
      <c r="E901" s="15">
        <v>7.0242864704716554</v>
      </c>
      <c r="F901" s="15">
        <v>21.323726785360385</v>
      </c>
      <c r="G901" s="15">
        <v>31.79016001047205</v>
      </c>
      <c r="H901" s="15">
        <v>109.00584761026487</v>
      </c>
      <c r="I901" s="15">
        <v>116.70717328007315</v>
      </c>
      <c r="J901" s="15">
        <v>101.82556651197379</v>
      </c>
      <c r="K901" s="15">
        <v>63.189670907900684</v>
      </c>
      <c r="L901" s="15">
        <v>20.085811866316462</v>
      </c>
      <c r="M901" s="15">
        <v>10.262823581329577</v>
      </c>
      <c r="N901" s="15">
        <v>19.25066775753784</v>
      </c>
      <c r="O901" s="15">
        <v>1.7161612333478728</v>
      </c>
      <c r="P901" s="15">
        <v>6.6054697417880597</v>
      </c>
      <c r="Q901" s="15">
        <v>0.29322353089513081</v>
      </c>
      <c r="R901" s="15">
        <v>0.87967059268539238</v>
      </c>
    </row>
    <row r="902" spans="1:18" x14ac:dyDescent="0.2">
      <c r="A902" s="13" t="s">
        <v>43</v>
      </c>
      <c r="B902" s="14" t="s">
        <v>76</v>
      </c>
      <c r="C902" s="15">
        <v>167.92173387012662</v>
      </c>
      <c r="D902" s="15">
        <v>98.968364889639858</v>
      </c>
      <c r="E902" s="15">
        <v>33.533932714617166</v>
      </c>
      <c r="F902" s="15">
        <v>11.631138824439288</v>
      </c>
      <c r="G902" s="15">
        <v>26.175236979377651</v>
      </c>
      <c r="H902" s="15">
        <v>27.027174382911969</v>
      </c>
      <c r="I902" s="15">
        <v>23.829743528079643</v>
      </c>
      <c r="J902" s="15">
        <v>30.099408644264976</v>
      </c>
      <c r="K902" s="15">
        <v>30.111543563209711</v>
      </c>
      <c r="L902" s="15">
        <v>8.4586488126346975</v>
      </c>
      <c r="M902" s="15">
        <v>11.823415191141319</v>
      </c>
      <c r="N902" s="15">
        <v>21.794351505313312</v>
      </c>
      <c r="O902" s="15">
        <v>1.9218983892321615</v>
      </c>
      <c r="P902" s="15">
        <v>2.4935413500939614</v>
      </c>
      <c r="Q902" s="15">
        <v>13.443487891903766</v>
      </c>
      <c r="R902" s="15">
        <v>0.7009929955222125</v>
      </c>
    </row>
    <row r="903" spans="1:18" x14ac:dyDescent="0.2">
      <c r="A903" s="13" t="s">
        <v>44</v>
      </c>
      <c r="B903" s="14" t="s">
        <v>76</v>
      </c>
      <c r="C903" s="15">
        <v>140.93753086276308</v>
      </c>
      <c r="D903" s="15">
        <v>74.012536817460912</v>
      </c>
      <c r="E903" s="15">
        <v>31.473533619456369</v>
      </c>
      <c r="F903" s="15">
        <v>8.436961226660797</v>
      </c>
      <c r="G903" s="15">
        <v>35.295778624876462</v>
      </c>
      <c r="H903" s="15">
        <v>27.739613598253818</v>
      </c>
      <c r="I903" s="15">
        <v>25.995721228075006</v>
      </c>
      <c r="J903" s="15">
        <v>29.431234516511747</v>
      </c>
      <c r="K903" s="15">
        <v>26.463345345119084</v>
      </c>
      <c r="L903" s="15">
        <v>8.1035345711085167</v>
      </c>
      <c r="M903" s="15">
        <v>13.070217050175026</v>
      </c>
      <c r="N903" s="15">
        <v>24.076989423145662</v>
      </c>
      <c r="O903" s="15">
        <v>2.2004661320756447</v>
      </c>
      <c r="P903" s="15">
        <v>2.247069820953477</v>
      </c>
      <c r="Q903" s="15">
        <v>12.608915271933554</v>
      </c>
      <c r="R903" s="15">
        <v>0.96873373430709009</v>
      </c>
    </row>
    <row r="904" spans="1:18" x14ac:dyDescent="0.2">
      <c r="A904" s="13" t="s">
        <v>45</v>
      </c>
      <c r="B904" s="14" t="s">
        <v>76</v>
      </c>
      <c r="C904" s="15">
        <v>96.129085631789479</v>
      </c>
      <c r="D904" s="15">
        <v>81.097992242091493</v>
      </c>
      <c r="E904" s="15">
        <v>30.583917564579117</v>
      </c>
      <c r="F904" s="15">
        <v>11.763045217145814</v>
      </c>
      <c r="G904" s="15">
        <v>36.213514883754613</v>
      </c>
      <c r="H904" s="15">
        <v>29.173894330666428</v>
      </c>
      <c r="I904" s="15">
        <v>26.960785063786275</v>
      </c>
      <c r="J904" s="15">
        <v>31.354152691708784</v>
      </c>
      <c r="K904" s="15">
        <v>25.498682239036398</v>
      </c>
      <c r="L904" s="15">
        <v>9.0361619608258827</v>
      </c>
      <c r="M904" s="15">
        <v>11.147130889489409</v>
      </c>
      <c r="N904" s="15">
        <v>20.442456779352138</v>
      </c>
      <c r="O904" s="15">
        <v>1.9294863194897713</v>
      </c>
      <c r="P904" s="15">
        <v>2.4163038803238144</v>
      </c>
      <c r="Q904" s="15">
        <v>11.98240636485987</v>
      </c>
      <c r="R904" s="15">
        <v>2.1261557554884432</v>
      </c>
    </row>
    <row r="905" spans="1:18" x14ac:dyDescent="0.2">
      <c r="A905" s="13" t="s">
        <v>46</v>
      </c>
      <c r="B905" s="14" t="s">
        <v>76</v>
      </c>
      <c r="C905" s="15">
        <v>77.482960760665307</v>
      </c>
      <c r="D905" s="15">
        <v>66.848044577828887</v>
      </c>
      <c r="E905" s="15">
        <v>32.158307585895251</v>
      </c>
      <c r="F905" s="15">
        <v>10.603924699659427</v>
      </c>
      <c r="G905" s="15">
        <v>38.740625813030903</v>
      </c>
      <c r="H905" s="15">
        <v>29.146913954167605</v>
      </c>
      <c r="I905" s="15">
        <v>25.133122275667958</v>
      </c>
      <c r="J905" s="15">
        <v>33.091466062053044</v>
      </c>
      <c r="K905" s="15">
        <v>27.661051708306331</v>
      </c>
      <c r="L905" s="15">
        <v>9.7256437910919704</v>
      </c>
      <c r="M905" s="15">
        <v>10.596148945232919</v>
      </c>
      <c r="N905" s="15">
        <v>19.531161286513051</v>
      </c>
      <c r="O905" s="15">
        <v>1.8152692713896006</v>
      </c>
      <c r="P905" s="15">
        <v>3.0674483855612618</v>
      </c>
      <c r="Q905" s="15">
        <v>10.941349264978466</v>
      </c>
      <c r="R905" s="15">
        <v>2.7616025579643866</v>
      </c>
    </row>
    <row r="906" spans="1:18" x14ac:dyDescent="0.2">
      <c r="A906" s="13" t="s">
        <v>47</v>
      </c>
      <c r="B906" s="14" t="s">
        <v>76</v>
      </c>
      <c r="C906" s="15">
        <v>67.21084381865505</v>
      </c>
      <c r="D906" s="15">
        <v>82.811266554922284</v>
      </c>
      <c r="E906" s="15">
        <v>30.603901255905914</v>
      </c>
      <c r="F906" s="15">
        <v>10.98774428350807</v>
      </c>
      <c r="G906" s="15">
        <v>40.338103298699046</v>
      </c>
      <c r="H906" s="15">
        <v>32.726320688852688</v>
      </c>
      <c r="I906" s="15">
        <v>30.401734637829591</v>
      </c>
      <c r="J906" s="15">
        <v>35.005114097273655</v>
      </c>
      <c r="K906" s="15">
        <v>31.420236235057203</v>
      </c>
      <c r="L906" s="15">
        <v>10.151838254501241</v>
      </c>
      <c r="M906" s="15">
        <v>10.329940680018808</v>
      </c>
      <c r="N906" s="15">
        <v>19.308399513572244</v>
      </c>
      <c r="O906" s="15">
        <v>1.528350909368791</v>
      </c>
      <c r="P906" s="15">
        <v>2.2439579592637022</v>
      </c>
      <c r="Q906" s="15">
        <v>10.003419566569937</v>
      </c>
      <c r="R906" s="15">
        <v>3.2355273969024427</v>
      </c>
    </row>
    <row r="907" spans="1:18" x14ac:dyDescent="0.2">
      <c r="A907" s="13" t="s">
        <v>48</v>
      </c>
      <c r="B907" s="14" t="s">
        <v>76</v>
      </c>
      <c r="C907" s="15">
        <v>63.649897276138013</v>
      </c>
      <c r="D907" s="15">
        <v>72.372290606571738</v>
      </c>
      <c r="E907" s="15">
        <v>28.933191882173023</v>
      </c>
      <c r="F907" s="15">
        <v>13.187237116364575</v>
      </c>
      <c r="G907" s="15">
        <v>44.135357960982198</v>
      </c>
      <c r="H907" s="15">
        <v>34.218837543498672</v>
      </c>
      <c r="I907" s="15">
        <v>30.597709924797961</v>
      </c>
      <c r="J907" s="15">
        <v>37.759414438619167</v>
      </c>
      <c r="K907" s="15">
        <v>34.086661776163275</v>
      </c>
      <c r="L907" s="15">
        <v>10.353768441273205</v>
      </c>
      <c r="M907" s="15">
        <v>9.2963623025899835</v>
      </c>
      <c r="N907" s="15">
        <v>16.873300230374021</v>
      </c>
      <c r="O907" s="15">
        <v>1.8298793151023134</v>
      </c>
      <c r="P907" s="15">
        <v>3.1523158708474197</v>
      </c>
      <c r="Q907" s="15">
        <v>9.2082451243663836</v>
      </c>
      <c r="R907" s="15">
        <v>4.0240178055444797</v>
      </c>
    </row>
    <row r="908" spans="1:18" x14ac:dyDescent="0.2">
      <c r="A908" s="13" t="s">
        <v>49</v>
      </c>
      <c r="B908" s="14" t="s">
        <v>76</v>
      </c>
      <c r="C908" s="15">
        <v>46.439960275972439</v>
      </c>
      <c r="D908" s="15">
        <v>75.375627832539877</v>
      </c>
      <c r="E908" s="15">
        <v>25.965686920328832</v>
      </c>
      <c r="F908" s="15">
        <v>11.320016218961092</v>
      </c>
      <c r="G908" s="15">
        <v>42.516416542877373</v>
      </c>
      <c r="H908" s="15">
        <v>37.110865907091117</v>
      </c>
      <c r="I908" s="15">
        <v>32.655211163476238</v>
      </c>
      <c r="J908" s="15">
        <v>41.423149845080296</v>
      </c>
      <c r="K908" s="15">
        <v>40.243506727673996</v>
      </c>
      <c r="L908" s="15">
        <v>10.621837945139154</v>
      </c>
      <c r="M908" s="15">
        <v>8.2177182456220628</v>
      </c>
      <c r="N908" s="15">
        <v>15.294212823400263</v>
      </c>
      <c r="O908" s="15">
        <v>1.323239508940065</v>
      </c>
      <c r="P908" s="15">
        <v>3.7004036004560654</v>
      </c>
      <c r="Q908" s="15">
        <v>8.9025280994238987</v>
      </c>
      <c r="R908" s="15">
        <v>4.5314013730291869</v>
      </c>
    </row>
    <row r="909" spans="1:18" x14ac:dyDescent="0.2">
      <c r="A909" s="13" t="s">
        <v>50</v>
      </c>
      <c r="B909" s="14" t="s">
        <v>76</v>
      </c>
      <c r="C909" s="15">
        <v>47.661732346711275</v>
      </c>
      <c r="D909" s="15">
        <v>67.984501469166858</v>
      </c>
      <c r="E909" s="15">
        <v>28.032872757604309</v>
      </c>
      <c r="F909" s="15">
        <v>10.988386648860486</v>
      </c>
      <c r="G909" s="15">
        <v>49.07044391045909</v>
      </c>
      <c r="H909" s="15">
        <v>35.477566743259374</v>
      </c>
      <c r="I909" s="15">
        <v>30.466490539933918</v>
      </c>
      <c r="J909" s="15">
        <v>40.337314728115651</v>
      </c>
      <c r="K909" s="15">
        <v>43.607842455256311</v>
      </c>
      <c r="L909" s="15">
        <v>12.04324263220937</v>
      </c>
      <c r="M909" s="15">
        <v>9.4345980187344161</v>
      </c>
      <c r="N909" s="15">
        <v>16.984700523228859</v>
      </c>
      <c r="O909" s="15">
        <v>2.1124991435814282</v>
      </c>
      <c r="P909" s="15">
        <v>3.4892604237064027</v>
      </c>
      <c r="Q909" s="15">
        <v>8.478094993793599</v>
      </c>
      <c r="R909" s="15">
        <v>4.8259925349286643</v>
      </c>
    </row>
    <row r="910" spans="1:18" x14ac:dyDescent="0.2">
      <c r="A910" s="13" t="s">
        <v>51</v>
      </c>
      <c r="B910" s="14" t="s">
        <v>76</v>
      </c>
      <c r="C910" s="15">
        <v>41.133562154167116</v>
      </c>
      <c r="D910" s="15">
        <v>56.404704989845918</v>
      </c>
      <c r="E910" s="15">
        <v>27.315940558562207</v>
      </c>
      <c r="F910" s="15">
        <v>11.219047015123763</v>
      </c>
      <c r="G910" s="15">
        <v>41.920001572000061</v>
      </c>
      <c r="H910" s="15">
        <v>37.976045523946837</v>
      </c>
      <c r="I910" s="15">
        <v>33.244778484637209</v>
      </c>
      <c r="J910" s="15">
        <v>42.542071586317604</v>
      </c>
      <c r="K910" s="15">
        <v>47.437604910087778</v>
      </c>
      <c r="L910" s="15">
        <v>9.8798295419307181</v>
      </c>
      <c r="M910" s="15">
        <v>7.5865552394971649</v>
      </c>
      <c r="N910" s="15">
        <v>13.920516785969998</v>
      </c>
      <c r="O910" s="15">
        <v>1.4738092754753602</v>
      </c>
      <c r="P910" s="15">
        <v>3.0220989140345536</v>
      </c>
      <c r="Q910" s="15">
        <v>7.687517001239522</v>
      </c>
      <c r="R910" s="15">
        <v>5.4375120252669786</v>
      </c>
    </row>
    <row r="911" spans="1:18" x14ac:dyDescent="0.2">
      <c r="A911" s="13" t="s">
        <v>52</v>
      </c>
      <c r="B911" s="14" t="s">
        <v>76</v>
      </c>
      <c r="C911" s="15">
        <v>32.142996154140732</v>
      </c>
      <c r="D911" s="15">
        <v>50.47454864829912</v>
      </c>
      <c r="E911" s="15">
        <v>25.616386862248774</v>
      </c>
      <c r="F911" s="15">
        <v>10.723138686522743</v>
      </c>
      <c r="G911" s="15">
        <v>46.559743460580741</v>
      </c>
      <c r="H911" s="15">
        <v>46.101930938445733</v>
      </c>
      <c r="I911" s="15">
        <v>40.22772646201544</v>
      </c>
      <c r="J911" s="15">
        <v>51.74186832060478</v>
      </c>
      <c r="K911" s="15">
        <v>44.93861118579337</v>
      </c>
      <c r="L911" s="15">
        <v>9.9097608559275887</v>
      </c>
      <c r="M911" s="15">
        <v>6.5203354037552534</v>
      </c>
      <c r="N911" s="15">
        <v>11.845482136045362</v>
      </c>
      <c r="O911" s="15">
        <v>1.4075589858706414</v>
      </c>
      <c r="P911" s="15">
        <v>3.5912252668243347</v>
      </c>
      <c r="Q911" s="15">
        <v>7.0660903494440195</v>
      </c>
      <c r="R911" s="15">
        <v>5.6729790407121703</v>
      </c>
    </row>
    <row r="912" spans="1:18" x14ac:dyDescent="0.2">
      <c r="A912" s="13" t="s">
        <v>53</v>
      </c>
      <c r="B912" s="14" t="s">
        <v>76</v>
      </c>
      <c r="C912" s="15">
        <v>26.91110280678976</v>
      </c>
      <c r="D912" s="15">
        <v>39.410098423213441</v>
      </c>
      <c r="E912" s="15">
        <v>24.703327567286053</v>
      </c>
      <c r="F912" s="15">
        <v>12.787604858359837</v>
      </c>
      <c r="G912" s="15">
        <v>48.003471020212231</v>
      </c>
      <c r="H912" s="15">
        <v>47.752683072651742</v>
      </c>
      <c r="I912" s="15">
        <v>42.530109184955442</v>
      </c>
      <c r="J912" s="15">
        <v>52.744957607182698</v>
      </c>
      <c r="K912" s="15">
        <v>42.513449982169476</v>
      </c>
      <c r="L912" s="15">
        <v>9.9359842805876273</v>
      </c>
      <c r="M912" s="15">
        <v>6.1957143358836646</v>
      </c>
      <c r="N912" s="15">
        <v>11.304362812209996</v>
      </c>
      <c r="O912" s="15">
        <v>1.312341454493164</v>
      </c>
      <c r="P912" s="15">
        <v>3.3432938725595811</v>
      </c>
      <c r="Q912" s="15">
        <v>6.1243351384656499</v>
      </c>
      <c r="R912" s="15">
        <v>7.0665405443834421</v>
      </c>
    </row>
    <row r="913" spans="1:18" x14ac:dyDescent="0.2">
      <c r="A913" s="13" t="s">
        <v>54</v>
      </c>
      <c r="B913" s="14" t="s">
        <v>76</v>
      </c>
      <c r="C913" s="15">
        <v>25.026122628000877</v>
      </c>
      <c r="D913" s="15">
        <v>35.346173196248664</v>
      </c>
      <c r="E913" s="15">
        <v>25.993030017136146</v>
      </c>
      <c r="F913" s="15">
        <v>12.175384430684687</v>
      </c>
      <c r="G913" s="15">
        <v>50.994011548731251</v>
      </c>
      <c r="H913" s="15">
        <v>53.784085487256213</v>
      </c>
      <c r="I913" s="15">
        <v>48.763054487564411</v>
      </c>
      <c r="J913" s="15">
        <v>58.568188822292946</v>
      </c>
      <c r="K913" s="15">
        <v>45.617396717217574</v>
      </c>
      <c r="L913" s="15">
        <v>9.3272927200268025</v>
      </c>
      <c r="M913" s="15">
        <v>5.831327163355148</v>
      </c>
      <c r="N913" s="15">
        <v>10.443009884308855</v>
      </c>
      <c r="O913" s="15">
        <v>1.4372561674182318</v>
      </c>
      <c r="P913" s="15">
        <v>3.5293890367517138</v>
      </c>
      <c r="Q913" s="15">
        <v>6.0719401773770834</v>
      </c>
      <c r="R913" s="15">
        <v>7.8411535157736694</v>
      </c>
    </row>
    <row r="914" spans="1:18" x14ac:dyDescent="0.2">
      <c r="A914" s="13" t="s">
        <v>55</v>
      </c>
      <c r="B914" s="14" t="s">
        <v>76</v>
      </c>
      <c r="C914" s="15">
        <v>22.81485807854569</v>
      </c>
      <c r="D914" s="15">
        <v>33.24450748588086</v>
      </c>
      <c r="E914" s="15">
        <v>24.288431751162808</v>
      </c>
      <c r="F914" s="15">
        <v>12.69622568810783</v>
      </c>
      <c r="G914" s="15">
        <v>50.418140188285179</v>
      </c>
      <c r="H914" s="15">
        <v>56.62097203215712</v>
      </c>
      <c r="I914" s="15">
        <v>53.665027733648714</v>
      </c>
      <c r="J914" s="15">
        <v>59.401570203384743</v>
      </c>
      <c r="K914" s="15">
        <v>48.107489242085443</v>
      </c>
      <c r="L914" s="15">
        <v>8.7238653960866319</v>
      </c>
      <c r="M914" s="15">
        <v>5.161386600900129</v>
      </c>
      <c r="N914" s="15">
        <v>9.0977192939018217</v>
      </c>
      <c r="O914" s="15">
        <v>1.394788250631962</v>
      </c>
      <c r="P914" s="15">
        <v>3.5623067866026092</v>
      </c>
      <c r="Q914" s="15">
        <v>5.7364323906743282</v>
      </c>
      <c r="R914" s="15">
        <v>8.1347940992447683</v>
      </c>
    </row>
    <row r="915" spans="1:18" x14ac:dyDescent="0.2">
      <c r="A915" s="13" t="s">
        <v>56</v>
      </c>
      <c r="B915" s="14" t="s">
        <v>76</v>
      </c>
      <c r="C915" s="15">
        <v>25.141635601609064</v>
      </c>
      <c r="D915" s="15">
        <v>25.668162001642759</v>
      </c>
      <c r="E915" s="15">
        <v>24.231471943455592</v>
      </c>
      <c r="F915" s="15">
        <v>13.192690280325822</v>
      </c>
      <c r="G915" s="15">
        <v>47.047002592442503</v>
      </c>
      <c r="H915" s="15">
        <v>60.199967863697601</v>
      </c>
      <c r="I915" s="15">
        <v>55.8137780297765</v>
      </c>
      <c r="J915" s="15">
        <v>64.299283939792488</v>
      </c>
      <c r="K915" s="15">
        <v>53.958964499393687</v>
      </c>
      <c r="L915" s="15">
        <v>11.008629542380167</v>
      </c>
      <c r="M915" s="15">
        <v>5.6572124037231406</v>
      </c>
      <c r="N915" s="15">
        <v>10.173940081208618</v>
      </c>
      <c r="O915" s="15">
        <v>1.3801613976975662</v>
      </c>
      <c r="P915" s="15">
        <v>3.5216684553035402</v>
      </c>
      <c r="Q915" s="15">
        <v>5.6433126189474088</v>
      </c>
      <c r="R915" s="15">
        <v>8.7568644087114951</v>
      </c>
    </row>
    <row r="916" spans="1:18" x14ac:dyDescent="0.2">
      <c r="A916" s="13" t="s">
        <v>57</v>
      </c>
      <c r="B916" s="14" t="s">
        <v>76</v>
      </c>
      <c r="C916" s="15">
        <v>17.393728963214254</v>
      </c>
      <c r="D916" s="15">
        <v>28.01585352090235</v>
      </c>
      <c r="E916" s="15">
        <v>20.761423907804563</v>
      </c>
      <c r="F916" s="15">
        <v>14.086231917193981</v>
      </c>
      <c r="G916" s="15">
        <v>48.250710692759583</v>
      </c>
      <c r="H916" s="15">
        <v>63.769358850630333</v>
      </c>
      <c r="I916" s="15">
        <v>57.574297516955902</v>
      </c>
      <c r="J916" s="15">
        <v>69.617401618209485</v>
      </c>
      <c r="K916" s="15">
        <v>51.133986753390062</v>
      </c>
      <c r="L916" s="15">
        <v>12.566476938585753</v>
      </c>
      <c r="M916" s="15">
        <v>4.7537659471623739</v>
      </c>
      <c r="N916" s="15">
        <v>8.5694617299756928</v>
      </c>
      <c r="O916" s="15">
        <v>1.1518077220404033</v>
      </c>
      <c r="P916" s="15">
        <v>4.3740445678073288</v>
      </c>
      <c r="Q916" s="15">
        <v>4.5470804711987922</v>
      </c>
      <c r="R916" s="15">
        <v>8.8599174029721919</v>
      </c>
    </row>
    <row r="917" spans="1:18" x14ac:dyDescent="0.2">
      <c r="A917" s="13" t="s">
        <v>58</v>
      </c>
      <c r="B917" s="14" t="s">
        <v>76</v>
      </c>
      <c r="C917" s="15">
        <v>19.001129362900162</v>
      </c>
      <c r="D917" s="15">
        <v>25.691667870963595</v>
      </c>
      <c r="E917" s="15">
        <v>22.634734411417348</v>
      </c>
      <c r="F917" s="15">
        <v>13.242089519604708</v>
      </c>
      <c r="G917" s="15">
        <v>53.5769055066447</v>
      </c>
      <c r="H917" s="15">
        <v>68.119314113496856</v>
      </c>
      <c r="I917" s="15">
        <v>61.788293527359279</v>
      </c>
      <c r="J917" s="15">
        <v>74.076784272178372</v>
      </c>
      <c r="K917" s="15">
        <v>52.370052197944048</v>
      </c>
      <c r="L917" s="15">
        <v>13.099342738087726</v>
      </c>
      <c r="M917" s="15">
        <v>4.8627382844204696</v>
      </c>
      <c r="N917" s="15">
        <v>8.6497975891013681</v>
      </c>
      <c r="O917" s="15">
        <v>1.2991275695550251</v>
      </c>
      <c r="P917" s="15">
        <v>3.4857767330336311</v>
      </c>
      <c r="Q917" s="15">
        <v>4.3436819506901942</v>
      </c>
      <c r="R917" s="15">
        <v>8.9468920682455266</v>
      </c>
    </row>
    <row r="918" spans="1:18" x14ac:dyDescent="0.2">
      <c r="A918" s="13" t="s">
        <v>59</v>
      </c>
      <c r="B918" s="14" t="s">
        <v>76</v>
      </c>
      <c r="C918" s="15">
        <v>15.779443835294975</v>
      </c>
      <c r="D918" s="15">
        <v>20.230056199096122</v>
      </c>
      <c r="E918" s="15">
        <v>20.150870873520201</v>
      </c>
      <c r="F918" s="15">
        <v>14.03543244921805</v>
      </c>
      <c r="G918" s="15">
        <v>45.273995217465256</v>
      </c>
      <c r="H918" s="15">
        <v>67.723103803814809</v>
      </c>
      <c r="I918" s="15">
        <v>62.581403297908707</v>
      </c>
      <c r="J918" s="15">
        <v>72.55262754088298</v>
      </c>
      <c r="K918" s="15">
        <v>52.831324836768651</v>
      </c>
      <c r="L918" s="15">
        <v>13.850301237289068</v>
      </c>
      <c r="M918" s="15">
        <v>4.9774520071507586</v>
      </c>
      <c r="N918" s="15">
        <v>8.9362110911783965</v>
      </c>
      <c r="O918" s="15">
        <v>1.2590477664361472</v>
      </c>
      <c r="P918" s="15">
        <v>3.1455559770189376</v>
      </c>
      <c r="Q918" s="15">
        <v>3.3678955157079864</v>
      </c>
      <c r="R918" s="15">
        <v>9.3597738830117532</v>
      </c>
    </row>
    <row r="919" spans="1:18" x14ac:dyDescent="0.2">
      <c r="A919" s="13" t="s">
        <v>60</v>
      </c>
      <c r="B919" s="14" t="s">
        <v>76</v>
      </c>
      <c r="C919" s="15">
        <v>12.508378574235186</v>
      </c>
      <c r="D919" s="15">
        <v>17.538922131264556</v>
      </c>
      <c r="E919" s="15">
        <v>21.10072339742209</v>
      </c>
      <c r="F919" s="15">
        <v>14.295617707766242</v>
      </c>
      <c r="G919" s="15">
        <v>50.085290168039776</v>
      </c>
      <c r="H919" s="15">
        <v>70.899187642458884</v>
      </c>
      <c r="I919" s="15">
        <v>67.617603668586455</v>
      </c>
      <c r="J919" s="15">
        <v>73.980997363454222</v>
      </c>
      <c r="K919" s="15">
        <v>55.649173696722436</v>
      </c>
      <c r="L919" s="15">
        <v>15.945628616945468</v>
      </c>
      <c r="M919" s="15">
        <v>5.0164519558343539</v>
      </c>
      <c r="N919" s="15">
        <v>9.0598750013465512</v>
      </c>
      <c r="O919" s="15">
        <v>1.2191819341102204</v>
      </c>
      <c r="P919" s="15">
        <v>3.4251229453405623</v>
      </c>
      <c r="Q919" s="15">
        <v>3.4245645351829195</v>
      </c>
      <c r="R919" s="15">
        <v>9.3372892404596772</v>
      </c>
    </row>
    <row r="920" spans="1:18" x14ac:dyDescent="0.2">
      <c r="A920" s="13" t="s">
        <v>61</v>
      </c>
      <c r="B920" s="14" t="s">
        <v>76</v>
      </c>
      <c r="C920" s="15">
        <v>10.829439076180305</v>
      </c>
      <c r="D920" s="15">
        <v>15.901454846036904</v>
      </c>
      <c r="E920" s="15">
        <v>17.984278105815473</v>
      </c>
      <c r="F920" s="15">
        <v>13.583869633115942</v>
      </c>
      <c r="G920" s="15">
        <v>47.199256992341539</v>
      </c>
      <c r="H920" s="15">
        <v>75.27556185232369</v>
      </c>
      <c r="I920" s="15">
        <v>71.262934837008558</v>
      </c>
      <c r="J920" s="15">
        <v>79.044733368931674</v>
      </c>
      <c r="K920" s="15">
        <v>58.294918595404567</v>
      </c>
      <c r="L920" s="15">
        <v>17.020317657052104</v>
      </c>
      <c r="M920" s="15">
        <v>4.9857496167122326</v>
      </c>
      <c r="N920" s="15">
        <v>8.6280028385037184</v>
      </c>
      <c r="O920" s="15">
        <v>1.5644804463026709</v>
      </c>
      <c r="P920" s="15">
        <v>3.1846341038439636</v>
      </c>
      <c r="Q920" s="15">
        <v>3.0284792101514624</v>
      </c>
      <c r="R920" s="15">
        <v>10.302119234532704</v>
      </c>
    </row>
    <row r="921" spans="1:18" x14ac:dyDescent="0.2">
      <c r="A921" s="13" t="s">
        <v>62</v>
      </c>
      <c r="B921" s="14" t="s">
        <v>76</v>
      </c>
      <c r="C921" s="15">
        <v>9.1266993291876002</v>
      </c>
      <c r="D921" s="15">
        <v>19.359665243731271</v>
      </c>
      <c r="E921" s="15">
        <v>19.448122134207004</v>
      </c>
      <c r="F921" s="15">
        <v>14.960093949390002</v>
      </c>
      <c r="G921" s="15">
        <v>47.325485852290008</v>
      </c>
      <c r="H921" s="15">
        <v>79.435178750069937</v>
      </c>
      <c r="I921" s="15">
        <v>74.853450220566728</v>
      </c>
      <c r="J921" s="15">
        <v>83.71594300519186</v>
      </c>
      <c r="K921" s="15">
        <v>62.570237902869451</v>
      </c>
      <c r="L921" s="15">
        <v>19.950309870409271</v>
      </c>
      <c r="M921" s="15">
        <v>9.3214750574061664</v>
      </c>
      <c r="N921" s="15">
        <v>16.325283844067364</v>
      </c>
      <c r="O921" s="15">
        <v>2.7136037266148225</v>
      </c>
      <c r="P921" s="15">
        <v>4.7267759860872802</v>
      </c>
      <c r="Q921" s="15">
        <v>3.8436376814549971</v>
      </c>
      <c r="R921" s="15">
        <v>9.6744621914173408</v>
      </c>
    </row>
    <row r="922" spans="1:18" x14ac:dyDescent="0.2">
      <c r="A922" s="13" t="s">
        <v>63</v>
      </c>
      <c r="B922" s="14" t="s">
        <v>76</v>
      </c>
      <c r="C922" s="15">
        <v>9.1651518707324762</v>
      </c>
      <c r="D922" s="15">
        <v>20.274426865559722</v>
      </c>
      <c r="E922" s="15">
        <v>15.755856383313954</v>
      </c>
      <c r="F922" s="15">
        <v>14.659796808822549</v>
      </c>
      <c r="G922" s="15">
        <v>47.51314860397131</v>
      </c>
      <c r="H922" s="15">
        <v>86.490362797450175</v>
      </c>
      <c r="I922" s="15">
        <v>83.169838776212941</v>
      </c>
      <c r="J922" s="15">
        <v>89.613163166836017</v>
      </c>
      <c r="K922" s="15">
        <v>67.775092530877615</v>
      </c>
      <c r="L922" s="15">
        <v>20.096328141416198</v>
      </c>
      <c r="M922" s="15">
        <v>6.4148202224045274</v>
      </c>
      <c r="N922" s="15">
        <v>11.478130167322375</v>
      </c>
      <c r="O922" s="15">
        <v>1.6279641156635947</v>
      </c>
      <c r="P922" s="15">
        <v>3.681955566015839</v>
      </c>
      <c r="Q922" s="15">
        <v>3.9108461315665428</v>
      </c>
      <c r="R922" s="15">
        <v>8.8284447326452646</v>
      </c>
    </row>
    <row r="923" spans="1:18" x14ac:dyDescent="0.2">
      <c r="A923" s="13" t="s">
        <v>64</v>
      </c>
      <c r="B923" s="14" t="s">
        <v>76</v>
      </c>
      <c r="C923" s="15">
        <v>7.3488324369144333</v>
      </c>
      <c r="D923" s="15">
        <v>16.500208679109765</v>
      </c>
      <c r="E923" s="15">
        <v>17.35087392203793</v>
      </c>
      <c r="F923" s="15">
        <v>14.763854159883174</v>
      </c>
      <c r="G923" s="15">
        <v>45.640675652619009</v>
      </c>
      <c r="H923" s="15">
        <v>83.661086545179018</v>
      </c>
      <c r="I923" s="15">
        <v>79.702423284448656</v>
      </c>
      <c r="J923" s="15">
        <v>87.387722469839986</v>
      </c>
      <c r="K923" s="15">
        <v>66.221085241634398</v>
      </c>
      <c r="L923" s="15">
        <v>21.335359258934883</v>
      </c>
      <c r="M923" s="15">
        <v>12.869957166338406</v>
      </c>
      <c r="N923" s="15">
        <v>22.577102774909697</v>
      </c>
      <c r="O923" s="15">
        <v>3.58348975060147</v>
      </c>
      <c r="P923" s="15">
        <v>4.2648599907391613</v>
      </c>
      <c r="Q923" s="15">
        <v>4.0990368027309261</v>
      </c>
      <c r="R923" s="15">
        <v>9.3310371937943124</v>
      </c>
    </row>
    <row r="924" spans="1:18" x14ac:dyDescent="0.2">
      <c r="A924" s="13" t="s">
        <v>65</v>
      </c>
      <c r="B924" s="14" t="s">
        <v>76</v>
      </c>
      <c r="C924" s="15">
        <v>5.6729973627480552</v>
      </c>
      <c r="D924" s="15">
        <v>15.220236826885028</v>
      </c>
      <c r="E924" s="15">
        <v>15.830582242709427</v>
      </c>
      <c r="F924" s="15">
        <v>16.702790630737493</v>
      </c>
      <c r="G924" s="15">
        <v>49.06258377643195</v>
      </c>
      <c r="H924" s="15">
        <v>89.490794738831028</v>
      </c>
      <c r="I924" s="15">
        <v>85.422245682977803</v>
      </c>
      <c r="J924" s="15">
        <v>93.325345875009958</v>
      </c>
      <c r="K924" s="15">
        <v>70.954223717938476</v>
      </c>
      <c r="L924" s="15">
        <v>21.942273222019235</v>
      </c>
      <c r="M924" s="15">
        <v>12.919047464052561</v>
      </c>
      <c r="N924" s="15">
        <v>22.689474596206352</v>
      </c>
      <c r="O924" s="15">
        <v>3.3932050945923051</v>
      </c>
      <c r="P924" s="15">
        <v>3.8839255013203564</v>
      </c>
      <c r="Q924" s="15">
        <v>3.455970868301999</v>
      </c>
      <c r="R924" s="15">
        <v>8.8095839224716403</v>
      </c>
    </row>
    <row r="925" spans="1:18" x14ac:dyDescent="0.2">
      <c r="A925" s="13" t="s">
        <v>66</v>
      </c>
      <c r="B925" s="14" t="s">
        <v>76</v>
      </c>
      <c r="C925" s="15">
        <v>10.082705811505887</v>
      </c>
      <c r="D925" s="15">
        <v>17.817384242250128</v>
      </c>
      <c r="E925" s="15">
        <v>16.127112363735499</v>
      </c>
      <c r="F925" s="15">
        <v>15.060504403170984</v>
      </c>
      <c r="G925" s="15">
        <v>49.555856889118516</v>
      </c>
      <c r="H925" s="15">
        <v>92.670939088689011</v>
      </c>
      <c r="I925" s="15">
        <v>88.582702335013437</v>
      </c>
      <c r="J925" s="15">
        <v>96.527937612215837</v>
      </c>
      <c r="K925" s="15">
        <v>74.558829225273428</v>
      </c>
      <c r="L925" s="15">
        <v>21.885983337355487</v>
      </c>
      <c r="M925" s="15">
        <v>9.8567616391720119</v>
      </c>
      <c r="N925" s="15">
        <v>17.644937820773464</v>
      </c>
      <c r="O925" s="15">
        <v>2.4125952914825253</v>
      </c>
      <c r="P925" s="15">
        <v>3.8297424179078754</v>
      </c>
      <c r="Q925" s="15">
        <v>3.525592324338604</v>
      </c>
      <c r="R925" s="15">
        <v>8.5036293738448716</v>
      </c>
    </row>
    <row r="926" spans="1:18" x14ac:dyDescent="0.2">
      <c r="A926" s="13" t="s">
        <v>67</v>
      </c>
      <c r="B926" s="14" t="s">
        <v>76</v>
      </c>
      <c r="C926" s="15">
        <v>7.5832677265776987</v>
      </c>
      <c r="D926" s="15">
        <v>17.786209758700423</v>
      </c>
      <c r="E926" s="15">
        <v>14.241284104429957</v>
      </c>
      <c r="F926" s="15">
        <v>15.410656406259983</v>
      </c>
      <c r="G926" s="15">
        <v>48.347398030942337</v>
      </c>
      <c r="H926" s="15">
        <v>101.1179036965452</v>
      </c>
      <c r="I926" s="15">
        <v>96.720471270433109</v>
      </c>
      <c r="J926" s="15">
        <v>105.27069095072817</v>
      </c>
      <c r="K926" s="15">
        <v>74.642238059910326</v>
      </c>
      <c r="L926" s="15">
        <v>23.972868699714791</v>
      </c>
      <c r="M926" s="15">
        <v>11.32392927831973</v>
      </c>
      <c r="N926" s="15">
        <v>20.713185281210542</v>
      </c>
      <c r="O926" s="15">
        <v>2.3616130532794219</v>
      </c>
      <c r="P926" s="15">
        <v>4.5560661018086526</v>
      </c>
      <c r="Q926" s="15">
        <v>3.3615998074318587</v>
      </c>
      <c r="R926" s="15">
        <v>8.3549250688361187</v>
      </c>
    </row>
    <row r="927" spans="1:18" x14ac:dyDescent="0.2">
      <c r="A927" s="13" t="s">
        <v>68</v>
      </c>
      <c r="B927" s="14" t="s">
        <v>76</v>
      </c>
      <c r="C927" s="15">
        <v>6.3342297645456638</v>
      </c>
      <c r="D927" s="15">
        <v>16.661778293696202</v>
      </c>
      <c r="E927" s="15">
        <v>15.01816092593714</v>
      </c>
      <c r="F927" s="15">
        <v>15.345532281270922</v>
      </c>
      <c r="G927" s="15">
        <v>48.35888563646089</v>
      </c>
      <c r="H927" s="15">
        <v>105.76068090658113</v>
      </c>
      <c r="I927" s="15">
        <v>100.55541447333758</v>
      </c>
      <c r="J927" s="15">
        <v>110.68122179416881</v>
      </c>
      <c r="K927" s="15">
        <v>85.363284784052126</v>
      </c>
      <c r="L927" s="15">
        <v>25.420907124746158</v>
      </c>
      <c r="M927" s="15">
        <v>12.63158201282136</v>
      </c>
      <c r="N927" s="15">
        <v>23.12250156501381</v>
      </c>
      <c r="O927" s="15">
        <v>2.6673017834807156</v>
      </c>
      <c r="P927" s="15">
        <v>3.2396716099829779</v>
      </c>
      <c r="Q927" s="15">
        <v>3.2398005738936626</v>
      </c>
      <c r="R927" s="15">
        <v>8.4938591824927485</v>
      </c>
    </row>
    <row r="928" spans="1:18" x14ac:dyDescent="0.2">
      <c r="A928" s="13" t="s">
        <v>69</v>
      </c>
      <c r="B928" s="14" t="s">
        <v>76</v>
      </c>
      <c r="C928" s="15">
        <v>10.893892111856829</v>
      </c>
      <c r="D928" s="15">
        <v>15.030813166992335</v>
      </c>
      <c r="E928" s="15">
        <v>13.581502475811465</v>
      </c>
      <c r="F928" s="15">
        <v>17.037151034745744</v>
      </c>
      <c r="G928" s="15">
        <v>45.700365046729317</v>
      </c>
      <c r="H928" s="15">
        <v>110.28546645088936</v>
      </c>
      <c r="I928" s="15">
        <v>105.29466920996835</v>
      </c>
      <c r="J928" s="15">
        <v>115.00467060262119</v>
      </c>
      <c r="K928" s="15">
        <v>93.668096778502857</v>
      </c>
      <c r="L928" s="15">
        <v>23.374939683877987</v>
      </c>
      <c r="M928" s="15">
        <v>15.883896770783345</v>
      </c>
      <c r="N928" s="15">
        <v>28.847176761941519</v>
      </c>
      <c r="O928" s="15">
        <v>3.5090928784363666</v>
      </c>
      <c r="P928" s="15">
        <v>2.7086371755879326</v>
      </c>
      <c r="Q928" s="15">
        <v>2.8376984389893032</v>
      </c>
      <c r="R928" s="15">
        <v>7.7796224153647424</v>
      </c>
    </row>
    <row r="929" spans="1:18" x14ac:dyDescent="0.2">
      <c r="A929" s="13" t="s">
        <v>70</v>
      </c>
      <c r="B929" s="14" t="s">
        <v>76</v>
      </c>
      <c r="C929" s="15">
        <v>6.9294786953177514</v>
      </c>
      <c r="D929" s="15">
        <v>20.234077790327831</v>
      </c>
      <c r="E929" s="15">
        <v>14.469817581460923</v>
      </c>
      <c r="F929" s="15">
        <v>17.751224300753972</v>
      </c>
      <c r="G929" s="15">
        <v>48.253443046424891</v>
      </c>
      <c r="H929" s="15">
        <v>105.93327826967527</v>
      </c>
      <c r="I929" s="15">
        <v>100.41159664266074</v>
      </c>
      <c r="J929" s="15">
        <v>111.15177104453409</v>
      </c>
      <c r="K929" s="15">
        <v>98.185847844047686</v>
      </c>
      <c r="L929" s="15">
        <v>21.618792759339861</v>
      </c>
      <c r="M929" s="15">
        <v>21.785917606733985</v>
      </c>
      <c r="N929" s="15">
        <v>39.678181692658953</v>
      </c>
      <c r="O929" s="15">
        <v>4.876096076739536</v>
      </c>
      <c r="P929" s="15">
        <v>3.3096715291844374</v>
      </c>
      <c r="Q929" s="15">
        <v>2.9963097639946468</v>
      </c>
      <c r="R929" s="15">
        <v>7.9503677403204573</v>
      </c>
    </row>
    <row r="930" spans="1:18" x14ac:dyDescent="0.2">
      <c r="A930" s="13" t="s">
        <v>71</v>
      </c>
      <c r="B930" s="14" t="s">
        <v>76</v>
      </c>
      <c r="C930" s="15">
        <v>4.0464476375722427</v>
      </c>
      <c r="D930" s="15">
        <v>17.022986613234952</v>
      </c>
      <c r="E930" s="15">
        <v>13.856674499320595</v>
      </c>
      <c r="F930" s="15">
        <v>19.072389058053627</v>
      </c>
      <c r="G930" s="15">
        <v>47.164699842429044</v>
      </c>
      <c r="H930" s="15">
        <v>110.72823705209397</v>
      </c>
      <c r="I930" s="15">
        <v>104.98414741814911</v>
      </c>
      <c r="J930" s="15">
        <v>116.17682116792867</v>
      </c>
      <c r="K930" s="15">
        <v>107.63367983284175</v>
      </c>
      <c r="L930" s="15">
        <v>21.412913172296999</v>
      </c>
      <c r="M930" s="15">
        <v>23.997639125542154</v>
      </c>
      <c r="N930" s="15">
        <v>43.643723688363309</v>
      </c>
      <c r="O930" s="15">
        <v>5.4411053374937808</v>
      </c>
      <c r="P930" s="15">
        <v>2.3982870587372243</v>
      </c>
      <c r="Q930" s="15">
        <v>2.7507175282241993</v>
      </c>
      <c r="R930" s="15">
        <v>7.6948951543858</v>
      </c>
    </row>
    <row r="931" spans="1:18" x14ac:dyDescent="0.2">
      <c r="A931" s="13" t="s">
        <v>72</v>
      </c>
      <c r="B931" s="14" t="s">
        <v>76</v>
      </c>
      <c r="C931" s="15">
        <v>5.2070726119239144</v>
      </c>
      <c r="D931" s="15">
        <v>18.154388295626624</v>
      </c>
      <c r="E931" s="15">
        <v>14.225831041606913</v>
      </c>
      <c r="F931" s="15">
        <v>19.939170193087858</v>
      </c>
      <c r="G931" s="15">
        <v>47.274861092005757</v>
      </c>
      <c r="H931" s="15">
        <v>110.9508017190895</v>
      </c>
      <c r="I931" s="15">
        <v>105.07384646214588</v>
      </c>
      <c r="J931" s="15">
        <v>116.5212898686937</v>
      </c>
      <c r="K931" s="15">
        <v>113.9548847981262</v>
      </c>
      <c r="L931" s="15">
        <v>19.603114680459218</v>
      </c>
      <c r="M931" s="15">
        <v>28.462214584128283</v>
      </c>
      <c r="N931" s="15">
        <v>51.748444817307124</v>
      </c>
      <c r="O931" s="15">
        <v>6.5268411188242332</v>
      </c>
      <c r="P931" s="15">
        <v>2.439435705490109</v>
      </c>
      <c r="Q931" s="15">
        <v>2.6388808223695097</v>
      </c>
      <c r="R931" s="15">
        <v>7.4454137488282601</v>
      </c>
    </row>
    <row r="932" spans="1:18" x14ac:dyDescent="0.2">
      <c r="A932" s="13" t="s">
        <v>43</v>
      </c>
      <c r="B932" s="14" t="s">
        <v>28</v>
      </c>
      <c r="C932" s="15">
        <v>121.93051504066922</v>
      </c>
      <c r="D932" s="15">
        <v>86.946232244190298</v>
      </c>
      <c r="E932" s="15">
        <v>32.043258398838432</v>
      </c>
      <c r="F932" s="15">
        <v>8.0108145997096081</v>
      </c>
      <c r="G932" s="15">
        <v>37.851387043049641</v>
      </c>
      <c r="H932" s="15">
        <v>28.334256610855483</v>
      </c>
      <c r="I932" s="15">
        <v>22.258516363553877</v>
      </c>
      <c r="J932" s="15">
        <v>34.371038174390762</v>
      </c>
      <c r="K932" s="15">
        <v>47.906797960498793</v>
      </c>
      <c r="L932" s="15">
        <v>3.6742676901857485</v>
      </c>
      <c r="M932" s="15">
        <v>4.2395396425220175</v>
      </c>
      <c r="N932" s="15">
        <v>7.2304734684155907</v>
      </c>
      <c r="O932" s="15">
        <v>1.2677841949570363</v>
      </c>
      <c r="P932" s="15">
        <v>5.1687876519445339</v>
      </c>
      <c r="Q932" s="15">
        <v>6.6419454399511606</v>
      </c>
      <c r="R932" s="15">
        <v>1.3425208867986387</v>
      </c>
    </row>
    <row r="933" spans="1:18" x14ac:dyDescent="0.2">
      <c r="A933" s="13" t="s">
        <v>44</v>
      </c>
      <c r="B933" s="14" t="s">
        <v>28</v>
      </c>
      <c r="C933" s="15">
        <v>113.76330026819312</v>
      </c>
      <c r="D933" s="15">
        <v>48.388010068824222</v>
      </c>
      <c r="E933" s="15">
        <v>30.056525659546828</v>
      </c>
      <c r="F933" s="15">
        <v>10.018841886515608</v>
      </c>
      <c r="G933" s="15">
        <v>27.741061666748255</v>
      </c>
      <c r="H933" s="15">
        <v>30.022655344759006</v>
      </c>
      <c r="I933" s="15">
        <v>20.412102293792639</v>
      </c>
      <c r="J933" s="15">
        <v>39.563614708290714</v>
      </c>
      <c r="K933" s="15">
        <v>45.656572644103555</v>
      </c>
      <c r="L933" s="15">
        <v>3.9430676374453077</v>
      </c>
      <c r="M933" s="15">
        <v>4.2197741383186624</v>
      </c>
      <c r="N933" s="15">
        <v>8.0537546465304288</v>
      </c>
      <c r="O933" s="15">
        <v>0.41355694817028626</v>
      </c>
      <c r="P933" s="15">
        <v>3.4829370911902586</v>
      </c>
      <c r="Q933" s="15">
        <v>5.3266001418120821</v>
      </c>
      <c r="R933" s="15">
        <v>2.0061221313318232</v>
      </c>
    </row>
    <row r="934" spans="1:18" x14ac:dyDescent="0.2">
      <c r="A934" s="13" t="s">
        <v>45</v>
      </c>
      <c r="B934" s="14" t="s">
        <v>28</v>
      </c>
      <c r="C934" s="15">
        <v>55.637695569075746</v>
      </c>
      <c r="D934" s="15">
        <v>60.78933404769387</v>
      </c>
      <c r="E934" s="15">
        <v>35.997683627314416</v>
      </c>
      <c r="F934" s="15">
        <v>13.146980107367003</v>
      </c>
      <c r="G934" s="15">
        <v>32.437735371372511</v>
      </c>
      <c r="H934" s="15">
        <v>27.917043015962182</v>
      </c>
      <c r="I934" s="15">
        <v>18.369096376525658</v>
      </c>
      <c r="J934" s="15">
        <v>37.388425245420592</v>
      </c>
      <c r="K934" s="15">
        <v>47.296349575586412</v>
      </c>
      <c r="L934" s="15">
        <v>2.8459121521126494</v>
      </c>
      <c r="M934" s="15">
        <v>2.9136719652581888</v>
      </c>
      <c r="N934" s="15">
        <v>5.0344930809736983</v>
      </c>
      <c r="O934" s="15">
        <v>0.80985758654340623</v>
      </c>
      <c r="P934" s="15">
        <v>4.9408966534795837</v>
      </c>
      <c r="Q934" s="15">
        <v>6.2339028093896136</v>
      </c>
      <c r="R934" s="15">
        <v>3.3879906572769634</v>
      </c>
    </row>
    <row r="935" spans="1:18" x14ac:dyDescent="0.2">
      <c r="A935" s="13" t="s">
        <v>46</v>
      </c>
      <c r="B935" s="14" t="s">
        <v>28</v>
      </c>
      <c r="C935" s="15">
        <v>62.90702650860846</v>
      </c>
      <c r="D935" s="15">
        <v>56.203818765887895</v>
      </c>
      <c r="E935" s="15">
        <v>26.084477309537817</v>
      </c>
      <c r="F935" s="15">
        <v>8.7959283950767055</v>
      </c>
      <c r="G935" s="15">
        <v>40.646353715306802</v>
      </c>
      <c r="H935" s="15">
        <v>31.745863075709234</v>
      </c>
      <c r="I935" s="15">
        <v>24.814723402552183</v>
      </c>
      <c r="J935" s="15">
        <v>38.616523375560242</v>
      </c>
      <c r="K935" s="15">
        <v>49.544798858742858</v>
      </c>
      <c r="L935" s="15">
        <v>3.3206969744465726</v>
      </c>
      <c r="M935" s="15">
        <v>4.3169060667805441</v>
      </c>
      <c r="N935" s="15">
        <v>7.7379245018711096</v>
      </c>
      <c r="O935" s="15">
        <v>0.9257385740716495</v>
      </c>
      <c r="P935" s="15">
        <v>5.6762311160972905</v>
      </c>
      <c r="Q935" s="15">
        <v>6.1100824329816943</v>
      </c>
      <c r="R935" s="15">
        <v>5.1138733406477215</v>
      </c>
    </row>
    <row r="936" spans="1:18" x14ac:dyDescent="0.2">
      <c r="A936" s="13" t="s">
        <v>47</v>
      </c>
      <c r="B936" s="14" t="s">
        <v>28</v>
      </c>
      <c r="C936" s="15">
        <v>67.138356659608533</v>
      </c>
      <c r="D936" s="15">
        <v>66.621907762226925</v>
      </c>
      <c r="E936" s="15">
        <v>30.873363344202719</v>
      </c>
      <c r="F936" s="15">
        <v>9.9970890828846901</v>
      </c>
      <c r="G936" s="15">
        <v>38.645619667647672</v>
      </c>
      <c r="H936" s="15">
        <v>30.222756041782961</v>
      </c>
      <c r="I936" s="15">
        <v>20.549388557524544</v>
      </c>
      <c r="J936" s="15">
        <v>39.805304089184624</v>
      </c>
      <c r="K936" s="15">
        <v>50.154142569338106</v>
      </c>
      <c r="L936" s="15">
        <v>3.2567625045024737</v>
      </c>
      <c r="M936" s="15">
        <v>3.1264920043223752</v>
      </c>
      <c r="N936" s="15">
        <v>5.7590643091151588</v>
      </c>
      <c r="O936" s="15">
        <v>0.51863588389817106</v>
      </c>
      <c r="P936" s="15">
        <v>4.5859238343564313</v>
      </c>
      <c r="Q936" s="15">
        <v>5.275955257294008</v>
      </c>
      <c r="R936" s="15">
        <v>5.4713610075641563</v>
      </c>
    </row>
    <row r="937" spans="1:18" x14ac:dyDescent="0.2">
      <c r="A937" s="13" t="s">
        <v>48</v>
      </c>
      <c r="B937" s="14" t="s">
        <v>28</v>
      </c>
      <c r="C937" s="15">
        <v>47.645435101220656</v>
      </c>
      <c r="D937" s="15">
        <v>62.664104861388033</v>
      </c>
      <c r="E937" s="15">
        <v>30.804686876062476</v>
      </c>
      <c r="F937" s="15">
        <v>8.2716288833871463</v>
      </c>
      <c r="G937" s="15">
        <v>37.458849292964217</v>
      </c>
      <c r="H937" s="15">
        <v>29.404639157135197</v>
      </c>
      <c r="I937" s="15">
        <v>23.643669343284234</v>
      </c>
      <c r="J937" s="15">
        <v>35.107446594704882</v>
      </c>
      <c r="K937" s="15">
        <v>58.042200771040775</v>
      </c>
      <c r="L937" s="15">
        <v>3.0043870443159872</v>
      </c>
      <c r="M937" s="15">
        <v>3.1961564301233909</v>
      </c>
      <c r="N937" s="15">
        <v>5.6539209299157953</v>
      </c>
      <c r="O937" s="15">
        <v>0.763205360754454</v>
      </c>
      <c r="P937" s="15">
        <v>4.8254086719027711</v>
      </c>
      <c r="Q937" s="15">
        <v>4.3467727449678115</v>
      </c>
      <c r="R937" s="15">
        <v>4.6663883879801507</v>
      </c>
    </row>
    <row r="938" spans="1:18" x14ac:dyDescent="0.2">
      <c r="A938" s="13" t="s">
        <v>49</v>
      </c>
      <c r="B938" s="14" t="s">
        <v>28</v>
      </c>
      <c r="C938" s="15">
        <v>34.310845866322865</v>
      </c>
      <c r="D938" s="15">
        <v>60.303910916567467</v>
      </c>
      <c r="E938" s="15">
        <v>32.129136972604371</v>
      </c>
      <c r="F938" s="15">
        <v>9.6941361555271808</v>
      </c>
      <c r="G938" s="15">
        <v>37.804801209753634</v>
      </c>
      <c r="H938" s="15">
        <v>32.240244497947749</v>
      </c>
      <c r="I938" s="15">
        <v>25.903429487705978</v>
      </c>
      <c r="J938" s="15">
        <v>38.510686715563565</v>
      </c>
      <c r="K938" s="15">
        <v>54.613591556952429</v>
      </c>
      <c r="L938" s="15">
        <v>3.3308634666495722</v>
      </c>
      <c r="M938" s="15">
        <v>2.7023986616213516</v>
      </c>
      <c r="N938" s="15">
        <v>4.9279695122952836</v>
      </c>
      <c r="O938" s="15">
        <v>0.50013878851381255</v>
      </c>
      <c r="P938" s="15">
        <v>5.541885571146727</v>
      </c>
      <c r="Q938" s="15">
        <v>4.9648719597229478</v>
      </c>
      <c r="R938" s="15">
        <v>5.3419508427398803</v>
      </c>
    </row>
    <row r="939" spans="1:18" x14ac:dyDescent="0.2">
      <c r="A939" s="13" t="s">
        <v>50</v>
      </c>
      <c r="B939" s="14" t="s">
        <v>28</v>
      </c>
      <c r="C939" s="15">
        <v>38.138028316179927</v>
      </c>
      <c r="D939" s="15">
        <v>50.676558173554156</v>
      </c>
      <c r="E939" s="15">
        <v>30.690619708223739</v>
      </c>
      <c r="F939" s="15">
        <v>14.268446004700509</v>
      </c>
      <c r="G939" s="15">
        <v>37.496335585385978</v>
      </c>
      <c r="H939" s="15">
        <v>32.493595667025431</v>
      </c>
      <c r="I939" s="15">
        <v>23.396470617517483</v>
      </c>
      <c r="J939" s="15">
        <v>41.494133566784008</v>
      </c>
      <c r="K939" s="15">
        <v>51.86596794089013</v>
      </c>
      <c r="L939" s="15">
        <v>4.3943719854453445</v>
      </c>
      <c r="M939" s="15">
        <v>2.908950469238468</v>
      </c>
      <c r="N939" s="15">
        <v>4.9779724718122313</v>
      </c>
      <c r="O939" s="15">
        <v>0.86189594945842141</v>
      </c>
      <c r="P939" s="15">
        <v>5.4671696462741242</v>
      </c>
      <c r="Q939" s="15">
        <v>4.3324794222700582</v>
      </c>
      <c r="R939" s="15">
        <v>6.0035786280027947</v>
      </c>
    </row>
    <row r="940" spans="1:18" x14ac:dyDescent="0.2">
      <c r="A940" s="13" t="s">
        <v>51</v>
      </c>
      <c r="B940" s="14" t="s">
        <v>28</v>
      </c>
      <c r="C940" s="15">
        <v>34.720578255448764</v>
      </c>
      <c r="D940" s="15">
        <v>35.772716990462364</v>
      </c>
      <c r="E940" s="15">
        <v>32.722256107936325</v>
      </c>
      <c r="F940" s="15">
        <v>13.088902443174531</v>
      </c>
      <c r="G940" s="15">
        <v>37.819224108760132</v>
      </c>
      <c r="H940" s="15">
        <v>39.093899765924512</v>
      </c>
      <c r="I940" s="15">
        <v>28.578682755770011</v>
      </c>
      <c r="J940" s="15">
        <v>49.493600404682965</v>
      </c>
      <c r="K940" s="15">
        <v>59.830133651126282</v>
      </c>
      <c r="L940" s="15">
        <v>5.1230695481086723</v>
      </c>
      <c r="M940" s="15">
        <v>3.0494461595884954</v>
      </c>
      <c r="N940" s="15">
        <v>4.7835563410945516</v>
      </c>
      <c r="O940" s="15">
        <v>1.3343862854203741</v>
      </c>
      <c r="P940" s="15">
        <v>5.0893724649527305</v>
      </c>
      <c r="Q940" s="15">
        <v>5.4280141640675215</v>
      </c>
      <c r="R940" s="15">
        <v>5.7329587800263715</v>
      </c>
    </row>
    <row r="941" spans="1:18" x14ac:dyDescent="0.2">
      <c r="A941" s="13" t="s">
        <v>52</v>
      </c>
      <c r="B941" s="14" t="s">
        <v>28</v>
      </c>
      <c r="C941" s="15">
        <v>28.109851176901124</v>
      </c>
      <c r="D941" s="15">
        <v>27.579476626393561</v>
      </c>
      <c r="E941" s="15">
        <v>32.597512402334793</v>
      </c>
      <c r="F941" s="15">
        <v>7.8947100349404584</v>
      </c>
      <c r="G941" s="15">
        <v>27.747126881803695</v>
      </c>
      <c r="H941" s="15">
        <v>37.042114960444316</v>
      </c>
      <c r="I941" s="15">
        <v>29.154201531744814</v>
      </c>
      <c r="J941" s="15">
        <v>44.838598979114778</v>
      </c>
      <c r="K941" s="15">
        <v>56.044238868724186</v>
      </c>
      <c r="L941" s="15">
        <v>3.7282648174473172</v>
      </c>
      <c r="M941" s="15">
        <v>2.1647989262597327</v>
      </c>
      <c r="N941" s="15">
        <v>3.0242947647038187</v>
      </c>
      <c r="O941" s="15">
        <v>1.3152655700540334</v>
      </c>
      <c r="P941" s="15">
        <v>7.1639024672784943</v>
      </c>
      <c r="Q941" s="15">
        <v>3.5478649069256729</v>
      </c>
      <c r="R941" s="15">
        <v>4.9309308875916127</v>
      </c>
    </row>
    <row r="942" spans="1:18" x14ac:dyDescent="0.2">
      <c r="A942" s="13" t="s">
        <v>53</v>
      </c>
      <c r="B942" s="14" t="s">
        <v>28</v>
      </c>
      <c r="C942" s="15">
        <v>24.53647400200559</v>
      </c>
      <c r="D942" s="15">
        <v>29.337088480658856</v>
      </c>
      <c r="E942" s="15">
        <v>29.631531900813382</v>
      </c>
      <c r="F942" s="15">
        <v>12.840330490352468</v>
      </c>
      <c r="G942" s="15">
        <v>35.618098993320046</v>
      </c>
      <c r="H942" s="15">
        <v>38.403457612997293</v>
      </c>
      <c r="I942" s="15">
        <v>27.750285542101235</v>
      </c>
      <c r="J942" s="15">
        <v>48.922700956462322</v>
      </c>
      <c r="K942" s="15">
        <v>57.930639450114562</v>
      </c>
      <c r="L942" s="15">
        <v>5.3255950464865274</v>
      </c>
      <c r="M942" s="15">
        <v>2.1894112968889057</v>
      </c>
      <c r="N942" s="15">
        <v>3.3347982625701054</v>
      </c>
      <c r="O942" s="15">
        <v>1.0584238187696176</v>
      </c>
      <c r="P942" s="15">
        <v>6.7803454359988127</v>
      </c>
      <c r="Q942" s="15">
        <v>2.7811440798318534</v>
      </c>
      <c r="R942" s="15">
        <v>4.8522088201321694</v>
      </c>
    </row>
    <row r="943" spans="1:18" x14ac:dyDescent="0.2">
      <c r="A943" s="13" t="s">
        <v>54</v>
      </c>
      <c r="B943" s="14" t="s">
        <v>28</v>
      </c>
      <c r="C943" s="15">
        <v>24.069577124273902</v>
      </c>
      <c r="D943" s="15">
        <v>23.53469763262337</v>
      </c>
      <c r="E943" s="15">
        <v>23.626275281904423</v>
      </c>
      <c r="F943" s="15">
        <v>10.739216037229284</v>
      </c>
      <c r="G943" s="15">
        <v>35.557591244395155</v>
      </c>
      <c r="H943" s="15">
        <v>41.460525398926904</v>
      </c>
      <c r="I943" s="15">
        <v>30.868744694434508</v>
      </c>
      <c r="J943" s="15">
        <v>51.909939715256677</v>
      </c>
      <c r="K943" s="15">
        <v>62.423059949364735</v>
      </c>
      <c r="L943" s="15">
        <v>5.9810001625902958</v>
      </c>
      <c r="M943" s="15">
        <v>2.0904466587694239</v>
      </c>
      <c r="N943" s="15">
        <v>3.9755201500408077</v>
      </c>
      <c r="O943" s="15">
        <v>0.23071084317891857</v>
      </c>
      <c r="P943" s="15">
        <v>8.3256024168034433</v>
      </c>
      <c r="Q943" s="15">
        <v>3.9486214665644672</v>
      </c>
      <c r="R943" s="15">
        <v>5.3422525724107492</v>
      </c>
    </row>
    <row r="944" spans="1:18" x14ac:dyDescent="0.2">
      <c r="A944" s="13" t="s">
        <v>55</v>
      </c>
      <c r="B944" s="14" t="s">
        <v>28</v>
      </c>
      <c r="C944" s="15">
        <v>36.977293797996794</v>
      </c>
      <c r="D944" s="15">
        <v>24.11562638999791</v>
      </c>
      <c r="E944" s="15">
        <v>25.619128949615714</v>
      </c>
      <c r="F944" s="15">
        <v>9.924527430932212</v>
      </c>
      <c r="G944" s="15">
        <v>39.521326986673174</v>
      </c>
      <c r="H944" s="15">
        <v>49.154855451689265</v>
      </c>
      <c r="I944" s="15">
        <v>35.106760116425946</v>
      </c>
      <c r="J944" s="15">
        <v>63.00555738426263</v>
      </c>
      <c r="K944" s="15">
        <v>59.806023434847887</v>
      </c>
      <c r="L944" s="15">
        <v>6.5501835190547686</v>
      </c>
      <c r="M944" s="15">
        <v>2.6200734076219074</v>
      </c>
      <c r="N944" s="15">
        <v>4.8185749179408166</v>
      </c>
      <c r="O944" s="15">
        <v>0.45246360778644623</v>
      </c>
      <c r="P944" s="15">
        <v>8.6440680449315721</v>
      </c>
      <c r="Q944" s="15">
        <v>4.1009844641038553</v>
      </c>
      <c r="R944" s="15">
        <v>4.6705656396738346</v>
      </c>
    </row>
    <row r="945" spans="1:18" x14ac:dyDescent="0.2">
      <c r="A945" s="13" t="s">
        <v>56</v>
      </c>
      <c r="B945" s="14" t="s">
        <v>28</v>
      </c>
      <c r="C945" s="15">
        <v>27.892656185464709</v>
      </c>
      <c r="D945" s="15">
        <v>26.283464482457127</v>
      </c>
      <c r="E945" s="15">
        <v>23.234719820556471</v>
      </c>
      <c r="F945" s="15">
        <v>10.947127607762184</v>
      </c>
      <c r="G945" s="15">
        <v>41.476798215376682</v>
      </c>
      <c r="H945" s="15">
        <v>52.135400048391489</v>
      </c>
      <c r="I945" s="15">
        <v>40.87253286973597</v>
      </c>
      <c r="J945" s="15">
        <v>63.231881292681514</v>
      </c>
      <c r="K945" s="15">
        <v>69.905021929836821</v>
      </c>
      <c r="L945" s="15">
        <v>5.0291382683335835</v>
      </c>
      <c r="M945" s="15">
        <v>2.7939657046297688</v>
      </c>
      <c r="N945" s="15">
        <v>4.2786673527547299</v>
      </c>
      <c r="O945" s="15">
        <v>1.3311975008985584</v>
      </c>
      <c r="P945" s="15">
        <v>11.119583174482145</v>
      </c>
      <c r="Q945" s="15">
        <v>2.9057243328149593</v>
      </c>
      <c r="R945" s="15">
        <v>4.1909485569446527</v>
      </c>
    </row>
    <row r="946" spans="1:18" x14ac:dyDescent="0.2">
      <c r="A946" s="13" t="s">
        <v>57</v>
      </c>
      <c r="B946" s="14" t="s">
        <v>28</v>
      </c>
      <c r="C946" s="15">
        <v>14.481560146746476</v>
      </c>
      <c r="D946" s="15">
        <v>13.945206067237347</v>
      </c>
      <c r="E946" s="15">
        <v>21.209458552822372</v>
      </c>
      <c r="F946" s="15">
        <v>14.500344112643868</v>
      </c>
      <c r="G946" s="15">
        <v>30.25833049661485</v>
      </c>
      <c r="H946" s="15">
        <v>51.551367098381952</v>
      </c>
      <c r="I946" s="15">
        <v>39.13310229326612</v>
      </c>
      <c r="J946" s="15">
        <v>63.777523103026823</v>
      </c>
      <c r="K946" s="15">
        <v>58.845337124004075</v>
      </c>
      <c r="L946" s="15">
        <v>5.7035555087571517</v>
      </c>
      <c r="M946" s="15">
        <v>2.1388333157839319</v>
      </c>
      <c r="N946" s="15">
        <v>3.758546547940814</v>
      </c>
      <c r="O946" s="15">
        <v>0.54417681828521181</v>
      </c>
      <c r="P946" s="15">
        <v>8.5487134186304967</v>
      </c>
      <c r="Q946" s="15">
        <v>3.5098803130813239</v>
      </c>
      <c r="R946" s="15">
        <v>5.2099785897300901</v>
      </c>
    </row>
    <row r="947" spans="1:18" x14ac:dyDescent="0.2">
      <c r="A947" s="13" t="s">
        <v>58</v>
      </c>
      <c r="B947" s="14" t="s">
        <v>28</v>
      </c>
      <c r="C947" s="15">
        <v>30.541058971034218</v>
      </c>
      <c r="D947" s="15">
        <v>17.145857667949034</v>
      </c>
      <c r="E947" s="15">
        <v>20.767560650716899</v>
      </c>
      <c r="F947" s="15">
        <v>9.2300269558741785</v>
      </c>
      <c r="G947" s="15">
        <v>32.808228095300095</v>
      </c>
      <c r="H947" s="15">
        <v>54.152605919213578</v>
      </c>
      <c r="I947" s="15">
        <v>41.464770141892011</v>
      </c>
      <c r="J947" s="15">
        <v>66.634701943191786</v>
      </c>
      <c r="K947" s="15">
        <v>68.47128700719648</v>
      </c>
      <c r="L947" s="15">
        <v>6.459555378037404</v>
      </c>
      <c r="M947" s="15">
        <v>1.9916962415615329</v>
      </c>
      <c r="N947" s="15">
        <v>3.5820351169697284</v>
      </c>
      <c r="O947" s="15">
        <v>0.42714552527687039</v>
      </c>
      <c r="P947" s="15">
        <v>7.5944560470856279</v>
      </c>
      <c r="Q947" s="15">
        <v>1.8302073571105979</v>
      </c>
      <c r="R947" s="15">
        <v>4.5755183927764946</v>
      </c>
    </row>
    <row r="948" spans="1:18" x14ac:dyDescent="0.2">
      <c r="A948" s="13" t="s">
        <v>59</v>
      </c>
      <c r="B948" s="14" t="s">
        <v>28</v>
      </c>
      <c r="C948" s="15">
        <v>30.650928938241066</v>
      </c>
      <c r="D948" s="15">
        <v>30.650928938241066</v>
      </c>
      <c r="E948" s="15">
        <v>16.514636861485013</v>
      </c>
      <c r="F948" s="15">
        <v>9.7864514734726011</v>
      </c>
      <c r="G948" s="15">
        <v>35.227924672631929</v>
      </c>
      <c r="H948" s="15">
        <v>52.131975038170893</v>
      </c>
      <c r="I948" s="15">
        <v>41.635582689444576</v>
      </c>
      <c r="J948" s="15">
        <v>62.440739113341508</v>
      </c>
      <c r="K948" s="15">
        <v>62.685650554545269</v>
      </c>
      <c r="L948" s="15">
        <v>6.6291931635517409</v>
      </c>
      <c r="M948" s="15">
        <v>2.1743753576449709</v>
      </c>
      <c r="N948" s="15">
        <v>3.532067426096841</v>
      </c>
      <c r="O948" s="15">
        <v>0.84095271533119875</v>
      </c>
      <c r="P948" s="15">
        <v>9.6270696455703622</v>
      </c>
      <c r="Q948" s="15">
        <v>1.8031405404860736</v>
      </c>
      <c r="R948" s="15">
        <v>4.2426836246731146</v>
      </c>
    </row>
    <row r="949" spans="1:18" x14ac:dyDescent="0.2">
      <c r="A949" s="13" t="s">
        <v>60</v>
      </c>
      <c r="B949" s="14" t="s">
        <v>28</v>
      </c>
      <c r="C949" s="15">
        <v>16.809456674981021</v>
      </c>
      <c r="D949" s="15">
        <v>17.893937750786247</v>
      </c>
      <c r="E949" s="15">
        <v>14.502571723163786</v>
      </c>
      <c r="F949" s="15">
        <v>9.1386068392538924</v>
      </c>
      <c r="G949" s="15">
        <v>34.133520580074801</v>
      </c>
      <c r="H949" s="15">
        <v>56.312860410171545</v>
      </c>
      <c r="I949" s="15">
        <v>45.766638874733957</v>
      </c>
      <c r="J949" s="15">
        <v>66.647080868239144</v>
      </c>
      <c r="K949" s="15">
        <v>67.271322072858567</v>
      </c>
      <c r="L949" s="15">
        <v>7.8124918073701686</v>
      </c>
      <c r="M949" s="15">
        <v>2.6216415460973721</v>
      </c>
      <c r="N949" s="15">
        <v>3.9198278665860102</v>
      </c>
      <c r="O949" s="15">
        <v>1.3495514817556211</v>
      </c>
      <c r="P949" s="15">
        <v>8.900112920182675</v>
      </c>
      <c r="Q949" s="15">
        <v>1.6254177585803704</v>
      </c>
      <c r="R949" s="15">
        <v>5.8200442323361656</v>
      </c>
    </row>
    <row r="950" spans="1:18" x14ac:dyDescent="0.2">
      <c r="A950" s="13" t="s">
        <v>61</v>
      </c>
      <c r="B950" s="14" t="s">
        <v>28</v>
      </c>
      <c r="C950" s="15">
        <v>17.499343774608452</v>
      </c>
      <c r="D950" s="15">
        <v>14.218216816869369</v>
      </c>
      <c r="E950" s="15">
        <v>18.20244997230904</v>
      </c>
      <c r="F950" s="15">
        <v>7.1647941380365374</v>
      </c>
      <c r="G950" s="15">
        <v>29.792305073203952</v>
      </c>
      <c r="H950" s="15">
        <v>57.359890565412044</v>
      </c>
      <c r="I950" s="15">
        <v>44.956159884643959</v>
      </c>
      <c r="J950" s="15">
        <v>69.491634867581539</v>
      </c>
      <c r="K950" s="15">
        <v>77.412535234621117</v>
      </c>
      <c r="L950" s="15">
        <v>7.6168960371414363</v>
      </c>
      <c r="M950" s="15">
        <v>2.383518487812966</v>
      </c>
      <c r="N950" s="15">
        <v>4.0869236258767234</v>
      </c>
      <c r="O950" s="15">
        <v>0.7174652567449421</v>
      </c>
      <c r="P950" s="15">
        <v>9.8278329766706634</v>
      </c>
      <c r="Q950" s="15">
        <v>0.98449676670535569</v>
      </c>
      <c r="R950" s="15">
        <v>5.8551649809318516</v>
      </c>
    </row>
    <row r="951" spans="1:18" x14ac:dyDescent="0.2">
      <c r="A951" s="13" t="s">
        <v>62</v>
      </c>
      <c r="B951" s="14" t="s">
        <v>28</v>
      </c>
      <c r="C951" s="15">
        <v>14.898277869435908</v>
      </c>
      <c r="D951" s="15">
        <v>19.864370492581209</v>
      </c>
      <c r="E951" s="15">
        <v>17.372946168415606</v>
      </c>
      <c r="F951" s="15">
        <v>11.896691397936774</v>
      </c>
      <c r="G951" s="15">
        <v>48.2009566742258</v>
      </c>
      <c r="H951" s="15">
        <v>55.555157310700274</v>
      </c>
      <c r="I951" s="15">
        <v>48.293208171708265</v>
      </c>
      <c r="J951" s="15">
        <v>62.647066265212658</v>
      </c>
      <c r="K951" s="15">
        <v>76.292335846030795</v>
      </c>
      <c r="L951" s="15">
        <v>9.2677267034440103</v>
      </c>
      <c r="M951" s="15">
        <v>1.7921018487322673</v>
      </c>
      <c r="N951" s="15">
        <v>3.3162718057825415</v>
      </c>
      <c r="O951" s="15">
        <v>0.30362067656807429</v>
      </c>
      <c r="P951" s="15">
        <v>12.530051469596037</v>
      </c>
      <c r="Q951" s="15">
        <v>1.3824785690220347</v>
      </c>
      <c r="R951" s="15">
        <v>6.0419433757259293</v>
      </c>
    </row>
    <row r="952" spans="1:18" x14ac:dyDescent="0.2">
      <c r="A952" s="13" t="s">
        <v>63</v>
      </c>
      <c r="B952" s="14" t="s">
        <v>28</v>
      </c>
      <c r="C952" s="15">
        <v>15.532860320753567</v>
      </c>
      <c r="D952" s="15">
        <v>23.299290481130349</v>
      </c>
      <c r="E952" s="15">
        <v>16.943346605621507</v>
      </c>
      <c r="F952" s="15">
        <v>10.865841844909445</v>
      </c>
      <c r="G952" s="15">
        <v>39.640650819314352</v>
      </c>
      <c r="H952" s="15">
        <v>61.221551804697192</v>
      </c>
      <c r="I952" s="15">
        <v>50.112599943955708</v>
      </c>
      <c r="J952" s="15">
        <v>72.06329592762529</v>
      </c>
      <c r="K952" s="15">
        <v>83.649249000477354</v>
      </c>
      <c r="L952" s="15">
        <v>9.5974379891852024</v>
      </c>
      <c r="M952" s="15">
        <v>1.7679491032709584</v>
      </c>
      <c r="N952" s="15">
        <v>3.1703889760461772</v>
      </c>
      <c r="O952" s="15">
        <v>0.39924263671814569</v>
      </c>
      <c r="P952" s="15">
        <v>11.203410208765986</v>
      </c>
      <c r="Q952" s="15">
        <v>1.4648721141387941</v>
      </c>
      <c r="R952" s="15">
        <v>6.061539782643286</v>
      </c>
    </row>
    <row r="953" spans="1:18" x14ac:dyDescent="0.2">
      <c r="A953" s="13" t="s">
        <v>64</v>
      </c>
      <c r="B953" s="14" t="s">
        <v>28</v>
      </c>
      <c r="C953" s="15">
        <v>13.333555559259322</v>
      </c>
      <c r="D953" s="15">
        <v>17.778074079012427</v>
      </c>
      <c r="E953" s="15">
        <v>15.082685436230767</v>
      </c>
      <c r="F953" s="15">
        <v>13.287127646203293</v>
      </c>
      <c r="G953" s="15">
        <v>32.41771303840418</v>
      </c>
      <c r="H953" s="15">
        <v>56.297205480324074</v>
      </c>
      <c r="I953" s="15">
        <v>50.444586973616779</v>
      </c>
      <c r="J953" s="15">
        <v>62.009379041419507</v>
      </c>
      <c r="K953" s="15">
        <v>78.925499202539143</v>
      </c>
      <c r="L953" s="15">
        <v>10.095700276065184</v>
      </c>
      <c r="M953" s="15">
        <v>2.3871606564095016</v>
      </c>
      <c r="N953" s="15">
        <v>4.128199732371832</v>
      </c>
      <c r="O953" s="15">
        <v>0.6879011938033861</v>
      </c>
      <c r="P953" s="15">
        <v>10.40765570934256</v>
      </c>
      <c r="Q953" s="15">
        <v>1.840103005982324</v>
      </c>
      <c r="R953" s="15">
        <v>5.5700415316221701</v>
      </c>
    </row>
    <row r="954" spans="1:18" x14ac:dyDescent="0.2">
      <c r="A954" s="13" t="s">
        <v>65</v>
      </c>
      <c r="B954" s="14" t="s">
        <v>28</v>
      </c>
      <c r="C954" s="15">
        <v>11.132138483802738</v>
      </c>
      <c r="D954" s="15">
        <v>15.584993877323836</v>
      </c>
      <c r="E954" s="15">
        <v>14.711007511370383</v>
      </c>
      <c r="F954" s="15">
        <v>12.434303967944015</v>
      </c>
      <c r="G954" s="15">
        <v>34.025607420102837</v>
      </c>
      <c r="H954" s="15">
        <v>59.169829656525998</v>
      </c>
      <c r="I954" s="15">
        <v>49.9851234751562</v>
      </c>
      <c r="J954" s="15">
        <v>68.132482838646979</v>
      </c>
      <c r="K954" s="15">
        <v>86.795478602122571</v>
      </c>
      <c r="L954" s="15">
        <v>8.8166964719989078</v>
      </c>
      <c r="M954" s="15">
        <v>2.057229176799745</v>
      </c>
      <c r="N954" s="15">
        <v>3.372012297927204</v>
      </c>
      <c r="O954" s="15">
        <v>0.77423275953007942</v>
      </c>
      <c r="P954" s="15">
        <v>9.3638595153533846</v>
      </c>
      <c r="Q954" s="15">
        <v>1.3225044707998361</v>
      </c>
      <c r="R954" s="15">
        <v>6.5145590598658591</v>
      </c>
    </row>
    <row r="955" spans="1:18" x14ac:dyDescent="0.2">
      <c r="A955" s="13" t="s">
        <v>66</v>
      </c>
      <c r="B955" s="14" t="s">
        <v>28</v>
      </c>
      <c r="C955" s="15">
        <v>12.2721288796662</v>
      </c>
      <c r="D955" s="15">
        <v>14.503425039605506</v>
      </c>
      <c r="E955" s="15">
        <v>11.793984725935143</v>
      </c>
      <c r="F955" s="15">
        <v>13.67418518949002</v>
      </c>
      <c r="G955" s="15">
        <v>35.53631239277837</v>
      </c>
      <c r="H955" s="15">
        <v>60.969516689862118</v>
      </c>
      <c r="I955" s="15">
        <v>51.909710341861128</v>
      </c>
      <c r="J955" s="15">
        <v>69.807561913680843</v>
      </c>
      <c r="K955" s="15">
        <v>96.112674370162679</v>
      </c>
      <c r="L955" s="15">
        <v>9.7029872166763944</v>
      </c>
      <c r="M955" s="15">
        <v>2.4619519803507268</v>
      </c>
      <c r="N955" s="15">
        <v>3.7148191958394023</v>
      </c>
      <c r="O955" s="15">
        <v>1.2397517826200151</v>
      </c>
      <c r="P955" s="15">
        <v>8.2163606293202154</v>
      </c>
      <c r="Q955" s="15">
        <v>1.7861220249603311</v>
      </c>
      <c r="R955" s="15">
        <v>5.4549132113653362</v>
      </c>
    </row>
    <row r="956" spans="1:18" x14ac:dyDescent="0.2">
      <c r="A956" s="13" t="s">
        <v>67</v>
      </c>
      <c r="B956" s="14" t="s">
        <v>28</v>
      </c>
      <c r="C956" s="15">
        <v>10.621764554612641</v>
      </c>
      <c r="D956" s="15">
        <v>22.361609588658194</v>
      </c>
      <c r="E956" s="15">
        <v>12.520324660365327</v>
      </c>
      <c r="F956" s="15">
        <v>14.690514268161982</v>
      </c>
      <c r="G956" s="15">
        <v>35.769217011839608</v>
      </c>
      <c r="H956" s="15">
        <v>63.59430640555555</v>
      </c>
      <c r="I956" s="15">
        <v>55.628076656839362</v>
      </c>
      <c r="J956" s="15">
        <v>71.363359850917334</v>
      </c>
      <c r="K956" s="15">
        <v>104.62596218518796</v>
      </c>
      <c r="L956" s="15">
        <v>12.280936416641717</v>
      </c>
      <c r="M956" s="15">
        <v>2.3324259085869925</v>
      </c>
      <c r="N956" s="15">
        <v>4.1455932343918418</v>
      </c>
      <c r="O956" s="15">
        <v>0.56413723202306199</v>
      </c>
      <c r="P956" s="15">
        <v>8.278210960351311</v>
      </c>
      <c r="Q956" s="15">
        <v>1.0948121611734865</v>
      </c>
      <c r="R956" s="15">
        <v>5.5692618633607784</v>
      </c>
    </row>
    <row r="957" spans="1:18" x14ac:dyDescent="0.2">
      <c r="A957" s="13" t="s">
        <v>68</v>
      </c>
      <c r="B957" s="14" t="s">
        <v>28</v>
      </c>
      <c r="C957" s="15">
        <v>8.9684087800721954</v>
      </c>
      <c r="D957" s="15">
        <v>29.147328535234635</v>
      </c>
      <c r="E957" s="15">
        <v>15.015701200603239</v>
      </c>
      <c r="F957" s="15">
        <v>13.220345622270244</v>
      </c>
      <c r="G957" s="15">
        <v>38.326042352212454</v>
      </c>
      <c r="H957" s="15">
        <v>71.683510256003146</v>
      </c>
      <c r="I957" s="15">
        <v>60.612461807964117</v>
      </c>
      <c r="J957" s="15">
        <v>82.478014367317556</v>
      </c>
      <c r="K957" s="15">
        <v>116.68534696979805</v>
      </c>
      <c r="L957" s="15">
        <v>12.448316001206312</v>
      </c>
      <c r="M957" s="15">
        <v>2.6775623096934331</v>
      </c>
      <c r="N957" s="15">
        <v>4.6624970621510862</v>
      </c>
      <c r="O957" s="15">
        <v>0.74220935313671588</v>
      </c>
      <c r="P957" s="15">
        <v>8.8694456726887587</v>
      </c>
      <c r="Q957" s="15">
        <v>1.2683189888021527</v>
      </c>
      <c r="R957" s="15">
        <v>5.4020993967499091</v>
      </c>
    </row>
    <row r="958" spans="1:18" x14ac:dyDescent="0.2">
      <c r="A958" s="13" t="s">
        <v>69</v>
      </c>
      <c r="B958" s="14" t="s">
        <v>28</v>
      </c>
      <c r="C958" s="15">
        <v>6.738279604912206</v>
      </c>
      <c r="D958" s="15">
        <v>25.830071818830124</v>
      </c>
      <c r="E958" s="15">
        <v>14.353494677245724</v>
      </c>
      <c r="F958" s="15">
        <v>15.469877596587057</v>
      </c>
      <c r="G958" s="15">
        <v>40.681950021471032</v>
      </c>
      <c r="H958" s="15">
        <v>71.664371396778023</v>
      </c>
      <c r="I958" s="15">
        <v>62.314431289175616</v>
      </c>
      <c r="J958" s="15">
        <v>80.774852462259275</v>
      </c>
      <c r="K958" s="15">
        <v>109.69983064943692</v>
      </c>
      <c r="L958" s="15">
        <v>10.668482473306762</v>
      </c>
      <c r="M958" s="15">
        <v>3.1077753291806651</v>
      </c>
      <c r="N958" s="15">
        <v>5.4513378805010344</v>
      </c>
      <c r="O958" s="15">
        <v>0.82423318839040072</v>
      </c>
      <c r="P958" s="15">
        <v>10.516830824441634</v>
      </c>
      <c r="Q958" s="15">
        <v>1.3451564857647655</v>
      </c>
      <c r="R958" s="15">
        <v>5.3806259430590622</v>
      </c>
    </row>
    <row r="959" spans="1:18" x14ac:dyDescent="0.2">
      <c r="A959" s="13" t="s">
        <v>70</v>
      </c>
      <c r="B959" s="14" t="s">
        <v>28</v>
      </c>
      <c r="C959" s="15">
        <v>14.614870068183992</v>
      </c>
      <c r="D959" s="15">
        <v>21.922305102275985</v>
      </c>
      <c r="E959" s="15">
        <v>15.261588295296161</v>
      </c>
      <c r="F959" s="15">
        <v>14.638666324059583</v>
      </c>
      <c r="G959" s="15">
        <v>37.328453796889292</v>
      </c>
      <c r="H959" s="15">
        <v>72.768764420290026</v>
      </c>
      <c r="I959" s="15">
        <v>64.291414773461014</v>
      </c>
      <c r="J959" s="15">
        <v>81.019544156555796</v>
      </c>
      <c r="K959" s="15">
        <v>100.81314970065368</v>
      </c>
      <c r="L959" s="15">
        <v>12.097577964078441</v>
      </c>
      <c r="M959" s="15">
        <v>2.4286804246066569</v>
      </c>
      <c r="N959" s="15">
        <v>3.7162667499110418</v>
      </c>
      <c r="O959" s="15">
        <v>1.1755067790571712</v>
      </c>
      <c r="P959" s="15">
        <v>8.8150498828116906</v>
      </c>
      <c r="Q959" s="15">
        <v>0.96230733805169433</v>
      </c>
      <c r="R959" s="15">
        <v>4.9490091671229992</v>
      </c>
    </row>
    <row r="960" spans="1:18" x14ac:dyDescent="0.2">
      <c r="A960" s="13" t="s">
        <v>71</v>
      </c>
      <c r="B960" s="14" t="s">
        <v>28</v>
      </c>
      <c r="C960" s="15">
        <v>12.94614964623239</v>
      </c>
      <c r="D960" s="15">
        <v>29.269555721916706</v>
      </c>
      <c r="E960" s="15">
        <v>15.063747038604275</v>
      </c>
      <c r="F960" s="15">
        <v>15.824542343584289</v>
      </c>
      <c r="G960" s="15">
        <v>39.477334319673936</v>
      </c>
      <c r="H960" s="15">
        <v>76.66753010094935</v>
      </c>
      <c r="I960" s="15">
        <v>67.521448394780919</v>
      </c>
      <c r="J960" s="15">
        <v>85.559166664433903</v>
      </c>
      <c r="K960" s="15">
        <v>103.43097386330085</v>
      </c>
      <c r="L960" s="15">
        <v>11.321253706578464</v>
      </c>
      <c r="M960" s="15">
        <v>2.8076709192314588</v>
      </c>
      <c r="N960" s="15">
        <v>4.4095639768020192</v>
      </c>
      <c r="O960" s="15">
        <v>1.3396529227207814</v>
      </c>
      <c r="P960" s="15">
        <v>9.9770139963253488</v>
      </c>
      <c r="Q960" s="15">
        <v>1.0868403558315325</v>
      </c>
      <c r="R960" s="15">
        <v>4.8907816012418968</v>
      </c>
    </row>
    <row r="961" spans="1:18" x14ac:dyDescent="0.2">
      <c r="A961" s="13" t="s">
        <v>72</v>
      </c>
      <c r="B961" s="14" t="s">
        <v>28</v>
      </c>
      <c r="C961" s="15">
        <v>14.097452872215049</v>
      </c>
      <c r="D961" s="15">
        <v>27.631007629541497</v>
      </c>
      <c r="E961" s="15">
        <v>15.620397561432792</v>
      </c>
      <c r="F961" s="15">
        <v>15.620397561432792</v>
      </c>
      <c r="G961" s="15">
        <v>39.074251451452831</v>
      </c>
      <c r="H961" s="15">
        <v>77.175622888749828</v>
      </c>
      <c r="I961" s="15">
        <v>69.327900981948403</v>
      </c>
      <c r="J961" s="15">
        <v>84.884924455064379</v>
      </c>
      <c r="K961" s="15">
        <v>95.887577858295884</v>
      </c>
      <c r="L961" s="15">
        <v>11.191360627718941</v>
      </c>
      <c r="M961" s="15">
        <v>2.685926550652546</v>
      </c>
      <c r="N961" s="15">
        <v>3.9979392440442068</v>
      </c>
      <c r="O961" s="15">
        <v>1.5882834097621195</v>
      </c>
      <c r="P961" s="15">
        <v>9.9822135104722491</v>
      </c>
      <c r="Q961" s="15">
        <v>0.94007429272839116</v>
      </c>
      <c r="R961" s="15">
        <v>4.7003714636419547</v>
      </c>
    </row>
    <row r="962" spans="1:18" x14ac:dyDescent="0.2">
      <c r="A962" s="13" t="s">
        <v>43</v>
      </c>
      <c r="B962" s="14" t="s">
        <v>29</v>
      </c>
      <c r="C962" s="15">
        <v>143.88862916212145</v>
      </c>
      <c r="D962" s="15">
        <v>139.73300088307101</v>
      </c>
      <c r="E962" s="15">
        <v>27.900360346907583</v>
      </c>
      <c r="F962" s="15">
        <v>9.0381449011109058</v>
      </c>
      <c r="G962" s="15">
        <v>52.938062466913713</v>
      </c>
      <c r="H962" s="15">
        <v>18.312123689657373</v>
      </c>
      <c r="I962" s="15">
        <v>17.595470864061095</v>
      </c>
      <c r="J962" s="15">
        <v>19.007025116212244</v>
      </c>
      <c r="K962" s="15">
        <v>25.910515262129312</v>
      </c>
      <c r="L962" s="15">
        <v>16.184574049365228</v>
      </c>
      <c r="M962" s="15">
        <v>10.561764285735995</v>
      </c>
      <c r="N962" s="15">
        <v>18.05850957101007</v>
      </c>
      <c r="O962" s="15">
        <v>3.2925555319422783</v>
      </c>
      <c r="P962" s="15">
        <v>2.579774933064054</v>
      </c>
      <c r="Q962" s="15">
        <v>4.4070671120337241</v>
      </c>
      <c r="R962" s="15">
        <v>0.2279517471741582</v>
      </c>
    </row>
    <row r="963" spans="1:18" x14ac:dyDescent="0.2">
      <c r="A963" s="13" t="s">
        <v>44</v>
      </c>
      <c r="B963" s="14" t="s">
        <v>29</v>
      </c>
      <c r="C963" s="15">
        <v>91.119292535065128</v>
      </c>
      <c r="D963" s="15">
        <v>123.24806042315168</v>
      </c>
      <c r="E963" s="15">
        <v>21.486233463273887</v>
      </c>
      <c r="F963" s="15">
        <v>11.126799472052548</v>
      </c>
      <c r="G963" s="15">
        <v>46.880951683319175</v>
      </c>
      <c r="H963" s="15">
        <v>30.479041509587692</v>
      </c>
      <c r="I963" s="15">
        <v>28.669900590569288</v>
      </c>
      <c r="J963" s="15">
        <v>32.231759720400625</v>
      </c>
      <c r="K963" s="15">
        <v>32.214234466816698</v>
      </c>
      <c r="L963" s="15">
        <v>6.7898854848091394</v>
      </c>
      <c r="M963" s="15">
        <v>11.391918980068668</v>
      </c>
      <c r="N963" s="15">
        <v>22.23067158092271</v>
      </c>
      <c r="O963" s="15">
        <v>0.89120072959633068</v>
      </c>
      <c r="P963" s="15">
        <v>3.8420162901490698</v>
      </c>
      <c r="Q963" s="15">
        <v>2.7913973659770912</v>
      </c>
      <c r="R963" s="15">
        <v>0.52810220437404432</v>
      </c>
    </row>
    <row r="964" spans="1:18" x14ac:dyDescent="0.2">
      <c r="A964" s="13" t="s">
        <v>45</v>
      </c>
      <c r="B964" s="14" t="s">
        <v>29</v>
      </c>
      <c r="C964" s="15">
        <v>72.664711131058283</v>
      </c>
      <c r="D964" s="15">
        <v>119.68305362762541</v>
      </c>
      <c r="E964" s="15">
        <v>22.860569265651058</v>
      </c>
      <c r="F964" s="15">
        <v>7.1205051811044271</v>
      </c>
      <c r="G964" s="15">
        <v>39.147164694986301</v>
      </c>
      <c r="H964" s="15">
        <v>27.505471115507991</v>
      </c>
      <c r="I964" s="15">
        <v>26.36053903493</v>
      </c>
      <c r="J964" s="15">
        <v>28.613738134148285</v>
      </c>
      <c r="K964" s="15">
        <v>33.576160925742727</v>
      </c>
      <c r="L964" s="15">
        <v>9.4432952603651401</v>
      </c>
      <c r="M964" s="15">
        <v>12.216326408250142</v>
      </c>
      <c r="N964" s="15">
        <v>22.855958700806358</v>
      </c>
      <c r="O964" s="15">
        <v>1.9174154419790088</v>
      </c>
      <c r="P964" s="15">
        <v>3.0919041218719476</v>
      </c>
      <c r="Q964" s="15">
        <v>2.6980843601043256</v>
      </c>
      <c r="R964" s="15">
        <v>0.22484036334202717</v>
      </c>
    </row>
    <row r="965" spans="1:18" x14ac:dyDescent="0.2">
      <c r="A965" s="13" t="s">
        <v>46</v>
      </c>
      <c r="B965" s="14" t="s">
        <v>29</v>
      </c>
      <c r="C965" s="15">
        <v>62.898538151216762</v>
      </c>
      <c r="D965" s="15">
        <v>93.263349672493817</v>
      </c>
      <c r="E965" s="15">
        <v>15.016279844856193</v>
      </c>
      <c r="F965" s="15">
        <v>9.156268198083044</v>
      </c>
      <c r="G965" s="15">
        <v>50.39005636221119</v>
      </c>
      <c r="H965" s="15">
        <v>25.62858958570342</v>
      </c>
      <c r="I965" s="15">
        <v>21.214049762099584</v>
      </c>
      <c r="J965" s="15">
        <v>29.751828711540629</v>
      </c>
      <c r="K965" s="15">
        <v>30.545702703890704</v>
      </c>
      <c r="L965" s="15">
        <v>10.355738233758068</v>
      </c>
      <c r="M965" s="15">
        <v>10.430239947669996</v>
      </c>
      <c r="N965" s="15">
        <v>20.456405127738883</v>
      </c>
      <c r="O965" s="15">
        <v>0.58624293027666274</v>
      </c>
      <c r="P965" s="15">
        <v>3.2594996305900419</v>
      </c>
      <c r="Q965" s="15">
        <v>2.5330582730055702</v>
      </c>
      <c r="R965" s="15">
        <v>1.1175257086789281</v>
      </c>
    </row>
    <row r="966" spans="1:18" x14ac:dyDescent="0.2">
      <c r="A966" s="13" t="s">
        <v>47</v>
      </c>
      <c r="B966" s="14" t="s">
        <v>29</v>
      </c>
      <c r="C966" s="15">
        <v>45.717433213990638</v>
      </c>
      <c r="D966" s="15">
        <v>89.231616634535939</v>
      </c>
      <c r="E966" s="15">
        <v>18.62357458025328</v>
      </c>
      <c r="F966" s="15">
        <v>10.028078620136382</v>
      </c>
      <c r="G966" s="15">
        <v>62.918315612860873</v>
      </c>
      <c r="H966" s="15">
        <v>24.75135632245237</v>
      </c>
      <c r="I966" s="15">
        <v>21.712448772191177</v>
      </c>
      <c r="J966" s="15">
        <v>27.688438036918885</v>
      </c>
      <c r="K966" s="15">
        <v>33.199424049277432</v>
      </c>
      <c r="L966" s="15">
        <v>9.8560790146292359</v>
      </c>
      <c r="M966" s="15">
        <v>9.5596555856178309</v>
      </c>
      <c r="N966" s="15">
        <v>18.093707310159317</v>
      </c>
      <c r="O966" s="15">
        <v>1.3115575912224737</v>
      </c>
      <c r="P966" s="15">
        <v>4.6928527852081281</v>
      </c>
      <c r="Q966" s="15">
        <v>3.0383401473669078</v>
      </c>
      <c r="R966" s="15">
        <v>1.0374820015399198</v>
      </c>
    </row>
    <row r="967" spans="1:18" x14ac:dyDescent="0.2">
      <c r="A967" s="13" t="s">
        <v>48</v>
      </c>
      <c r="B967" s="14" t="s">
        <v>29</v>
      </c>
      <c r="C967" s="15">
        <v>42.587767224230198</v>
      </c>
      <c r="D967" s="15">
        <v>74.528592642402842</v>
      </c>
      <c r="E967" s="15">
        <v>16.472616903007829</v>
      </c>
      <c r="F967" s="15">
        <v>12.617323585282591</v>
      </c>
      <c r="G967" s="15">
        <v>43.672403497357372</v>
      </c>
      <c r="H967" s="15">
        <v>29.724520811958847</v>
      </c>
      <c r="I967" s="15">
        <v>24.471130821464335</v>
      </c>
      <c r="J967" s="15">
        <v>34.798141779228992</v>
      </c>
      <c r="K967" s="15">
        <v>40.640722003447458</v>
      </c>
      <c r="L967" s="15">
        <v>12.68639597929757</v>
      </c>
      <c r="M967" s="15">
        <v>12.243847282345332</v>
      </c>
      <c r="N967" s="15">
        <v>23.270093725932341</v>
      </c>
      <c r="O967" s="15">
        <v>1.5949148315479953</v>
      </c>
      <c r="P967" s="15">
        <v>4.5019736652548472</v>
      </c>
      <c r="Q967" s="15">
        <v>3.1715989948243926</v>
      </c>
      <c r="R967" s="15">
        <v>1.4751623231741362</v>
      </c>
    </row>
    <row r="968" spans="1:18" x14ac:dyDescent="0.2">
      <c r="A968" s="13" t="s">
        <v>49</v>
      </c>
      <c r="B968" s="14" t="s">
        <v>29</v>
      </c>
      <c r="C968" s="15">
        <v>33.543882789713962</v>
      </c>
      <c r="D968" s="15">
        <v>83.006896394885416</v>
      </c>
      <c r="E968" s="15">
        <v>18.182566692282357</v>
      </c>
      <c r="F968" s="15">
        <v>16.124162915797562</v>
      </c>
      <c r="G968" s="15">
        <v>54.222346603232353</v>
      </c>
      <c r="H968" s="15">
        <v>28.814503692225816</v>
      </c>
      <c r="I968" s="15">
        <v>24.269481127482191</v>
      </c>
      <c r="J968" s="15">
        <v>33.192817074385104</v>
      </c>
      <c r="K968" s="15">
        <v>41.38409586408963</v>
      </c>
      <c r="L968" s="15">
        <v>11.099464432464536</v>
      </c>
      <c r="M968" s="15">
        <v>9.1882983712454784</v>
      </c>
      <c r="N968" s="15">
        <v>16.77890053258028</v>
      </c>
      <c r="O968" s="15">
        <v>1.8761157476826364</v>
      </c>
      <c r="P968" s="15">
        <v>4.3278021617371802</v>
      </c>
      <c r="Q968" s="15">
        <v>2.4257107700088061</v>
      </c>
      <c r="R968" s="15">
        <v>1.4701277393992764</v>
      </c>
    </row>
    <row r="969" spans="1:18" x14ac:dyDescent="0.2">
      <c r="A969" s="13" t="s">
        <v>50</v>
      </c>
      <c r="B969" s="14" t="s">
        <v>29</v>
      </c>
      <c r="C969" s="15">
        <v>26.461874766301381</v>
      </c>
      <c r="D969" s="15">
        <v>75.35881726924957</v>
      </c>
      <c r="E969" s="15">
        <v>14.776803105815345</v>
      </c>
      <c r="F969" s="15">
        <v>12.761784500476889</v>
      </c>
      <c r="G969" s="15">
        <v>42.193366169531224</v>
      </c>
      <c r="H969" s="15">
        <v>30.071239499819935</v>
      </c>
      <c r="I969" s="15">
        <v>25.320552197793965</v>
      </c>
      <c r="J969" s="15">
        <v>34.627083551847953</v>
      </c>
      <c r="K969" s="15">
        <v>42.393113246087623</v>
      </c>
      <c r="L969" s="15">
        <v>12.321873746267684</v>
      </c>
      <c r="M969" s="15">
        <v>8.8746828767761272</v>
      </c>
      <c r="N969" s="15">
        <v>16.780484296762864</v>
      </c>
      <c r="O969" s="15">
        <v>1.2931276015212927</v>
      </c>
      <c r="P969" s="15">
        <v>3.4429895296876301</v>
      </c>
      <c r="Q969" s="15">
        <v>2.5670570304724336</v>
      </c>
      <c r="R969" s="15">
        <v>1.1001672987739002</v>
      </c>
    </row>
    <row r="970" spans="1:18" x14ac:dyDescent="0.2">
      <c r="A970" s="13" t="s">
        <v>51</v>
      </c>
      <c r="B970" s="14" t="s">
        <v>29</v>
      </c>
      <c r="C970" s="15">
        <v>22.163508366724407</v>
      </c>
      <c r="D970" s="15">
        <v>54.825520696634065</v>
      </c>
      <c r="E970" s="15">
        <v>19.076876523272144</v>
      </c>
      <c r="F970" s="15">
        <v>13.485378231968241</v>
      </c>
      <c r="G970" s="15">
        <v>52.545935317648656</v>
      </c>
      <c r="H970" s="15">
        <v>36.249502027042865</v>
      </c>
      <c r="I970" s="15">
        <v>31.941838860171224</v>
      </c>
      <c r="J970" s="15">
        <v>40.360727580832375</v>
      </c>
      <c r="K970" s="15">
        <v>44.158484287488577</v>
      </c>
      <c r="L970" s="15">
        <v>10.838234949499684</v>
      </c>
      <c r="M970" s="15">
        <v>9.8129965083307944</v>
      </c>
      <c r="N970" s="15">
        <v>17.995402174744353</v>
      </c>
      <c r="O970" s="15">
        <v>2.0037240642966427</v>
      </c>
      <c r="P970" s="15">
        <v>2.9162064528358287</v>
      </c>
      <c r="Q970" s="15">
        <v>2.2701708340168256</v>
      </c>
      <c r="R970" s="15">
        <v>0.8787758067161906</v>
      </c>
    </row>
    <row r="971" spans="1:18" x14ac:dyDescent="0.2">
      <c r="A971" s="13" t="s">
        <v>52</v>
      </c>
      <c r="B971" s="14" t="s">
        <v>29</v>
      </c>
      <c r="C971" s="15">
        <v>31.383230696352438</v>
      </c>
      <c r="D971" s="15">
        <v>47.370914258645193</v>
      </c>
      <c r="E971" s="15">
        <v>11.925328107676044</v>
      </c>
      <c r="F971" s="15">
        <v>19.660676069411856</v>
      </c>
      <c r="G971" s="15">
        <v>57.53643974517194</v>
      </c>
      <c r="H971" s="15">
        <v>40.241065934620707</v>
      </c>
      <c r="I971" s="15">
        <v>32.146129696113924</v>
      </c>
      <c r="J971" s="15">
        <v>47.927902740591648</v>
      </c>
      <c r="K971" s="15">
        <v>45.80164959104102</v>
      </c>
      <c r="L971" s="15">
        <v>10.462677143001383</v>
      </c>
      <c r="M971" s="15">
        <v>6.8043984216722277</v>
      </c>
      <c r="N971" s="15">
        <v>12.618106983521354</v>
      </c>
      <c r="O971" s="15">
        <v>1.2837831091229905</v>
      </c>
      <c r="P971" s="15">
        <v>4.5880062176660257</v>
      </c>
      <c r="Q971" s="15">
        <v>2.2681328072240761</v>
      </c>
      <c r="R971" s="15">
        <v>1.6096426373848283</v>
      </c>
    </row>
    <row r="972" spans="1:18" x14ac:dyDescent="0.2">
      <c r="A972" s="13" t="s">
        <v>53</v>
      </c>
      <c r="B972" s="14" t="s">
        <v>29</v>
      </c>
      <c r="C972" s="15">
        <v>20.400081600326402</v>
      </c>
      <c r="D972" s="15">
        <v>31.800127200508804</v>
      </c>
      <c r="E972" s="15">
        <v>13.24954572986069</v>
      </c>
      <c r="F972" s="15">
        <v>13.880476478901675</v>
      </c>
      <c r="G972" s="15">
        <v>66.056123239522762</v>
      </c>
      <c r="H972" s="15">
        <v>39.76273684364125</v>
      </c>
      <c r="I972" s="15">
        <v>34.509869822769311</v>
      </c>
      <c r="J972" s="15">
        <v>44.73453250283319</v>
      </c>
      <c r="K972" s="15">
        <v>44.43212245463765</v>
      </c>
      <c r="L972" s="15">
        <v>12.840810430240108</v>
      </c>
      <c r="M972" s="15">
        <v>5.9826503140891418</v>
      </c>
      <c r="N972" s="15">
        <v>12.003432981832804</v>
      </c>
      <c r="O972" s="15">
        <v>0.2840287777957663</v>
      </c>
      <c r="P972" s="15">
        <v>3.3241120004136677</v>
      </c>
      <c r="Q972" s="15">
        <v>1.8239787542954702</v>
      </c>
      <c r="R972" s="15">
        <v>1.459183003436376</v>
      </c>
    </row>
    <row r="973" spans="1:18" x14ac:dyDescent="0.2">
      <c r="A973" s="13" t="s">
        <v>54</v>
      </c>
      <c r="B973" s="14" t="s">
        <v>29</v>
      </c>
      <c r="C973" s="15">
        <v>16.981429593779946</v>
      </c>
      <c r="D973" s="15">
        <v>38.208216586004873</v>
      </c>
      <c r="E973" s="15">
        <v>17.577673271143318</v>
      </c>
      <c r="F973" s="15">
        <v>14.493870942872562</v>
      </c>
      <c r="G973" s="15">
        <v>53.136227010651034</v>
      </c>
      <c r="H973" s="15">
        <v>42.515711224002658</v>
      </c>
      <c r="I973" s="15">
        <v>38.665892353558533</v>
      </c>
      <c r="J973" s="15">
        <v>45.73215916485173</v>
      </c>
      <c r="K973" s="15">
        <v>47.739484616712886</v>
      </c>
      <c r="L973" s="15">
        <v>11.245623275973399</v>
      </c>
      <c r="M973" s="15">
        <v>6.4571643326556929</v>
      </c>
      <c r="N973" s="15">
        <v>12.092421932966181</v>
      </c>
      <c r="O973" s="15">
        <v>1.1291891151815241</v>
      </c>
      <c r="P973" s="15">
        <v>5.9308243475166522</v>
      </c>
      <c r="Q973" s="15">
        <v>1.8863626140342478</v>
      </c>
      <c r="R973" s="15">
        <v>1.0882861234812966</v>
      </c>
    </row>
    <row r="974" spans="1:18" x14ac:dyDescent="0.2">
      <c r="A974" s="13" t="s">
        <v>55</v>
      </c>
      <c r="B974" s="14" t="s">
        <v>29</v>
      </c>
      <c r="C974" s="15">
        <v>14.700567809431639</v>
      </c>
      <c r="D974" s="15">
        <v>41.651608793389649</v>
      </c>
      <c r="E974" s="15">
        <v>13.574046423238766</v>
      </c>
      <c r="F974" s="15">
        <v>11.764173566806932</v>
      </c>
      <c r="G974" s="15">
        <v>68.639473095640241</v>
      </c>
      <c r="H974" s="15">
        <v>46.080689522880974</v>
      </c>
      <c r="I974" s="15">
        <v>38.893235100699336</v>
      </c>
      <c r="J974" s="15">
        <v>52.730559462821446</v>
      </c>
      <c r="K974" s="15">
        <v>54.157430096531471</v>
      </c>
      <c r="L974" s="15">
        <v>13.701613473157096</v>
      </c>
      <c r="M974" s="15">
        <v>7.2113755121879457</v>
      </c>
      <c r="N974" s="15">
        <v>12.469586826178414</v>
      </c>
      <c r="O974" s="15">
        <v>2.1036127445274513</v>
      </c>
      <c r="P974" s="15">
        <v>6.1305358274086963</v>
      </c>
      <c r="Q974" s="15">
        <v>1.586502612681348</v>
      </c>
      <c r="R974" s="15">
        <v>1.7307301229251069</v>
      </c>
    </row>
    <row r="975" spans="1:18" x14ac:dyDescent="0.2">
      <c r="A975" s="13" t="s">
        <v>56</v>
      </c>
      <c r="B975" s="14" t="s">
        <v>29</v>
      </c>
      <c r="C975" s="15">
        <v>15.450983300577247</v>
      </c>
      <c r="D975" s="15">
        <v>30.283927269131407</v>
      </c>
      <c r="E975" s="15">
        <v>15.945854963590296</v>
      </c>
      <c r="F975" s="15">
        <v>16.536442184464011</v>
      </c>
      <c r="G975" s="15">
        <v>73.502940117604709</v>
      </c>
      <c r="H975" s="15">
        <v>52.688927439819928</v>
      </c>
      <c r="I975" s="15">
        <v>47.390286320004016</v>
      </c>
      <c r="J975" s="15">
        <v>57.41152076429784</v>
      </c>
      <c r="K975" s="15">
        <v>48.101048043699549</v>
      </c>
      <c r="L975" s="15">
        <v>11.182956028043412</v>
      </c>
      <c r="M975" s="15">
        <v>7.0968759408737041</v>
      </c>
      <c r="N975" s="15">
        <v>13.139362873770583</v>
      </c>
      <c r="O975" s="15">
        <v>1.3934835136965495</v>
      </c>
      <c r="P975" s="15">
        <v>3.9112263370806608</v>
      </c>
      <c r="Q975" s="15">
        <v>1.7921403891095213</v>
      </c>
      <c r="R975" s="15">
        <v>1.3620266957232361</v>
      </c>
    </row>
    <row r="976" spans="1:18" x14ac:dyDescent="0.2">
      <c r="A976" s="13" t="s">
        <v>57</v>
      </c>
      <c r="B976" s="14" t="s">
        <v>29</v>
      </c>
      <c r="C976" s="15">
        <v>16.821067452480484</v>
      </c>
      <c r="D976" s="15">
        <v>19.936079943680575</v>
      </c>
      <c r="E976" s="15">
        <v>15.042683614756871</v>
      </c>
      <c r="F976" s="15">
        <v>13.017706974308831</v>
      </c>
      <c r="G976" s="15">
        <v>49.585812623964529</v>
      </c>
      <c r="H976" s="15">
        <v>54.175969250860398</v>
      </c>
      <c r="I976" s="15">
        <v>49.935524425814904</v>
      </c>
      <c r="J976" s="15">
        <v>58.175129301150484</v>
      </c>
      <c r="K976" s="15">
        <v>51.681023298518141</v>
      </c>
      <c r="L976" s="15">
        <v>12.68858227191204</v>
      </c>
      <c r="M976" s="15">
        <v>7.0571328366252359</v>
      </c>
      <c r="N976" s="15">
        <v>13.21822705389218</v>
      </c>
      <c r="O976" s="15">
        <v>1.2466099135960818</v>
      </c>
      <c r="P976" s="15">
        <v>2.8036597104754071</v>
      </c>
      <c r="Q976" s="15">
        <v>0.71284170066921571</v>
      </c>
      <c r="R976" s="15">
        <v>1.853388421739961</v>
      </c>
    </row>
    <row r="977" spans="1:18" x14ac:dyDescent="0.2">
      <c r="A977" s="13" t="s">
        <v>58</v>
      </c>
      <c r="B977" s="14" t="s">
        <v>29</v>
      </c>
      <c r="C977" s="15">
        <v>21.332931772264679</v>
      </c>
      <c r="D977" s="15">
        <v>28.234762639762074</v>
      </c>
      <c r="E977" s="15">
        <v>18.430200577290591</v>
      </c>
      <c r="F977" s="15">
        <v>13.893535819803677</v>
      </c>
      <c r="G977" s="15">
        <v>47.492131900535881</v>
      </c>
      <c r="H977" s="15">
        <v>58.979568399994896</v>
      </c>
      <c r="I977" s="15">
        <v>49.53308854149163</v>
      </c>
      <c r="J977" s="15">
        <v>67.881371451546059</v>
      </c>
      <c r="K977" s="15">
        <v>52.103344680283946</v>
      </c>
      <c r="L977" s="15">
        <v>14.886669908652559</v>
      </c>
      <c r="M977" s="15">
        <v>5.5293345374995209</v>
      </c>
      <c r="N977" s="15">
        <v>9.0591489367919795</v>
      </c>
      <c r="O977" s="15">
        <v>2.2030465379812108</v>
      </c>
      <c r="P977" s="15">
        <v>6.005555138503115</v>
      </c>
      <c r="Q977" s="15">
        <v>0.56711123461533552</v>
      </c>
      <c r="R977" s="15">
        <v>1.4886669908652557</v>
      </c>
    </row>
    <row r="978" spans="1:18" x14ac:dyDescent="0.2">
      <c r="A978" s="13" t="s">
        <v>59</v>
      </c>
      <c r="B978" s="14" t="s">
        <v>29</v>
      </c>
      <c r="C978" s="15">
        <v>9.4334282965115186</v>
      </c>
      <c r="D978" s="15">
        <v>23.898018351162513</v>
      </c>
      <c r="E978" s="15">
        <v>14.144860007488456</v>
      </c>
      <c r="F978" s="15">
        <v>10.816657652785288</v>
      </c>
      <c r="G978" s="15">
        <v>70.176887035852133</v>
      </c>
      <c r="H978" s="15">
        <v>57.56236039372655</v>
      </c>
      <c r="I978" s="15">
        <v>49.896302467046745</v>
      </c>
      <c r="J978" s="15">
        <v>64.656230732716054</v>
      </c>
      <c r="K978" s="15">
        <v>44.084344301536916</v>
      </c>
      <c r="L978" s="15">
        <v>13.548214092669786</v>
      </c>
      <c r="M978" s="15">
        <v>5.5456420379321916</v>
      </c>
      <c r="N978" s="15">
        <v>9.8346335297367506</v>
      </c>
      <c r="O978" s="15">
        <v>1.5004610507592333</v>
      </c>
      <c r="P978" s="15">
        <v>3.3719799704389759</v>
      </c>
      <c r="Q978" s="15">
        <v>1.2635640086427777</v>
      </c>
      <c r="R978" s="15">
        <v>1.4039600096030864</v>
      </c>
    </row>
    <row r="979" spans="1:18" x14ac:dyDescent="0.2">
      <c r="A979" s="13" t="s">
        <v>60</v>
      </c>
      <c r="B979" s="14" t="s">
        <v>29</v>
      </c>
      <c r="C979" s="15">
        <v>13.174651969610469</v>
      </c>
      <c r="D979" s="15">
        <v>20.703024523673594</v>
      </c>
      <c r="E979" s="15">
        <v>10.016947592413111</v>
      </c>
      <c r="F979" s="15">
        <v>16.785155425124671</v>
      </c>
      <c r="G979" s="15">
        <v>56.681025859884507</v>
      </c>
      <c r="H979" s="15">
        <v>62.917590415484511</v>
      </c>
      <c r="I979" s="15">
        <v>57.243918901600274</v>
      </c>
      <c r="J979" s="15">
        <v>68.283839895271171</v>
      </c>
      <c r="K979" s="15">
        <v>51.012391789012192</v>
      </c>
      <c r="L979" s="15">
        <v>15.573660993931808</v>
      </c>
      <c r="M979" s="15">
        <v>5.1912203313106033</v>
      </c>
      <c r="N979" s="15">
        <v>9.2558575338408389</v>
      </c>
      <c r="O979" s="15">
        <v>1.3468212997094908</v>
      </c>
      <c r="P979" s="15">
        <v>3.9025405539005895</v>
      </c>
      <c r="Q979" s="15">
        <v>1.1074603373462621</v>
      </c>
      <c r="R979" s="15">
        <v>1.0382440662621206</v>
      </c>
    </row>
    <row r="980" spans="1:18" x14ac:dyDescent="0.2">
      <c r="A980" s="13" t="s">
        <v>61</v>
      </c>
      <c r="B980" s="14" t="s">
        <v>29</v>
      </c>
      <c r="C980" s="15">
        <v>12.517759571391911</v>
      </c>
      <c r="D980" s="15">
        <v>31.294398928479779</v>
      </c>
      <c r="E980" s="15">
        <v>12.160529564626605</v>
      </c>
      <c r="F980" s="15">
        <v>16.125919640048323</v>
      </c>
      <c r="G980" s="15">
        <v>58.215877410299029</v>
      </c>
      <c r="H980" s="15">
        <v>65.76662807539148</v>
      </c>
      <c r="I980" s="15">
        <v>63.896151938323399</v>
      </c>
      <c r="J980" s="15">
        <v>67.408470067049493</v>
      </c>
      <c r="K980" s="15">
        <v>53.418329650447639</v>
      </c>
      <c r="L980" s="15">
        <v>16.100543802689199</v>
      </c>
      <c r="M980" s="15">
        <v>5.9353699611608493</v>
      </c>
      <c r="N980" s="15">
        <v>10.929604936818476</v>
      </c>
      <c r="O980" s="15">
        <v>1.1966000603618252</v>
      </c>
      <c r="P980" s="15">
        <v>2.5775900637585312</v>
      </c>
      <c r="Q980" s="15">
        <v>0.81867171878080669</v>
      </c>
      <c r="R980" s="15">
        <v>1.3644528646346779</v>
      </c>
    </row>
    <row r="981" spans="1:18" x14ac:dyDescent="0.2">
      <c r="A981" s="13" t="s">
        <v>62</v>
      </c>
      <c r="B981" s="14" t="s">
        <v>29</v>
      </c>
      <c r="C981" s="15">
        <v>6.8715642178910548</v>
      </c>
      <c r="D981" s="15">
        <v>18.115942028985508</v>
      </c>
      <c r="E981" s="15">
        <v>8.7810370921337402</v>
      </c>
      <c r="F981" s="15">
        <v>13.429821435028073</v>
      </c>
      <c r="G981" s="15">
        <v>51.504949500025127</v>
      </c>
      <c r="H981" s="15">
        <v>60.115833932362285</v>
      </c>
      <c r="I981" s="15">
        <v>57.212891236225822</v>
      </c>
      <c r="J981" s="15">
        <v>62.880036966635515</v>
      </c>
      <c r="K981" s="15">
        <v>56.551919840175259</v>
      </c>
      <c r="L981" s="15">
        <v>20.173098635020903</v>
      </c>
      <c r="M981" s="15">
        <v>9.4141126963430874</v>
      </c>
      <c r="N981" s="15">
        <v>18.19783528477544</v>
      </c>
      <c r="O981" s="15">
        <v>1.0501885088373362</v>
      </c>
      <c r="P981" s="15">
        <v>6.1980570913976436</v>
      </c>
      <c r="Q981" s="15">
        <v>1.0758985938677814</v>
      </c>
      <c r="R981" s="15">
        <v>1.4793605665681997</v>
      </c>
    </row>
    <row r="982" spans="1:18" x14ac:dyDescent="0.2">
      <c r="A982" s="13" t="s">
        <v>63</v>
      </c>
      <c r="B982" s="14" t="s">
        <v>29</v>
      </c>
      <c r="C982" s="15">
        <v>3.1188791995708423</v>
      </c>
      <c r="D982" s="15">
        <v>17.465723517596714</v>
      </c>
      <c r="E982" s="15">
        <v>8.3297994790089049</v>
      </c>
      <c r="F982" s="15">
        <v>15.649926293895518</v>
      </c>
      <c r="G982" s="15">
        <v>57.290873076337043</v>
      </c>
      <c r="H982" s="15">
        <v>62.130828826582714</v>
      </c>
      <c r="I982" s="15">
        <v>58.651026392961874</v>
      </c>
      <c r="J982" s="15">
        <v>65.45282989522363</v>
      </c>
      <c r="K982" s="15">
        <v>59.74373188127111</v>
      </c>
      <c r="L982" s="15">
        <v>18.964159065531117</v>
      </c>
      <c r="M982" s="15">
        <v>10.078853769093461</v>
      </c>
      <c r="N982" s="15">
        <v>18.735744542196155</v>
      </c>
      <c r="O982" s="15">
        <v>1.6849243339364497</v>
      </c>
      <c r="P982" s="15">
        <v>4.6971087489070191</v>
      </c>
      <c r="Q982" s="15">
        <v>1.0609319756940483</v>
      </c>
      <c r="R982" s="15">
        <v>1.7903227089837068</v>
      </c>
    </row>
    <row r="983" spans="1:18" x14ac:dyDescent="0.2">
      <c r="A983" s="13" t="s">
        <v>64</v>
      </c>
      <c r="B983" s="14" t="s">
        <v>29</v>
      </c>
      <c r="C983" s="15">
        <v>7.4670516346620532</v>
      </c>
      <c r="D983" s="15">
        <v>19.912137692432143</v>
      </c>
      <c r="E983" s="15">
        <v>9.3867025008151614</v>
      </c>
      <c r="F983" s="15">
        <v>13.091979803768513</v>
      </c>
      <c r="G983" s="15">
        <v>52.034058656575212</v>
      </c>
      <c r="H983" s="15">
        <v>58.159807974501277</v>
      </c>
      <c r="I983" s="15">
        <v>52.449610909519073</v>
      </c>
      <c r="J983" s="15">
        <v>63.623085066753035</v>
      </c>
      <c r="K983" s="15">
        <v>55.28125729859795</v>
      </c>
      <c r="L983" s="15">
        <v>17.467568874231542</v>
      </c>
      <c r="M983" s="15">
        <v>17.990941724395782</v>
      </c>
      <c r="N983" s="15">
        <v>32.78100681844942</v>
      </c>
      <c r="O983" s="15">
        <v>2.4322708576827115</v>
      </c>
      <c r="P983" s="15">
        <v>6.9908384166288737</v>
      </c>
      <c r="Q983" s="15">
        <v>1.3738537316811326</v>
      </c>
      <c r="R983" s="15">
        <v>1.5701185504927229</v>
      </c>
    </row>
    <row r="984" spans="1:18" x14ac:dyDescent="0.2">
      <c r="A984" s="13" t="s">
        <v>65</v>
      </c>
      <c r="B984" s="14" t="s">
        <v>29</v>
      </c>
      <c r="C984" s="15">
        <v>4.9615172319695366</v>
      </c>
      <c r="D984" s="15">
        <v>19.846068927878147</v>
      </c>
      <c r="E984" s="15">
        <v>7.0216387536349085</v>
      </c>
      <c r="F984" s="15">
        <v>18.159410569745454</v>
      </c>
      <c r="G984" s="15">
        <v>59.163100605990984</v>
      </c>
      <c r="H984" s="15">
        <v>60.077286522145258</v>
      </c>
      <c r="I984" s="15">
        <v>60.953647521680104</v>
      </c>
      <c r="J984" s="15">
        <v>59.236532232647676</v>
      </c>
      <c r="K984" s="15">
        <v>57.105721812447761</v>
      </c>
      <c r="L984" s="15">
        <v>19.508968311492335</v>
      </c>
      <c r="M984" s="15">
        <v>27.067078551375126</v>
      </c>
      <c r="N984" s="15">
        <v>48.156020228167186</v>
      </c>
      <c r="O984" s="15">
        <v>6.4552631279167345</v>
      </c>
      <c r="P984" s="15">
        <v>4.2736108093862741</v>
      </c>
      <c r="Q984" s="15">
        <v>1.6149808204877758</v>
      </c>
      <c r="R984" s="15">
        <v>0.7105915610146214</v>
      </c>
    </row>
    <row r="985" spans="1:18" x14ac:dyDescent="0.2">
      <c r="A985" s="13" t="s">
        <v>66</v>
      </c>
      <c r="B985" s="14" t="s">
        <v>29</v>
      </c>
      <c r="C985" s="15">
        <v>6.801795674057951</v>
      </c>
      <c r="D985" s="15">
        <v>22.260422206007842</v>
      </c>
      <c r="E985" s="15">
        <v>11.399448551676313</v>
      </c>
      <c r="F985" s="15">
        <v>19.474057942447033</v>
      </c>
      <c r="G985" s="15">
        <v>59.171597633136095</v>
      </c>
      <c r="H985" s="15">
        <v>68.552739332995884</v>
      </c>
      <c r="I985" s="15">
        <v>66.915582217639681</v>
      </c>
      <c r="J985" s="15">
        <v>70.127544471507548</v>
      </c>
      <c r="K985" s="15">
        <v>64.212342429230787</v>
      </c>
      <c r="L985" s="15">
        <v>19.212639235783765</v>
      </c>
      <c r="M985" s="15">
        <v>25.340258394040379</v>
      </c>
      <c r="N985" s="15">
        <v>42.570808142350529</v>
      </c>
      <c r="O985" s="15">
        <v>6.887526689165921</v>
      </c>
      <c r="P985" s="15">
        <v>4.2494046407039852</v>
      </c>
      <c r="Q985" s="15">
        <v>1.2127579584049553</v>
      </c>
      <c r="R985" s="15">
        <v>1.0212698597094358</v>
      </c>
    </row>
    <row r="986" spans="1:18" x14ac:dyDescent="0.2">
      <c r="A986" s="13" t="s">
        <v>67</v>
      </c>
      <c r="B986" s="14" t="s">
        <v>29</v>
      </c>
      <c r="C986" s="15">
        <v>5.5486026768925356</v>
      </c>
      <c r="D986" s="15">
        <v>20.344876481939298</v>
      </c>
      <c r="E986" s="15">
        <v>9.790141327683024</v>
      </c>
      <c r="F986" s="15">
        <v>18.181691037125614</v>
      </c>
      <c r="G986" s="15">
        <v>68.937440629664806</v>
      </c>
      <c r="H986" s="15">
        <v>71.368264028501869</v>
      </c>
      <c r="I986" s="15">
        <v>68.889642904880873</v>
      </c>
      <c r="J986" s="15">
        <v>73.758928549292037</v>
      </c>
      <c r="K986" s="15">
        <v>62.092282762197918</v>
      </c>
      <c r="L986" s="15">
        <v>19.498491233251176</v>
      </c>
      <c r="M986" s="15">
        <v>12.241771194986175</v>
      </c>
      <c r="N986" s="15">
        <v>21.849327040727147</v>
      </c>
      <c r="O986" s="15">
        <v>2.9751500591311073</v>
      </c>
      <c r="P986" s="15">
        <v>5.1098350228092464</v>
      </c>
      <c r="Q986" s="15">
        <v>1.0727325273956958</v>
      </c>
      <c r="R986" s="15">
        <v>1.7037516611578698</v>
      </c>
    </row>
    <row r="987" spans="1:18" x14ac:dyDescent="0.2">
      <c r="A987" s="13" t="s">
        <v>68</v>
      </c>
      <c r="B987" s="14" t="s">
        <v>29</v>
      </c>
      <c r="C987" s="15">
        <v>1.8449617170443713</v>
      </c>
      <c r="D987" s="15">
        <v>7.9948341071922755</v>
      </c>
      <c r="E987" s="15">
        <v>8.9322113865082393</v>
      </c>
      <c r="F987" s="15">
        <v>20.154733384941665</v>
      </c>
      <c r="G987" s="15">
        <v>53.900949079456346</v>
      </c>
      <c r="H987" s="15">
        <v>69.55105853089934</v>
      </c>
      <c r="I987" s="15">
        <v>68.44592200720524</v>
      </c>
      <c r="J987" s="15">
        <v>70.619907690569349</v>
      </c>
      <c r="K987" s="15">
        <v>64.993403887492107</v>
      </c>
      <c r="L987" s="15">
        <v>20.228494581697831</v>
      </c>
      <c r="M987" s="15">
        <v>20.540662707958599</v>
      </c>
      <c r="N987" s="15">
        <v>38.984968564400752</v>
      </c>
      <c r="O987" s="15">
        <v>2.4563446153241517</v>
      </c>
      <c r="P987" s="15">
        <v>8.2500430055433274</v>
      </c>
      <c r="Q987" s="15">
        <v>1.3735397555473836</v>
      </c>
      <c r="R987" s="15">
        <v>0.81163712827799939</v>
      </c>
    </row>
    <row r="988" spans="1:18" x14ac:dyDescent="0.2">
      <c r="A988" s="13" t="s">
        <v>69</v>
      </c>
      <c r="B988" s="14" t="s">
        <v>29</v>
      </c>
      <c r="C988" s="15">
        <v>7.3959026699208641</v>
      </c>
      <c r="D988" s="15">
        <v>20.338732342282377</v>
      </c>
      <c r="E988" s="15">
        <v>9.0041621739649162</v>
      </c>
      <c r="F988" s="15">
        <v>18.458532456628078</v>
      </c>
      <c r="G988" s="15">
        <v>61.381021400828388</v>
      </c>
      <c r="H988" s="15">
        <v>79.174849614177248</v>
      </c>
      <c r="I988" s="15">
        <v>77.201047117785663</v>
      </c>
      <c r="J988" s="15">
        <v>81.086115646333042</v>
      </c>
      <c r="K988" s="15">
        <v>70.267679032582308</v>
      </c>
      <c r="L988" s="15">
        <v>19.237014242194629</v>
      </c>
      <c r="M988" s="15">
        <v>35.31940557007438</v>
      </c>
      <c r="N988" s="15">
        <v>61.609956168916895</v>
      </c>
      <c r="O988" s="15">
        <v>9.2530702539359027</v>
      </c>
      <c r="P988" s="15">
        <v>5.425461164198957</v>
      </c>
      <c r="Q988" s="15">
        <v>0.55669816134968375</v>
      </c>
      <c r="R988" s="15">
        <v>0.98968562017721551</v>
      </c>
    </row>
    <row r="989" spans="1:18" x14ac:dyDescent="0.2">
      <c r="A989" s="13" t="s">
        <v>70</v>
      </c>
      <c r="B989" s="14" t="s">
        <v>29</v>
      </c>
      <c r="C989" s="15">
        <v>9.3145717159924981</v>
      </c>
      <c r="D989" s="15">
        <v>13.661371850122331</v>
      </c>
      <c r="E989" s="15">
        <v>7.0815887544370577</v>
      </c>
      <c r="F989" s="15">
        <v>14.82707645460259</v>
      </c>
      <c r="G989" s="15">
        <v>63.075882810055809</v>
      </c>
      <c r="H989" s="15">
        <v>75.77668029419759</v>
      </c>
      <c r="I989" s="15">
        <v>74.977762419049597</v>
      </c>
      <c r="J989" s="15">
        <v>76.549893868522531</v>
      </c>
      <c r="K989" s="15">
        <v>68.965982713099677</v>
      </c>
      <c r="L989" s="15">
        <v>19.941231656367787</v>
      </c>
      <c r="M989" s="15">
        <v>38.839383503017878</v>
      </c>
      <c r="N989" s="15">
        <v>68.615256789479659</v>
      </c>
      <c r="O989" s="15">
        <v>10.0215160742703</v>
      </c>
      <c r="P989" s="15">
        <v>9.6034977684963359</v>
      </c>
      <c r="Q989" s="15">
        <v>0.42950345106022925</v>
      </c>
      <c r="R989" s="15">
        <v>1.1657950814491937</v>
      </c>
    </row>
    <row r="990" spans="1:18" x14ac:dyDescent="0.2">
      <c r="A990" s="13" t="s">
        <v>71</v>
      </c>
      <c r="B990" s="14" t="s">
        <v>29</v>
      </c>
      <c r="C990" s="15">
        <v>6.893699158968702</v>
      </c>
      <c r="D990" s="15">
        <v>8.7737989295965306</v>
      </c>
      <c r="E990" s="15">
        <v>6.5313657956727527</v>
      </c>
      <c r="F990" s="15">
        <v>12.627307204967321</v>
      </c>
      <c r="G990" s="15">
        <v>59.765777424341962</v>
      </c>
      <c r="H990" s="15">
        <v>79.761907661283459</v>
      </c>
      <c r="I990" s="15">
        <v>79.255101118363768</v>
      </c>
      <c r="J990" s="15">
        <v>80.25211140909532</v>
      </c>
      <c r="K990" s="15">
        <v>73.064342895832169</v>
      </c>
      <c r="L990" s="15">
        <v>19.84914648670107</v>
      </c>
      <c r="M990" s="15">
        <v>50.049074883645034</v>
      </c>
      <c r="N990" s="15">
        <v>87.923627803184814</v>
      </c>
      <c r="O990" s="15">
        <v>13.05594051282297</v>
      </c>
      <c r="P990" s="15">
        <v>9.7584436676413482</v>
      </c>
      <c r="Q990" s="15">
        <v>0.18266085723958042</v>
      </c>
      <c r="R990" s="15">
        <v>0.85241733378470852</v>
      </c>
    </row>
    <row r="991" spans="1:18" x14ac:dyDescent="0.2">
      <c r="A991" s="13" t="s">
        <v>72</v>
      </c>
      <c r="B991" s="14" t="s">
        <v>29</v>
      </c>
      <c r="C991" s="15">
        <v>9.4997435069253129</v>
      </c>
      <c r="D991" s="15">
        <v>8.8664272731302916</v>
      </c>
      <c r="E991" s="15">
        <v>5.1434706854317618</v>
      </c>
      <c r="F991" s="15">
        <v>9.6440075351845529</v>
      </c>
      <c r="G991" s="15">
        <v>64.346639702360505</v>
      </c>
      <c r="H991" s="15">
        <v>82.860256268459977</v>
      </c>
      <c r="I991" s="15">
        <v>82.508555190353761</v>
      </c>
      <c r="J991" s="15">
        <v>83.200212992545261</v>
      </c>
      <c r="K991" s="15">
        <v>75.06377701344077</v>
      </c>
      <c r="L991" s="15">
        <v>19.763168344118462</v>
      </c>
      <c r="M991" s="15">
        <v>58.866440266579161</v>
      </c>
      <c r="N991" s="15">
        <v>102.30568989325532</v>
      </c>
      <c r="O991" s="15">
        <v>16.758900045641258</v>
      </c>
      <c r="P991" s="15">
        <v>10.437124154810384</v>
      </c>
      <c r="Q991" s="15">
        <v>0.30218911841159729</v>
      </c>
      <c r="R991" s="15">
        <v>1.0274430025994308</v>
      </c>
    </row>
  </sheetData>
  <sortState ref="B2:G331">
    <sortCondition ref="B2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"=Coahuila")</f>
        <v>60.634382398263618</v>
      </c>
      <c r="C2" s="12">
        <f>SUMIFS(Concentrado!D$2:D991,Concentrado!$A$2:$A991,"="&amp;$A2,Concentrado!$B$2:$B991, "=Coahuila")</f>
        <v>75.310220176187286</v>
      </c>
      <c r="D2" s="12">
        <f>SUMIFS(Concentrado!E$2:E991,Concentrado!$A$2:$A991,"="&amp;$A2,Concentrado!$B$2:$B991, "=Coahuila")</f>
        <v>28.653089877579674</v>
      </c>
      <c r="E2" s="12">
        <f>SUMIFS(Concentrado!F$2:F991,Concentrado!$A$2:$A991,"="&amp;$A2,Concentrado!$B$2:$B991, "=Coahuila")</f>
        <v>14.804096436749498</v>
      </c>
      <c r="F2" s="12">
        <f>SUMIFS(Concentrado!G$2:G991,Concentrado!$A$2:$A991,"="&amp;$A2,Concentrado!$B$2:$B991, "=Coahuila")</f>
        <v>54.8191945494058</v>
      </c>
      <c r="G2" s="12">
        <f>SUMIFS(Concentrado!H$2:H991,Concentrado!$A$2:$A991,"="&amp;$A2,Concentrado!$B$2:$B991, "=Coahuila")</f>
        <v>45.055159405350508</v>
      </c>
      <c r="H2" s="12">
        <f>SUMIFS(Concentrado!I$2:I991,Concentrado!$A$2:$A991,"="&amp;$A2,Concentrado!$B$2:$B991, "=Coahuila")</f>
        <v>36.464317552113997</v>
      </c>
      <c r="I2" s="12">
        <f>SUMIFS(Concentrado!J$2:J991,Concentrado!$A$2:$A991,"="&amp;$A2,Concentrado!$B$2:$B991, "=Coahuila")</f>
        <v>53.544235398143144</v>
      </c>
      <c r="J2" s="12">
        <f>SUMIFS(Concentrado!K$2:K991,Concentrado!$A$2:$A991,"="&amp;$A2,Concentrado!$B$2:$B991, "=Coahuila")</f>
        <v>45.300825487168126</v>
      </c>
      <c r="K2" s="12">
        <f>SUMIFS(Concentrado!L$2:L991,Concentrado!$A$2:$A991,"="&amp;$A2,Concentrado!$B$2:$B991, "=Coahuila")</f>
        <v>10.072309354522195</v>
      </c>
      <c r="L2" s="12">
        <f>SUMIFS(Concentrado!M$2:M991,Concentrado!$A$2:$A991,"="&amp;$A2,Concentrado!$B$2:$B991, "=Coahuila")</f>
        <v>8.7948457290706017</v>
      </c>
      <c r="M2" s="12">
        <f>SUMIFS(Concentrado!N$2:N991,Concentrado!$A$2:$A991,"="&amp;$A2,Concentrado!$B$2:$B991, "=Coahuila")</f>
        <v>15.824137805634376</v>
      </c>
      <c r="N2" s="12">
        <f>SUMIFS(Concentrado!O$2:O991,Concentrado!$A$2:$A991,"="&amp;$A2,Concentrado!$B$2:$B991, "=Coahuila")</f>
        <v>1.5719408557253034</v>
      </c>
      <c r="O2" s="12">
        <f>SUMIFS(Concentrado!P$2:P991,Concentrado!$A$2:$A991,"="&amp;$A2,Concentrado!$B$2:$B991, "=Coahuila")</f>
        <v>3.1307287988785033</v>
      </c>
      <c r="P2" s="12">
        <f>SUMIFS(Concentrado!Q$2:Q991,Concentrado!$A$2:$A991,"="&amp;$A2,Concentrado!$B$2:$B991, "=Coahuila")</f>
        <v>9.3844443254328755</v>
      </c>
      <c r="Q2" s="12">
        <f>SUMIFS(Concentrado!R$2:R991,Concentrado!$A$2:$A991,"="&amp;$A2,Concentrado!$B$2:$B991, "=Coahuila")</f>
        <v>0.88439789454341233</v>
      </c>
    </row>
    <row r="3" spans="1:17" x14ac:dyDescent="0.25">
      <c r="A3" s="5">
        <v>1991</v>
      </c>
      <c r="B3" s="12">
        <f>SUMIFS(Concentrado!C$2:C992,Concentrado!$A$2:$A992,"="&amp;$A3,Concentrado!$B$2:$B992, "=Coahuila")</f>
        <v>42.203644092832668</v>
      </c>
      <c r="C3" s="12">
        <f>SUMIFS(Concentrado!D$2:D992,Concentrado!$A$2:$A992,"="&amp;$A3,Concentrado!$B$2:$B992, "=Coahuila")</f>
        <v>82.1052712351472</v>
      </c>
      <c r="D3" s="12">
        <f>SUMIFS(Concentrado!E$2:E992,Concentrado!$A$2:$A992,"="&amp;$A3,Concentrado!$B$2:$B992, "=Coahuila")</f>
        <v>28.875028875028875</v>
      </c>
      <c r="E3" s="12">
        <f>SUMIFS(Concentrado!F$2:F992,Concentrado!$A$2:$A992,"="&amp;$A3,Concentrado!$B$2:$B992, "=Coahuila")</f>
        <v>15.939015939015938</v>
      </c>
      <c r="F3" s="12">
        <f>SUMIFS(Concentrado!G$2:G992,Concentrado!$A$2:$A992,"="&amp;$A3,Concentrado!$B$2:$B992, "=Coahuila")</f>
        <v>32.977765375883102</v>
      </c>
      <c r="G3" s="12">
        <f>SUMIFS(Concentrado!H$2:H992,Concentrado!$A$2:$A992,"="&amp;$A3,Concentrado!$B$2:$B992, "=Coahuila")</f>
        <v>44.022942241899777</v>
      </c>
      <c r="H3" s="12">
        <f>SUMIFS(Concentrado!I$2:I992,Concentrado!$A$2:$A992,"="&amp;$A3,Concentrado!$B$2:$B992, "=Coahuila")</f>
        <v>37.088611762609645</v>
      </c>
      <c r="I3" s="12">
        <f>SUMIFS(Concentrado!J$2:J992,Concentrado!$A$2:$A992,"="&amp;$A3,Concentrado!$B$2:$B992, "=Coahuila")</f>
        <v>50.945340579752177</v>
      </c>
      <c r="J3" s="12">
        <f>SUMIFS(Concentrado!K$2:K992,Concentrado!$A$2:$A992,"="&amp;$A3,Concentrado!$B$2:$B992, "=Coahuila")</f>
        <v>44.555087697571089</v>
      </c>
      <c r="K3" s="12">
        <f>SUMIFS(Concentrado!L$2:L992,Concentrado!$A$2:$A992,"="&amp;$A3,Concentrado!$B$2:$B992, "=Coahuila")</f>
        <v>8.0305586946762233</v>
      </c>
      <c r="L3" s="12">
        <f>SUMIFS(Concentrado!M$2:M992,Concentrado!$A$2:$A992,"="&amp;$A3,Concentrado!$B$2:$B992, "=Coahuila")</f>
        <v>10.691285973032803</v>
      </c>
      <c r="M3" s="12">
        <f>SUMIFS(Concentrado!N$2:N992,Concentrado!$A$2:$A992,"="&amp;$A3,Concentrado!$B$2:$B992, "=Coahuila")</f>
        <v>19.85160681810699</v>
      </c>
      <c r="N3" s="12">
        <f>SUMIFS(Concentrado!O$2:O992,Concentrado!$A$2:$A992,"="&amp;$A3,Concentrado!$B$2:$B992, "=Coahuila")</f>
        <v>1.1600457058008085</v>
      </c>
      <c r="O3" s="12">
        <f>SUMIFS(Concentrado!P$2:P992,Concentrado!$A$2:$A992,"="&amp;$A3,Concentrado!$B$2:$B992, "=Coahuila")</f>
        <v>2.8736854325988577</v>
      </c>
      <c r="P3" s="12">
        <f>SUMIFS(Concentrado!Q$2:Q992,Concentrado!$A$2:$A992,"="&amp;$A3,Concentrado!$B$2:$B992, "=Coahuila")</f>
        <v>9.1916033252318226</v>
      </c>
      <c r="Q3" s="12">
        <f>SUMIFS(Concentrado!R$2:R992,Concentrado!$A$2:$A992,"="&amp;$A3,Concentrado!$B$2:$B992, "=Coahuila")</f>
        <v>1.257798349768565</v>
      </c>
    </row>
    <row r="4" spans="1:17" x14ac:dyDescent="0.25">
      <c r="A4" s="5">
        <v>1992</v>
      </c>
      <c r="B4" s="12">
        <f>SUMIFS(Concentrado!C$2:C993,Concentrado!$A$2:$A993,"="&amp;$A4,Concentrado!$B$2:$B993, "=Coahuila")</f>
        <v>39.647896183508763</v>
      </c>
      <c r="C4" s="12">
        <f>SUMIFS(Concentrado!D$2:D993,Concentrado!$A$2:$A993,"="&amp;$A4,Concentrado!$B$2:$B993, "=Coahuila")</f>
        <v>65.952750382182842</v>
      </c>
      <c r="D4" s="12">
        <f>SUMIFS(Concentrado!E$2:E993,Concentrado!$A$2:$A993,"="&amp;$A4,Concentrado!$B$2:$B993, "=Coahuila")</f>
        <v>28.391625588232007</v>
      </c>
      <c r="E4" s="12">
        <f>SUMIFS(Concentrado!F$2:F993,Concentrado!$A$2:$A993,"="&amp;$A4,Concentrado!$B$2:$B993, "=Coahuila")</f>
        <v>16.319595810558553</v>
      </c>
      <c r="F4" s="12">
        <f>SUMIFS(Concentrado!G$2:G993,Concentrado!$A$2:$A993,"="&amp;$A4,Concentrado!$B$2:$B993, "=Coahuila")</f>
        <v>39.427075311874326</v>
      </c>
      <c r="G4" s="12">
        <f>SUMIFS(Concentrado!H$2:H993,Concentrado!$A$2:$A993,"="&amp;$A4,Concentrado!$B$2:$B993, "=Coahuila")</f>
        <v>47.084928247906916</v>
      </c>
      <c r="H4" s="12">
        <f>SUMIFS(Concentrado!I$2:I993,Concentrado!$A$2:$A993,"="&amp;$A4,Concentrado!$B$2:$B993, "=Coahuila")</f>
        <v>41.238845465063442</v>
      </c>
      <c r="I4" s="12">
        <f>SUMIFS(Concentrado!J$2:J993,Concentrado!$A$2:$A993,"="&amp;$A4,Concentrado!$B$2:$B993, "=Coahuila")</f>
        <v>52.817906697881575</v>
      </c>
      <c r="J4" s="12">
        <f>SUMIFS(Concentrado!K$2:K993,Concentrado!$A$2:$A993,"="&amp;$A4,Concentrado!$B$2:$B993, "=Coahuila")</f>
        <v>46.65601695819926</v>
      </c>
      <c r="K4" s="12">
        <f>SUMIFS(Concentrado!L$2:L993,Concentrado!$A$2:$A993,"="&amp;$A4,Concentrado!$B$2:$B993, "=Coahuila")</f>
        <v>8.6258826041205996</v>
      </c>
      <c r="L4" s="12">
        <f>SUMIFS(Concentrado!M$2:M993,Concentrado!$A$2:$A993,"="&amp;$A4,Concentrado!$B$2:$B993, "=Coahuila")</f>
        <v>10.43684138288625</v>
      </c>
      <c r="M4" s="12">
        <f>SUMIFS(Concentrado!N$2:N993,Concentrado!$A$2:$A993,"="&amp;$A4,Concentrado!$B$2:$B993, "=Coahuila")</f>
        <v>19.092058085677518</v>
      </c>
      <c r="N4" s="12">
        <f>SUMIFS(Concentrado!O$2:O993,Concentrado!$A$2:$A993,"="&amp;$A4,Concentrado!$B$2:$B993, "=Coahuila")</f>
        <v>1.808180589657207</v>
      </c>
      <c r="O4" s="12">
        <f>SUMIFS(Concentrado!P$2:P993,Concentrado!$A$2:$A993,"="&amp;$A4,Concentrado!$B$2:$B993, "=Coahuila")</f>
        <v>2.6241957695682285</v>
      </c>
      <c r="P4" s="12">
        <f>SUMIFS(Concentrado!Q$2:Q993,Concentrado!$A$2:$A993,"="&amp;$A4,Concentrado!$B$2:$B993, "=Coahuila")</f>
        <v>7.1008646851600501</v>
      </c>
      <c r="Q4" s="12">
        <f>SUMIFS(Concentrado!R$2:R993,Concentrado!$A$2:$A993,"="&amp;$A4,Concentrado!$B$2:$B993, "=Coahuila")</f>
        <v>1.8586155887331677</v>
      </c>
    </row>
    <row r="5" spans="1:17" x14ac:dyDescent="0.25">
      <c r="A5" s="5">
        <v>1993</v>
      </c>
      <c r="B5" s="12">
        <f>SUMIFS(Concentrado!C$2:C994,Concentrado!$A$2:$A994,"="&amp;$A5,Concentrado!$B$2:$B994, "=Coahuila")</f>
        <v>45.841147165236499</v>
      </c>
      <c r="C5" s="12">
        <f>SUMIFS(Concentrado!D$2:D994,Concentrado!$A$2:$A994,"="&amp;$A5,Concentrado!$B$2:$B994, "=Coahuila")</f>
        <v>60.237540489856222</v>
      </c>
      <c r="D5" s="12">
        <f>SUMIFS(Concentrado!E$2:E994,Concentrado!$A$2:$A994,"="&amp;$A5,Concentrado!$B$2:$B994, "=Coahuila")</f>
        <v>23.375712634572679</v>
      </c>
      <c r="E5" s="12">
        <f>SUMIFS(Concentrado!F$2:F994,Concentrado!$A$2:$A994,"="&amp;$A5,Concentrado!$B$2:$B994, "=Coahuila")</f>
        <v>15.583808423048453</v>
      </c>
      <c r="F5" s="12">
        <f>SUMIFS(Concentrado!G$2:G994,Concentrado!$A$2:$A994,"="&amp;$A5,Concentrado!$B$2:$B994, "=Coahuila")</f>
        <v>45.465694338922823</v>
      </c>
      <c r="G5" s="12">
        <f>SUMIFS(Concentrado!H$2:H994,Concentrado!$A$2:$A994,"="&amp;$A5,Concentrado!$B$2:$B994, "=Coahuila")</f>
        <v>45.003316528337059</v>
      </c>
      <c r="H5" s="12">
        <f>SUMIFS(Concentrado!I$2:I994,Concentrado!$A$2:$A994,"="&amp;$A5,Concentrado!$B$2:$B994, "=Coahuila")</f>
        <v>37.477588778569597</v>
      </c>
      <c r="I5" s="12">
        <f>SUMIFS(Concentrado!J$2:J994,Concentrado!$A$2:$A994,"="&amp;$A5,Concentrado!$B$2:$B994, "=Coahuila")</f>
        <v>52.49520981210464</v>
      </c>
      <c r="J5" s="12">
        <f>SUMIFS(Concentrado!K$2:K994,Concentrado!$A$2:$A994,"="&amp;$A5,Concentrado!$B$2:$B994, "=Coahuila")</f>
        <v>48.479564360379797</v>
      </c>
      <c r="K5" s="12">
        <f>SUMIFS(Concentrado!L$2:L994,Concentrado!$A$2:$A994,"="&amp;$A5,Concentrado!$B$2:$B994, "=Coahuila")</f>
        <v>10.005956597636528</v>
      </c>
      <c r="L5" s="12">
        <f>SUMIFS(Concentrado!M$2:M994,Concentrado!$A$2:$A994,"="&amp;$A5,Concentrado!$B$2:$B994, "=Coahuila")</f>
        <v>10.005956597636528</v>
      </c>
      <c r="M5" s="12">
        <f>SUMIFS(Concentrado!N$2:N994,Concentrado!$A$2:$A994,"="&amp;$A5,Concentrado!$B$2:$B994, "=Coahuila")</f>
        <v>18.362135205580582</v>
      </c>
      <c r="N5" s="12">
        <f>SUMIFS(Concentrado!O$2:O994,Concentrado!$A$2:$A994,"="&amp;$A5,Concentrado!$B$2:$B994, "=Coahuila")</f>
        <v>1.6873460296747922</v>
      </c>
      <c r="O5" s="12">
        <f>SUMIFS(Concentrado!P$2:P994,Concentrado!$A$2:$A994,"="&amp;$A5,Concentrado!$B$2:$B994, "=Coahuila")</f>
        <v>2.948972566615589</v>
      </c>
      <c r="P5" s="12">
        <f>SUMIFS(Concentrado!Q$2:Q994,Concentrado!$A$2:$A994,"="&amp;$A5,Concentrado!$B$2:$B994, "=Coahuila")</f>
        <v>7.5631878507956847</v>
      </c>
      <c r="Q5" s="12">
        <f>SUMIFS(Concentrado!R$2:R994,Concentrado!$A$2:$A994,"="&amp;$A5,Concentrado!$B$2:$B994, "=Coahuila")</f>
        <v>1.926029204239895</v>
      </c>
    </row>
    <row r="6" spans="1:17" x14ac:dyDescent="0.25">
      <c r="A6" s="5">
        <v>1994</v>
      </c>
      <c r="B6" s="12">
        <f>SUMIFS(Concentrado!C$2:C995,Concentrado!$A$2:$A995,"="&amp;$A6,Concentrado!$B$2:$B995, "=Coahuila")</f>
        <v>33.154499969859543</v>
      </c>
      <c r="C6" s="12">
        <f>SUMIFS(Concentrado!D$2:D995,Concentrado!$A$2:$A995,"="&amp;$A6,Concentrado!$B$2:$B995, "=Coahuila")</f>
        <v>51.99228404364338</v>
      </c>
      <c r="D6" s="12">
        <f>SUMIFS(Concentrado!E$2:E995,Concentrado!$A$2:$A995,"="&amp;$A6,Concentrado!$B$2:$B995, "=Coahuila")</f>
        <v>24.319066147859921</v>
      </c>
      <c r="E6" s="12">
        <f>SUMIFS(Concentrado!F$2:F995,Concentrado!$A$2:$A995,"="&amp;$A6,Concentrado!$B$2:$B995, "=Coahuila")</f>
        <v>22.432242050181134</v>
      </c>
      <c r="F6" s="12">
        <f>SUMIFS(Concentrado!G$2:G995,Concentrado!$A$2:$A995,"="&amp;$A6,Concentrado!$B$2:$B995, "=Coahuila")</f>
        <v>46.461924452910836</v>
      </c>
      <c r="G6" s="12">
        <f>SUMIFS(Concentrado!H$2:H995,Concentrado!$A$2:$A995,"="&amp;$A6,Concentrado!$B$2:$B995, "=Coahuila")</f>
        <v>45.174338195945431</v>
      </c>
      <c r="H6" s="12">
        <f>SUMIFS(Concentrado!I$2:I995,Concentrado!$A$2:$A995,"="&amp;$A6,Concentrado!$B$2:$B995, "=Coahuila")</f>
        <v>40.524513612890509</v>
      </c>
      <c r="I6" s="12">
        <f>SUMIFS(Concentrado!J$2:J995,Concentrado!$A$2:$A995,"="&amp;$A6,Concentrado!$B$2:$B995, "=Coahuila")</f>
        <v>49.796149898421397</v>
      </c>
      <c r="J6" s="12">
        <f>SUMIFS(Concentrado!K$2:K995,Concentrado!$A$2:$A995,"="&amp;$A6,Concentrado!$B$2:$B995, "=Coahuila")</f>
        <v>50.87325470681855</v>
      </c>
      <c r="K6" s="12">
        <f>SUMIFS(Concentrado!L$2:L995,Concentrado!$A$2:$A995,"="&amp;$A6,Concentrado!$B$2:$B995, "=Coahuila")</f>
        <v>9.2201982574288621</v>
      </c>
      <c r="L6" s="12">
        <f>SUMIFS(Concentrado!M$2:M995,Concentrado!$A$2:$A995,"="&amp;$A6,Concentrado!$B$2:$B995, "=Coahuila")</f>
        <v>9.9615207303879671</v>
      </c>
      <c r="M6" s="12">
        <f>SUMIFS(Concentrado!N$2:N995,Concentrado!$A$2:$A995,"="&amp;$A6,Concentrado!$B$2:$B995, "=Coahuila")</f>
        <v>18.589226427931429</v>
      </c>
      <c r="N6" s="12">
        <f>SUMIFS(Concentrado!O$2:O995,Concentrado!$A$2:$A995,"="&amp;$A6,Concentrado!$B$2:$B995, "=Coahuila")</f>
        <v>1.3857926687872375</v>
      </c>
      <c r="O6" s="12">
        <f>SUMIFS(Concentrado!P$2:P995,Concentrado!$A$2:$A995,"="&amp;$A6,Concentrado!$B$2:$B995, "=Coahuila")</f>
        <v>3.7251137006295441</v>
      </c>
      <c r="P6" s="12">
        <f>SUMIFS(Concentrado!Q$2:Q995,Concentrado!$A$2:$A995,"="&amp;$A6,Concentrado!$B$2:$B995, "=Coahuila")</f>
        <v>6.9962308385515479</v>
      </c>
      <c r="Q6" s="12">
        <f>SUMIFS(Concentrado!R$2:R995,Concentrado!$A$2:$A995,"="&amp;$A6,Concentrado!$B$2:$B995, "=Coahuila")</f>
        <v>2.0849694551974811</v>
      </c>
    </row>
    <row r="7" spans="1:17" x14ac:dyDescent="0.25">
      <c r="A7" s="5">
        <v>1995</v>
      </c>
      <c r="B7" s="12">
        <f>SUMIFS(Concentrado!C$2:C996,Concentrado!$A$2:$A996,"="&amp;$A7,Concentrado!$B$2:$B996, "=Coahuila")</f>
        <v>30.384761104504822</v>
      </c>
      <c r="C7" s="12">
        <f>SUMIFS(Concentrado!D$2:D996,Concentrado!$A$2:$A996,"="&amp;$A7,Concentrado!$B$2:$B996, "=Coahuila")</f>
        <v>46.89006343287781</v>
      </c>
      <c r="D7" s="12">
        <f>SUMIFS(Concentrado!E$2:E996,Concentrado!$A$2:$A996,"="&amp;$A7,Concentrado!$B$2:$B996, "=Coahuila")</f>
        <v>24.790651079714134</v>
      </c>
      <c r="E7" s="12">
        <f>SUMIFS(Concentrado!F$2:F996,Concentrado!$A$2:$A996,"="&amp;$A7,Concentrado!$B$2:$B996, "=Coahuila")</f>
        <v>18.288185222739937</v>
      </c>
      <c r="F7" s="12">
        <f>SUMIFS(Concentrado!G$2:G996,Concentrado!$A$2:$A996,"="&amp;$A7,Concentrado!$B$2:$B996, "=Coahuila")</f>
        <v>36.654617635946337</v>
      </c>
      <c r="G7" s="12">
        <f>SUMIFS(Concentrado!H$2:H996,Concentrado!$A$2:$A996,"="&amp;$A7,Concentrado!$B$2:$B996, "=Coahuila")</f>
        <v>48.103501175837955</v>
      </c>
      <c r="H7" s="12">
        <f>SUMIFS(Concentrado!I$2:I996,Concentrado!$A$2:$A996,"="&amp;$A7,Concentrado!$B$2:$B996, "=Coahuila")</f>
        <v>37.73214218499399</v>
      </c>
      <c r="I7" s="12">
        <f>SUMIFS(Concentrado!J$2:J996,Concentrado!$A$2:$A996,"="&amp;$A7,Concentrado!$B$2:$B996, "=Coahuila")</f>
        <v>58.395144730680862</v>
      </c>
      <c r="J7" s="12">
        <f>SUMIFS(Concentrado!K$2:K996,Concentrado!$A$2:$A996,"="&amp;$A7,Concentrado!$B$2:$B996, "=Coahuila")</f>
        <v>52.721803094810994</v>
      </c>
      <c r="K7" s="12">
        <f>SUMIFS(Concentrado!L$2:L996,Concentrado!$A$2:$A996,"="&amp;$A7,Concentrado!$B$2:$B996, "=Coahuila")</f>
        <v>11.339988870349634</v>
      </c>
      <c r="L7" s="12">
        <f>SUMIFS(Concentrado!M$2:M996,Concentrado!$A$2:$A996,"="&amp;$A7,Concentrado!$B$2:$B996, "=Coahuila")</f>
        <v>8.0934597985963102</v>
      </c>
      <c r="M7" s="12">
        <f>SUMIFS(Concentrado!N$2:N996,Concentrado!$A$2:$A996,"="&amp;$A7,Concentrado!$B$2:$B996, "=Coahuila")</f>
        <v>14.964328895751875</v>
      </c>
      <c r="N7" s="12">
        <f>SUMIFS(Concentrado!O$2:O996,Concentrado!$A$2:$A996,"="&amp;$A7,Concentrado!$B$2:$B996, "=Coahuila")</f>
        <v>1.184300907174495</v>
      </c>
      <c r="O7" s="12">
        <f>SUMIFS(Concentrado!P$2:P996,Concentrado!$A$2:$A996,"="&amp;$A7,Concentrado!$B$2:$B996, "=Coahuila")</f>
        <v>1.7993398671862262</v>
      </c>
      <c r="P7" s="12">
        <f>SUMIFS(Concentrado!Q$2:Q996,Concentrado!$A$2:$A996,"="&amp;$A7,Concentrado!$B$2:$B996, "=Coahuila")</f>
        <v>7.7733794675783781</v>
      </c>
      <c r="Q7" s="12">
        <f>SUMIFS(Concentrado!R$2:R996,Concentrado!$A$2:$A996,"="&amp;$A7,Concentrado!$B$2:$B996, "=Coahuila")</f>
        <v>2.3777396018475039</v>
      </c>
    </row>
    <row r="8" spans="1:17" x14ac:dyDescent="0.25">
      <c r="A8" s="5">
        <v>1996</v>
      </c>
      <c r="B8" s="12">
        <f>SUMIFS(Concentrado!C$2:C997,Concentrado!$A$2:$A997,"="&amp;$A8,Concentrado!$B$2:$B997, "=Coahuila")</f>
        <v>30.665096015407343</v>
      </c>
      <c r="C8" s="12">
        <f>SUMIFS(Concentrado!D$2:D997,Concentrado!$A$2:$A997,"="&amp;$A8,Concentrado!$B$2:$B997, "=Coahuila")</f>
        <v>51.981077391970977</v>
      </c>
      <c r="D8" s="12">
        <f>SUMIFS(Concentrado!E$2:E997,Concentrado!$A$2:$A997,"="&amp;$A8,Concentrado!$B$2:$B997, "=Coahuila")</f>
        <v>21.130835418439911</v>
      </c>
      <c r="E8" s="12">
        <f>SUMIFS(Concentrado!F$2:F997,Concentrado!$A$2:$A997,"="&amp;$A8,Concentrado!$B$2:$B997, "=Coahuila")</f>
        <v>20.933350975276923</v>
      </c>
      <c r="F8" s="12">
        <f>SUMIFS(Concentrado!G$2:G997,Concentrado!$A$2:$A997,"="&amp;$A8,Concentrado!$B$2:$B997, "=Coahuila")</f>
        <v>42.794362117113906</v>
      </c>
      <c r="G8" s="12">
        <f>SUMIFS(Concentrado!H$2:H997,Concentrado!$A$2:$A997,"="&amp;$A8,Concentrado!$B$2:$B997, "=Coahuila")</f>
        <v>49.685415954027675</v>
      </c>
      <c r="H8" s="12">
        <f>SUMIFS(Concentrado!I$2:I997,Concentrado!$A$2:$A997,"="&amp;$A8,Concentrado!$B$2:$B997, "=Coahuila")</f>
        <v>39.95466368773392</v>
      </c>
      <c r="I8" s="12">
        <f>SUMIFS(Concentrado!J$2:J997,Concentrado!$A$2:$A997,"="&amp;$A8,Concentrado!$B$2:$B997, "=Coahuila")</f>
        <v>59.342325194143811</v>
      </c>
      <c r="J8" s="12">
        <f>SUMIFS(Concentrado!K$2:K997,Concentrado!$A$2:$A997,"="&amp;$A8,Concentrado!$B$2:$B997, "=Coahuila")</f>
        <v>60.335514196671213</v>
      </c>
      <c r="K8" s="12">
        <f>SUMIFS(Concentrado!L$2:L997,Concentrado!$A$2:$A997,"="&amp;$A8,Concentrado!$B$2:$B997, "=Coahuila")</f>
        <v>11.823414150731383</v>
      </c>
      <c r="L8" s="12">
        <f>SUMIFS(Concentrado!M$2:M997,Concentrado!$A$2:$A997,"="&amp;$A8,Concentrado!$B$2:$B997, "=Coahuila")</f>
        <v>7.6265534025710062</v>
      </c>
      <c r="M8" s="12">
        <f>SUMIFS(Concentrado!N$2:N997,Concentrado!$A$2:$A997,"="&amp;$A8,Concentrado!$B$2:$B997, "=Coahuila")</f>
        <v>14.22422267341094</v>
      </c>
      <c r="N8" s="12">
        <f>SUMIFS(Concentrado!O$2:O997,Concentrado!$A$2:$A997,"="&amp;$A8,Concentrado!$B$2:$B997, "=Coahuila")</f>
        <v>1.0789513671662512</v>
      </c>
      <c r="O8" s="12">
        <f>SUMIFS(Concentrado!P$2:P997,Concentrado!$A$2:$A997,"="&amp;$A8,Concentrado!$B$2:$B997, "=Coahuila")</f>
        <v>4.0311247621916326</v>
      </c>
      <c r="P8" s="12">
        <f>SUMIFS(Concentrado!Q$2:Q997,Concentrado!$A$2:$A997,"="&amp;$A8,Concentrado!$B$2:$B997, "=Coahuila")</f>
        <v>6.9045128437477157</v>
      </c>
      <c r="Q8" s="12">
        <f>SUMIFS(Concentrado!R$2:R997,Concentrado!$A$2:$A997,"="&amp;$A8,Concentrado!$B$2:$B997, "=Coahuila")</f>
        <v>3.0686723749989846</v>
      </c>
    </row>
    <row r="9" spans="1:17" x14ac:dyDescent="0.25">
      <c r="A9" s="5">
        <v>1997</v>
      </c>
      <c r="B9" s="12">
        <f>SUMIFS(Concentrado!C$2:C998,Concentrado!$A$2:$A998,"="&amp;$A9,Concentrado!$B$2:$B998, "=Coahuila")</f>
        <v>12.693577050012696</v>
      </c>
      <c r="C9" s="12">
        <f>SUMIFS(Concentrado!D$2:D998,Concentrado!$A$2:$A998,"="&amp;$A9,Concentrado!$B$2:$B998, "=Coahuila")</f>
        <v>42.187476666218657</v>
      </c>
      <c r="D9" s="12">
        <f>SUMIFS(Concentrado!E$2:E998,Concentrado!$A$2:$A998,"="&amp;$A9,Concentrado!$B$2:$B998, "=Coahuila")</f>
        <v>17.318583032022062</v>
      </c>
      <c r="E9" s="12">
        <f>SUMIFS(Concentrado!F$2:F998,Concentrado!$A$2:$A998,"="&amp;$A9,Concentrado!$B$2:$B998, "=Coahuila")</f>
        <v>18.858012634868466</v>
      </c>
      <c r="F9" s="12">
        <f>SUMIFS(Concentrado!G$2:G998,Concentrado!$A$2:$A998,"="&amp;$A9,Concentrado!$B$2:$B998, "=Coahuila")</f>
        <v>40.625634775543368</v>
      </c>
      <c r="G9" s="12">
        <f>SUMIFS(Concentrado!H$2:H998,Concentrado!$A$2:$A998,"="&amp;$A9,Concentrado!$B$2:$B998, "=Coahuila")</f>
        <v>51.663635881820326</v>
      </c>
      <c r="H9" s="12">
        <f>SUMIFS(Concentrado!I$2:I998,Concentrado!$A$2:$A998,"="&amp;$A9,Concentrado!$B$2:$B998, "=Coahuila")</f>
        <v>42.076149791093258</v>
      </c>
      <c r="I9" s="12">
        <f>SUMIFS(Concentrado!J$2:J998,Concentrado!$A$2:$A998,"="&amp;$A9,Concentrado!$B$2:$B998, "=Coahuila")</f>
        <v>61.195814170783393</v>
      </c>
      <c r="J9" s="12">
        <f>SUMIFS(Concentrado!K$2:K998,Concentrado!$A$2:$A998,"="&amp;$A9,Concentrado!$B$2:$B998, "=Coahuila")</f>
        <v>61.150148332533881</v>
      </c>
      <c r="K9" s="12">
        <f>SUMIFS(Concentrado!L$2:L998,Concentrado!$A$2:$A998,"="&amp;$A9,Concentrado!$B$2:$B998, "=Coahuila")</f>
        <v>10.377264793503564</v>
      </c>
      <c r="L9" s="12">
        <f>SUMIFS(Concentrado!M$2:M998,Concentrado!$A$2:$A998,"="&amp;$A9,Concentrado!$B$2:$B998, "=Coahuila")</f>
        <v>6.8142554223435425</v>
      </c>
      <c r="M9" s="12">
        <f>SUMIFS(Concentrado!N$2:N998,Concentrado!$A$2:$A998,"="&amp;$A9,Concentrado!$B$2:$B998, "=Coahuila")</f>
        <v>12.060042933752843</v>
      </c>
      <c r="N9" s="12">
        <f>SUMIFS(Concentrado!O$2:O998,Concentrado!$A$2:$A998,"="&amp;$A9,Concentrado!$B$2:$B998, "=Coahuila")</f>
        <v>1.5987295429232236</v>
      </c>
      <c r="O9" s="12">
        <f>SUMIFS(Concentrado!P$2:P998,Concentrado!$A$2:$A998,"="&amp;$A9,Concentrado!$B$2:$B998, "=Coahuila")</f>
        <v>6.1279493541698473</v>
      </c>
      <c r="P9" s="12">
        <f>SUMIFS(Concentrado!Q$2:Q998,Concentrado!$A$2:$A998,"="&amp;$A9,Concentrado!$B$2:$B998, "=Coahuila")</f>
        <v>6.0571159309720377</v>
      </c>
      <c r="Q9" s="12">
        <f>SUMIFS(Concentrado!R$2:R998,Concentrado!$A$2:$A998,"="&amp;$A9,Concentrado!$B$2:$B998, "=Coahuila")</f>
        <v>2.1378056226960136</v>
      </c>
    </row>
    <row r="10" spans="1:17" x14ac:dyDescent="0.25">
      <c r="A10" s="5">
        <v>1998</v>
      </c>
      <c r="B10" s="12">
        <f>SUMIFS(Concentrado!C$2:C999,Concentrado!$A$2:$A999,"="&amp;$A10,Concentrado!$B$2:$B999, "=Coahuila")</f>
        <v>18.672741531911715</v>
      </c>
      <c r="C10" s="12">
        <f>SUMIFS(Concentrado!D$2:D999,Concentrado!$A$2:$A999,"="&amp;$A10,Concentrado!$B$2:$B999, "=Coahuila")</f>
        <v>25.021473652761696</v>
      </c>
      <c r="D10" s="12">
        <f>SUMIFS(Concentrado!E$2:E999,Concentrado!$A$2:$A999,"="&amp;$A10,Concentrado!$B$2:$B999, "=Coahuila")</f>
        <v>18.94564662805006</v>
      </c>
      <c r="E10" s="12">
        <f>SUMIFS(Concentrado!F$2:F999,Concentrado!$A$2:$A999,"="&amp;$A10,Concentrado!$B$2:$B999, "=Coahuila")</f>
        <v>24.010324439508988</v>
      </c>
      <c r="F10" s="12">
        <f>SUMIFS(Concentrado!G$2:G999,Concentrado!$A$2:$A999,"="&amp;$A10,Concentrado!$B$2:$B999, "=Coahuila")</f>
        <v>51.526806951434679</v>
      </c>
      <c r="G10" s="12">
        <f>SUMIFS(Concentrado!H$2:H999,Concentrado!$A$2:$A999,"="&amp;$A10,Concentrado!$B$2:$B999, "=Coahuila")</f>
        <v>58.056352486505197</v>
      </c>
      <c r="H10" s="12">
        <f>SUMIFS(Concentrado!I$2:I999,Concentrado!$A$2:$A999,"="&amp;$A10,Concentrado!$B$2:$B999, "=Coahuila")</f>
        <v>48.657253721133998</v>
      </c>
      <c r="I10" s="12">
        <f>SUMIFS(Concentrado!J$2:J999,Concentrado!$A$2:$A999,"="&amp;$A10,Concentrado!$B$2:$B999, "=Coahuila")</f>
        <v>67.416499661600767</v>
      </c>
      <c r="J10" s="12">
        <f>SUMIFS(Concentrado!K$2:K999,Concentrado!$A$2:$A999,"="&amp;$A10,Concentrado!$B$2:$B999, "=Coahuila")</f>
        <v>59.903600065621269</v>
      </c>
      <c r="K10" s="12">
        <f>SUMIFS(Concentrado!L$2:L999,Concentrado!$A$2:$A999,"="&amp;$A10,Concentrado!$B$2:$B999, "=Coahuila")</f>
        <v>11.259413815564644</v>
      </c>
      <c r="L10" s="12">
        <f>SUMIFS(Concentrado!M$2:M999,Concentrado!$A$2:$A999,"="&amp;$A10,Concentrado!$B$2:$B999, "=Coahuila")</f>
        <v>6.1135098451698662</v>
      </c>
      <c r="M10" s="12">
        <f>SUMIFS(Concentrado!N$2:N999,Concentrado!$A$2:$A999,"="&amp;$A10,Concentrado!$B$2:$B999, "=Coahuila")</f>
        <v>10.313222256109922</v>
      </c>
      <c r="N10" s="12">
        <f>SUMIFS(Concentrado!O$2:O999,Concentrado!$A$2:$A999,"="&amp;$A10,Concentrado!$B$2:$B999, "=Coahuila")</f>
        <v>1.9312018132229389</v>
      </c>
      <c r="O10" s="12">
        <f>SUMIFS(Concentrado!P$2:P999,Concentrado!$A$2:$A999,"="&amp;$A10,Concentrado!$B$2:$B999, "=Coahuila")</f>
        <v>5.6586565239871565</v>
      </c>
      <c r="P10" s="12">
        <f>SUMIFS(Concentrado!Q$2:Q999,Concentrado!$A$2:$A999,"="&amp;$A10,Concentrado!$B$2:$B999, "=Coahuila")</f>
        <v>5.6736889929993719</v>
      </c>
      <c r="Q10" s="12">
        <f>SUMIFS(Concentrado!R$2:R999,Concentrado!$A$2:$A999,"="&amp;$A10,Concentrado!$B$2:$B999, "=Coahuila")</f>
        <v>2.682907198240013</v>
      </c>
    </row>
    <row r="11" spans="1:17" x14ac:dyDescent="0.25">
      <c r="A11" s="5">
        <v>1999</v>
      </c>
      <c r="B11" s="12">
        <f>SUMIFS(Concentrado!C$2:C1000,Concentrado!$A$2:$A1000,"="&amp;$A11,Concentrado!$B$2:$B1000, "=Coahuila")</f>
        <v>12.717126228698815</v>
      </c>
      <c r="C11" s="12">
        <f>SUMIFS(Concentrado!D$2:D1000,Concentrado!$A$2:$A1000,"="&amp;$A11,Concentrado!$B$2:$B1000, "=Coahuila")</f>
        <v>24.312153084277142</v>
      </c>
      <c r="D11" s="12">
        <f>SUMIFS(Concentrado!E$2:E1000,Concentrado!$A$2:$A1000,"="&amp;$A11,Concentrado!$B$2:$B1000, "=Coahuila")</f>
        <v>15.184500832403359</v>
      </c>
      <c r="E11" s="12">
        <f>SUMIFS(Concentrado!F$2:F1000,Concentrado!$A$2:$A1000,"="&amp;$A11,Concentrado!$B$2:$B1000, "=Coahuila")</f>
        <v>23.051169938347268</v>
      </c>
      <c r="F11" s="12">
        <f>SUMIFS(Concentrado!G$2:G1000,Concentrado!$A$2:$A1000,"="&amp;$A11,Concentrado!$B$2:$B1000, "=Coahuila")</f>
        <v>47.099100559111903</v>
      </c>
      <c r="G11" s="12">
        <f>SUMIFS(Concentrado!H$2:H1000,Concentrado!$A$2:$A1000,"="&amp;$A11,Concentrado!$B$2:$B1000, "=Coahuila")</f>
        <v>57.541150179794364</v>
      </c>
      <c r="H11" s="12">
        <f>SUMIFS(Concentrado!I$2:I1000,Concentrado!$A$2:$A1000,"="&amp;$A11,Concentrado!$B$2:$B1000, "=Coahuila")</f>
        <v>48.829187494505625</v>
      </c>
      <c r="I11" s="12">
        <f>SUMIFS(Concentrado!J$2:J1000,Concentrado!$A$2:$A1000,"="&amp;$A11,Concentrado!$B$2:$B1000, "=Coahuila")</f>
        <v>66.229246939609865</v>
      </c>
      <c r="J11" s="12">
        <f>SUMIFS(Concentrado!K$2:K1000,Concentrado!$A$2:$A1000,"="&amp;$A11,Concentrado!$B$2:$B1000, "=Coahuila")</f>
        <v>56.715408598664382</v>
      </c>
      <c r="K11" s="12">
        <f>SUMIFS(Concentrado!L$2:L1000,Concentrado!$A$2:$A1000,"="&amp;$A11,Concentrado!$B$2:$B1000, "=Coahuila")</f>
        <v>10.12619938964659</v>
      </c>
      <c r="L11" s="12">
        <f>SUMIFS(Concentrado!M$2:M1000,Concentrado!$A$2:$A1000,"="&amp;$A11,Concentrado!$B$2:$B1000, "=Coahuila")</f>
        <v>6.6928528154745708</v>
      </c>
      <c r="M11" s="12">
        <f>SUMIFS(Concentrado!N$2:N1000,Concentrado!$A$2:$A1000,"="&amp;$A11,Concentrado!$B$2:$B1000, "=Coahuila")</f>
        <v>11.576260136843581</v>
      </c>
      <c r="N11" s="12">
        <f>SUMIFS(Concentrado!O$2:O1000,Concentrado!$A$2:$A1000,"="&amp;$A11,Concentrado!$B$2:$B1000, "=Coahuila")</f>
        <v>1.8228233102644915</v>
      </c>
      <c r="O11" s="12">
        <f>SUMIFS(Concentrado!P$2:P1000,Concentrado!$A$2:$A1000,"="&amp;$A11,Concentrado!$B$2:$B1000, "=Coahuila")</f>
        <v>5.3092822845841665</v>
      </c>
      <c r="P11" s="12">
        <f>SUMIFS(Concentrado!Q$2:Q1000,Concentrado!$A$2:$A1000,"="&amp;$A11,Concentrado!$B$2:$B1000, "=Coahuila")</f>
        <v>5.2586700693014485</v>
      </c>
      <c r="Q11" s="12">
        <f>SUMIFS(Concentrado!R$2:R1000,Concentrado!$A$2:$A1000,"="&amp;$A11,Concentrado!$B$2:$B1000, "=Coahuila")</f>
        <v>2.0860839944336327</v>
      </c>
    </row>
    <row r="12" spans="1:17" x14ac:dyDescent="0.25">
      <c r="A12" s="5">
        <v>2000</v>
      </c>
      <c r="B12" s="12">
        <f>SUMIFS(Concentrado!C$2:C1001,Concentrado!$A$2:$A1001,"="&amp;$A12,Concentrado!$B$2:$B1001, "=Coahuila")</f>
        <v>11.955689226803161</v>
      </c>
      <c r="C12" s="12">
        <f>SUMIFS(Concentrado!D$2:D1001,Concentrado!$A$2:$A1001,"="&amp;$A12,Concentrado!$B$2:$B1001, "=Coahuila")</f>
        <v>21.296071435243132</v>
      </c>
      <c r="D12" s="12">
        <f>SUMIFS(Concentrado!E$2:E1001,Concentrado!$A$2:$A1001,"="&amp;$A12,Concentrado!$B$2:$B1001, "=Coahuila")</f>
        <v>18.326195606339084</v>
      </c>
      <c r="E12" s="12">
        <f>SUMIFS(Concentrado!F$2:F1001,Concentrado!$A$2:$A1001,"="&amp;$A12,Concentrado!$B$2:$B1001, "=Coahuila")</f>
        <v>20.283362127404423</v>
      </c>
      <c r="F12" s="12">
        <f>SUMIFS(Concentrado!G$2:G1001,Concentrado!$A$2:$A1001,"="&amp;$A12,Concentrado!$B$2:$B1001, "=Coahuila")</f>
        <v>49.464946004848542</v>
      </c>
      <c r="G12" s="12">
        <f>SUMIFS(Concentrado!H$2:H1001,Concentrado!$A$2:$A1001,"="&amp;$A12,Concentrado!$B$2:$B1001, "=Coahuila")</f>
        <v>60.085987630766255</v>
      </c>
      <c r="H12" s="12">
        <f>SUMIFS(Concentrado!I$2:I1001,Concentrado!$A$2:$A1001,"="&amp;$A12,Concentrado!$B$2:$B1001, "=Coahuila")</f>
        <v>49.82979821933516</v>
      </c>
      <c r="I12" s="12">
        <f>SUMIFS(Concentrado!J$2:J1001,Concentrado!$A$2:$A1001,"="&amp;$A12,Concentrado!$B$2:$B1001, "=Coahuila")</f>
        <v>70.315427136280192</v>
      </c>
      <c r="J12" s="12">
        <f>SUMIFS(Concentrado!K$2:K1001,Concentrado!$A$2:$A1001,"="&amp;$A12,Concentrado!$B$2:$B1001, "=Coahuila")</f>
        <v>59.700546512678656</v>
      </c>
      <c r="K12" s="12">
        <f>SUMIFS(Concentrado!L$2:L1001,Concentrado!$A$2:$A1001,"="&amp;$A12,Concentrado!$B$2:$B1001, "=Coahuila")</f>
        <v>9.7645083248857496</v>
      </c>
      <c r="L12" s="12">
        <f>SUMIFS(Concentrado!M$2:M1001,Concentrado!$A$2:$A1001,"="&amp;$A12,Concentrado!$B$2:$B1001, "=Coahuila")</f>
        <v>5.1820416987332267</v>
      </c>
      <c r="M12" s="12">
        <f>SUMIFS(Concentrado!N$2:N1001,Concentrado!$A$2:$A1001,"="&amp;$A12,Concentrado!$B$2:$B1001, "=Coahuila")</f>
        <v>9.0053852203617755</v>
      </c>
      <c r="N12" s="12">
        <f>SUMIFS(Concentrado!O$2:O1001,Concentrado!$A$2:$A1001,"="&amp;$A12,Concentrado!$B$2:$B1001, "=Coahuila")</f>
        <v>1.368670114574797</v>
      </c>
      <c r="O12" s="12">
        <f>SUMIFS(Concentrado!P$2:P1001,Concentrado!$A$2:$A1001,"="&amp;$A12,Concentrado!$B$2:$B1001, "=Coahuila")</f>
        <v>5.7235629179164027</v>
      </c>
      <c r="P12" s="12">
        <f>SUMIFS(Concentrado!Q$2:Q1001,Concentrado!$A$2:$A1001,"="&amp;$A12,Concentrado!$B$2:$B1001, "=Coahuila")</f>
        <v>4.411159462558035</v>
      </c>
      <c r="Q12" s="12">
        <f>SUMIFS(Concentrado!R$2:R1001,Concentrado!$A$2:$A1001,"="&amp;$A12,Concentrado!$B$2:$B1001, "=Coahuila")</f>
        <v>2.6980878266131674</v>
      </c>
    </row>
    <row r="13" spans="1:17" x14ac:dyDescent="0.25">
      <c r="A13" s="5">
        <v>2001</v>
      </c>
      <c r="B13" s="12">
        <f>SUMIFS(Concentrado!C$2:C1002,Concentrado!$A$2:$A1002,"="&amp;$A13,Concentrado!$B$2:$B1002, "=Coahuila")</f>
        <v>17.486355062299793</v>
      </c>
      <c r="C13" s="12">
        <f>SUMIFS(Concentrado!D$2:D1002,Concentrado!$A$2:$A1002,"="&amp;$A13,Concentrado!$B$2:$B1002, "=Coahuila")</f>
        <v>23.811206893344394</v>
      </c>
      <c r="D13" s="12">
        <f>SUMIFS(Concentrado!E$2:E1002,Concentrado!$A$2:$A1002,"="&amp;$A13,Concentrado!$B$2:$B1002, "=Coahuila")</f>
        <v>19.324204946996467</v>
      </c>
      <c r="E13" s="12">
        <f>SUMIFS(Concentrado!F$2:F1002,Concentrado!$A$2:$A1002,"="&amp;$A13,Concentrado!$B$2:$B1002, "=Coahuila")</f>
        <v>20.704505300353357</v>
      </c>
      <c r="F13" s="12">
        <f>SUMIFS(Concentrado!G$2:G1002,Concentrado!$A$2:$A1002,"="&amp;$A13,Concentrado!$B$2:$B1002, "=Coahuila")</f>
        <v>42.85155937295454</v>
      </c>
      <c r="G13" s="12">
        <f>SUMIFS(Concentrado!H$2:H1002,Concentrado!$A$2:$A1002,"="&amp;$A13,Concentrado!$B$2:$B1002, "=Coahuila")</f>
        <v>62.114073737017335</v>
      </c>
      <c r="H13" s="12">
        <f>SUMIFS(Concentrado!I$2:I1002,Concentrado!$A$2:$A1002,"="&amp;$A13,Concentrado!$B$2:$B1002, "=Coahuila")</f>
        <v>55.856696821981423</v>
      </c>
      <c r="I13" s="12">
        <f>SUMIFS(Concentrado!J$2:J1002,Concentrado!$A$2:$A1002,"="&amp;$A13,Concentrado!$B$2:$B1002, "=Coahuila")</f>
        <v>68.350691106097244</v>
      </c>
      <c r="J13" s="12">
        <f>SUMIFS(Concentrado!K$2:K1002,Concentrado!$A$2:$A1002,"="&amp;$A13,Concentrado!$B$2:$B1002, "=Coahuila")</f>
        <v>62.828995371092695</v>
      </c>
      <c r="K13" s="12">
        <f>SUMIFS(Concentrado!L$2:L1002,Concentrado!$A$2:$A1002,"="&amp;$A13,Concentrado!$B$2:$B1002, "=Coahuila")</f>
        <v>12.994752054663749</v>
      </c>
      <c r="L13" s="12">
        <f>SUMIFS(Concentrado!M$2:M1002,Concentrado!$A$2:$A1002,"="&amp;$A13,Concentrado!$B$2:$B1002, "=Coahuila")</f>
        <v>6.4342947066781679</v>
      </c>
      <c r="M13" s="12">
        <f>SUMIFS(Concentrado!N$2:N1002,Concentrado!$A$2:$A1002,"="&amp;$A13,Concentrado!$B$2:$B1002, "=Coahuila")</f>
        <v>10.278306202536552</v>
      </c>
      <c r="N13" s="12">
        <f>SUMIFS(Concentrado!O$2:O1002,Concentrado!$A$2:$A1002,"="&amp;$A13,Concentrado!$B$2:$B1002, "=Coahuila")</f>
        <v>2.6030361477752018</v>
      </c>
      <c r="O13" s="12">
        <f>SUMIFS(Concentrado!P$2:P1002,Concentrado!$A$2:$A1002,"="&amp;$A13,Concentrado!$B$2:$B1002, "=Coahuila")</f>
        <v>7.7466263987570487</v>
      </c>
      <c r="P13" s="12">
        <f>SUMIFS(Concentrado!Q$2:Q1002,Concentrado!$A$2:$A1002,"="&amp;$A13,Concentrado!$B$2:$B1002, "=Coahuila")</f>
        <v>4.0792587356064196</v>
      </c>
      <c r="Q13" s="12">
        <f>SUMIFS(Concentrado!R$2:R1002,Concentrado!$A$2:$A1002,"="&amp;$A13,Concentrado!$B$2:$B1002, "=Coahuila")</f>
        <v>2.4391443986100243</v>
      </c>
    </row>
    <row r="14" spans="1:17" x14ac:dyDescent="0.25">
      <c r="A14" s="5">
        <v>2002</v>
      </c>
      <c r="B14" s="12">
        <f>SUMIFS(Concentrado!C$2:C1003,Concentrado!$A$2:$A1003,"="&amp;$A14,Concentrado!$B$2:$B1003, "=Coahuila")</f>
        <v>16.288996412718745</v>
      </c>
      <c r="C14" s="12">
        <f>SUMIFS(Concentrado!D$2:D1003,Concentrado!$A$2:$A1003,"="&amp;$A14,Concentrado!$B$2:$B1003, "=Coahuila")</f>
        <v>16.288996412718745</v>
      </c>
      <c r="D14" s="12">
        <f>SUMIFS(Concentrado!E$2:E1003,Concentrado!$A$2:$A1003,"="&amp;$A14,Concentrado!$B$2:$B1003, "=Coahuila")</f>
        <v>20.590943333054323</v>
      </c>
      <c r="E14" s="12">
        <f>SUMIFS(Concentrado!F$2:F1003,Concentrado!$A$2:$A1003,"="&amp;$A14,Concentrado!$B$2:$B1003, "=Coahuila")</f>
        <v>19.753913116263497</v>
      </c>
      <c r="F14" s="12">
        <f>SUMIFS(Concentrado!G$2:G1003,Concentrado!$A$2:$A1003,"="&amp;$A14,Concentrado!$B$2:$B1003, "=Coahuila")</f>
        <v>45.270992159064157</v>
      </c>
      <c r="G14" s="12">
        <f>SUMIFS(Concentrado!H$2:H1003,Concentrado!$A$2:$A1003,"="&amp;$A14,Concentrado!$B$2:$B1003, "=Coahuila")</f>
        <v>68.068405238584091</v>
      </c>
      <c r="H14" s="12">
        <f>SUMIFS(Concentrado!I$2:I1003,Concentrado!$A$2:$A1003,"="&amp;$A14,Concentrado!$B$2:$B1003, "=Coahuila")</f>
        <v>59.470833650400827</v>
      </c>
      <c r="I14" s="12">
        <f>SUMIFS(Concentrado!J$2:J1003,Concentrado!$A$2:$A1003,"="&amp;$A14,Concentrado!$B$2:$B1003, "=Coahuila")</f>
        <v>76.633593365673264</v>
      </c>
      <c r="J14" s="12">
        <f>SUMIFS(Concentrado!K$2:K1003,Concentrado!$A$2:$A1003,"="&amp;$A14,Concentrado!$B$2:$B1003, "=Coahuila")</f>
        <v>61.298715451362874</v>
      </c>
      <c r="K14" s="12">
        <f>SUMIFS(Concentrado!L$2:L1003,Concentrado!$A$2:$A1003,"="&amp;$A14,Concentrado!$B$2:$B1003, "=Coahuila")</f>
        <v>11.764399935110045</v>
      </c>
      <c r="L14" s="12">
        <f>SUMIFS(Concentrado!M$2:M1003,Concentrado!$A$2:$A1003,"="&amp;$A14,Concentrado!$B$2:$B1003, "=Coahuila")</f>
        <v>5.6964462843690757</v>
      </c>
      <c r="M14" s="12">
        <f>SUMIFS(Concentrado!N$2:N1003,Concentrado!$A$2:$A1003,"="&amp;$A14,Concentrado!$B$2:$B1003, "=Coahuila")</f>
        <v>10.008304411263561</v>
      </c>
      <c r="N14" s="12">
        <f>SUMIFS(Concentrado!O$2:O1003,Concentrado!$A$2:$A1003,"="&amp;$A14,Concentrado!$B$2:$B1003, "=Coahuila")</f>
        <v>1.4008291260391887</v>
      </c>
      <c r="O14" s="12">
        <f>SUMIFS(Concentrado!P$2:P1003,Concentrado!$A$2:$A1003,"="&amp;$A14,Concentrado!$B$2:$B1003, "=Coahuila")</f>
        <v>7.021000352130172</v>
      </c>
      <c r="P14" s="12">
        <f>SUMIFS(Concentrado!Q$2:Q1003,Concentrado!$A$2:$A1003,"="&amp;$A14,Concentrado!$B$2:$B1003, "=Coahuila")</f>
        <v>4.9121529553617389</v>
      </c>
      <c r="Q14" s="12">
        <f>SUMIFS(Concentrado!R$2:R1003,Concentrado!$A$2:$A1003,"="&amp;$A14,Concentrado!$B$2:$B1003, "=Coahuila")</f>
        <v>3.2197305085564341</v>
      </c>
    </row>
    <row r="15" spans="1:17" x14ac:dyDescent="0.25">
      <c r="A15" s="5">
        <v>2003</v>
      </c>
      <c r="B15" s="12">
        <f>SUMIFS(Concentrado!C$2:C1004,Concentrado!$A$2:$A1004,"="&amp;$A15,Concentrado!$B$2:$B1004, "=Coahuila")</f>
        <v>8.0968381846888793</v>
      </c>
      <c r="C15" s="12">
        <f>SUMIFS(Concentrado!D$2:D1004,Concentrado!$A$2:$A1004,"="&amp;$A15,Concentrado!$B$2:$B1004, "=Coahuila")</f>
        <v>18.033866865897959</v>
      </c>
      <c r="D15" s="12">
        <f>SUMIFS(Concentrado!E$2:E1004,Concentrado!$A$2:$A1004,"="&amp;$A15,Concentrado!$B$2:$B1004, "=Coahuila")</f>
        <v>17.88074195325974</v>
      </c>
      <c r="E15" s="12">
        <f>SUMIFS(Concentrado!F$2:F1004,Concentrado!$A$2:$A1004,"="&amp;$A15,Concentrado!$B$2:$B1004, "=Coahuila")</f>
        <v>21.131785944761511</v>
      </c>
      <c r="F15" s="12">
        <f>SUMIFS(Concentrado!G$2:G1004,Concentrado!$A$2:$A1004,"="&amp;$A15,Concentrado!$B$2:$B1004, "=Coahuila")</f>
        <v>44.82529016759436</v>
      </c>
      <c r="G15" s="12">
        <f>SUMIFS(Concentrado!H$2:H1004,Concentrado!$A$2:$A1004,"="&amp;$A15,Concentrado!$B$2:$B1004, "=Coahuila")</f>
        <v>77.281757047553199</v>
      </c>
      <c r="H15" s="12">
        <f>SUMIFS(Concentrado!I$2:I1004,Concentrado!$A$2:$A1004,"="&amp;$A15,Concentrado!$B$2:$B1004, "=Coahuila")</f>
        <v>67.741872599793354</v>
      </c>
      <c r="I15" s="12">
        <f>SUMIFS(Concentrado!J$2:J1004,Concentrado!$A$2:$A1004,"="&amp;$A15,Concentrado!$B$2:$B1004, "=Coahuila")</f>
        <v>86.78070281855311</v>
      </c>
      <c r="J15" s="12">
        <f>SUMIFS(Concentrado!K$2:K1004,Concentrado!$A$2:$A1004,"="&amp;$A15,Concentrado!$B$2:$B1004, "=Coahuila")</f>
        <v>63.462627968782542</v>
      </c>
      <c r="K15" s="12">
        <f>SUMIFS(Concentrado!L$2:L1004,Concentrado!$A$2:$A1004,"="&amp;$A15,Concentrado!$B$2:$B1004, "=Coahuila")</f>
        <v>12.643895227496907</v>
      </c>
      <c r="L15" s="12">
        <f>SUMIFS(Concentrado!M$2:M1004,Concentrado!$A$2:$A1004,"="&amp;$A15,Concentrado!$B$2:$B1004, "=Coahuila")</f>
        <v>4.9035619311766849</v>
      </c>
      <c r="M15" s="12">
        <f>SUMIFS(Concentrado!N$2:N1004,Concentrado!$A$2:$A1004,"="&amp;$A15,Concentrado!$B$2:$B1004, "=Coahuila")</f>
        <v>7.7164003560915706</v>
      </c>
      <c r="N15" s="12">
        <f>SUMIFS(Concentrado!O$2:O1004,Concentrado!$A$2:$A1004,"="&amp;$A15,Concentrado!$B$2:$B1004, "=Coahuila")</f>
        <v>2.0219175866391685</v>
      </c>
      <c r="O15" s="12">
        <f>SUMIFS(Concentrado!P$2:P1004,Concentrado!$A$2:$A1004,"="&amp;$A15,Concentrado!$B$2:$B1004, "=Coahuila")</f>
        <v>7.3799238263514617</v>
      </c>
      <c r="P15" s="12">
        <f>SUMIFS(Concentrado!Q$2:Q1004,Concentrado!$A$2:$A1004,"="&amp;$A15,Concentrado!$B$2:$B1004, "=Coahuila")</f>
        <v>4.5388341842296578</v>
      </c>
      <c r="Q15" s="12">
        <f>SUMIFS(Concentrado!R$2:R1004,Concentrado!$A$2:$A1004,"="&amp;$A15,Concentrado!$B$2:$B1004, "=Coahuila")</f>
        <v>2.9988725860088818</v>
      </c>
    </row>
    <row r="16" spans="1:17" x14ac:dyDescent="0.25">
      <c r="A16" s="5">
        <v>2004</v>
      </c>
      <c r="B16" s="12">
        <f>SUMIFS(Concentrado!C$2:C1005,Concentrado!$A$2:$A1005,"="&amp;$A16,Concentrado!$B$2:$B1005, "=Coahuila")</f>
        <v>10.235152631713621</v>
      </c>
      <c r="C16" s="12">
        <f>SUMIFS(Concentrado!D$2:D1005,Concentrado!$A$2:$A1005,"="&amp;$A16,Concentrado!$B$2:$B1005, "=Coahuila")</f>
        <v>17.911517105498834</v>
      </c>
      <c r="D16" s="12">
        <f>SUMIFS(Concentrado!E$2:E1005,Concentrado!$A$2:$A1005,"="&amp;$A16,Concentrado!$B$2:$B1005, "=Coahuila")</f>
        <v>15.163050173901233</v>
      </c>
      <c r="E16" s="12">
        <f>SUMIFS(Concentrado!F$2:F1005,Concentrado!$A$2:$A1005,"="&amp;$A16,Concentrado!$B$2:$B1005, "=Coahuila")</f>
        <v>18.479967399442128</v>
      </c>
      <c r="F16" s="12">
        <f>SUMIFS(Concentrado!G$2:G1005,Concentrado!$A$2:$A1005,"="&amp;$A16,Concentrado!$B$2:$B1005, "=Coahuila")</f>
        <v>42.237853480650045</v>
      </c>
      <c r="G16" s="12">
        <f>SUMIFS(Concentrado!H$2:H1005,Concentrado!$A$2:$A1005,"="&amp;$A16,Concentrado!$B$2:$B1005, "=Coahuila")</f>
        <v>76.339523813314443</v>
      </c>
      <c r="H16" s="12">
        <f>SUMIFS(Concentrado!I$2:I1005,Concentrado!$A$2:$A1005,"="&amp;$A16,Concentrado!$B$2:$B1005, "=Coahuila")</f>
        <v>67.58465836234474</v>
      </c>
      <c r="I16" s="12">
        <f>SUMIFS(Concentrado!J$2:J1005,Concentrado!$A$2:$A1005,"="&amp;$A16,Concentrado!$B$2:$B1005, "=Coahuila")</f>
        <v>85.052854273727249</v>
      </c>
      <c r="J16" s="12">
        <f>SUMIFS(Concentrado!K$2:K1005,Concentrado!$A$2:$A1005,"="&amp;$A16,Concentrado!$B$2:$B1005, "=Coahuila")</f>
        <v>62.20994563097522</v>
      </c>
      <c r="K16" s="12">
        <f>SUMIFS(Concentrado!L$2:L1005,Concentrado!$A$2:$A1005,"="&amp;$A16,Concentrado!$B$2:$B1005, "=Coahuila")</f>
        <v>14.328586325752449</v>
      </c>
      <c r="L16" s="12">
        <f>SUMIFS(Concentrado!M$2:M1005,Concentrado!$A$2:$A1005,"="&amp;$A16,Concentrado!$B$2:$B1005, "=Coahuila")</f>
        <v>4.8159970706001287</v>
      </c>
      <c r="M16" s="12">
        <f>SUMIFS(Concentrado!N$2:N1005,Concentrado!$A$2:$A1005,"="&amp;$A16,Concentrado!$B$2:$B1005, "=Coahuila")</f>
        <v>7.5005405974739139</v>
      </c>
      <c r="N16" s="12">
        <f>SUMIFS(Concentrado!O$2:O1005,Concentrado!$A$2:$A1005,"="&amp;$A16,Concentrado!$B$2:$B1005, "=Coahuila")</f>
        <v>2.1441896035393424</v>
      </c>
      <c r="O16" s="12">
        <f>SUMIFS(Concentrado!P$2:P1005,Concentrado!$A$2:$A1005,"="&amp;$A16,Concentrado!$B$2:$B1005, "=Coahuila")</f>
        <v>5.0882655056940873</v>
      </c>
      <c r="P16" s="12">
        <f>SUMIFS(Concentrado!Q$2:Q1005,Concentrado!$A$2:$A1005,"="&amp;$A16,Concentrado!$B$2:$B1005, "=Coahuila")</f>
        <v>3.661749838803404</v>
      </c>
      <c r="Q16" s="12">
        <f>SUMIFS(Concentrado!R$2:R1005,Concentrado!$A$2:$A1005,"="&amp;$A16,Concentrado!$B$2:$B1005, "=Coahuila")</f>
        <v>3.263733551976947</v>
      </c>
    </row>
    <row r="17" spans="1:17" x14ac:dyDescent="0.25">
      <c r="A17" s="5">
        <v>2005</v>
      </c>
      <c r="B17" s="12">
        <f>SUMIFS(Concentrado!C$2:C1006,Concentrado!$A$2:$A1006,"="&amp;$A17,Concentrado!$B$2:$B1006, "=Coahuila")</f>
        <v>10.15699817174033</v>
      </c>
      <c r="C17" s="12">
        <f>SUMIFS(Concentrado!D$2:D1006,Concentrado!$A$2:$A1006,"="&amp;$A17,Concentrado!$B$2:$B1006, "=Coahuila")</f>
        <v>20.31399634348066</v>
      </c>
      <c r="D17" s="12">
        <f>SUMIFS(Concentrado!E$2:E1006,Concentrado!$A$2:$A1006,"="&amp;$A17,Concentrado!$B$2:$B1006, "=Coahuila")</f>
        <v>14.586973678957598</v>
      </c>
      <c r="E17" s="12">
        <f>SUMIFS(Concentrado!F$2:F1006,Concentrado!$A$2:$A1006,"="&amp;$A17,Concentrado!$B$2:$B1006, "=Coahuila")</f>
        <v>17.350821323391671</v>
      </c>
      <c r="F17" s="12">
        <f>SUMIFS(Concentrado!G$2:G1006,Concentrado!$A$2:$A1006,"="&amp;$A17,Concentrado!$B$2:$B1006, "=Coahuila")</f>
        <v>47.811326061190464</v>
      </c>
      <c r="G17" s="12">
        <f>SUMIFS(Concentrado!H$2:H1006,Concentrado!$A$2:$A1006,"="&amp;$A17,Concentrado!$B$2:$B1006, "=Coahuila")</f>
        <v>85.150236606626237</v>
      </c>
      <c r="H17" s="12">
        <f>SUMIFS(Concentrado!I$2:I1006,Concentrado!$A$2:$A1006,"="&amp;$A17,Concentrado!$B$2:$B1006, "=Coahuila")</f>
        <v>73.692718610625704</v>
      </c>
      <c r="I17" s="12">
        <f>SUMIFS(Concentrado!J$2:J1006,Concentrado!$A$2:$A1006,"="&amp;$A17,Concentrado!$B$2:$B1006, "=Coahuila")</f>
        <v>96.547905464159129</v>
      </c>
      <c r="J17" s="12">
        <f>SUMIFS(Concentrado!K$2:K1006,Concentrado!$A$2:$A1006,"="&amp;$A17,Concentrado!$B$2:$B1006, "=Coahuila")</f>
        <v>71.075817332803723</v>
      </c>
      <c r="K17" s="12">
        <f>SUMIFS(Concentrado!L$2:L1006,Concentrado!$A$2:$A1006,"="&amp;$A17,Concentrado!$B$2:$B1006, "=Coahuila")</f>
        <v>12.080543210030996</v>
      </c>
      <c r="L17" s="12">
        <f>SUMIFS(Concentrado!M$2:M1006,Concentrado!$A$2:$A1006,"="&amp;$A17,Concentrado!$B$2:$B1006, "=Coahuila")</f>
        <v>5.8643413640927164</v>
      </c>
      <c r="M17" s="12">
        <f>SUMIFS(Concentrado!N$2:N1006,Concentrado!$A$2:$A1006,"="&amp;$A17,Concentrado!$B$2:$B1006, "=Coahuila")</f>
        <v>9.7995636450300143</v>
      </c>
      <c r="N17" s="12">
        <f>SUMIFS(Concentrado!O$2:O1006,Concentrado!$A$2:$A1006,"="&amp;$A17,Concentrado!$B$2:$B1006, "=Coahuila")</f>
        <v>1.9496749891793037</v>
      </c>
      <c r="O17" s="12">
        <f>SUMIFS(Concentrado!P$2:P1006,Concentrado!$A$2:$A1006,"="&amp;$A17,Concentrado!$B$2:$B1006, "=Coahuila")</f>
        <v>6.8320944468736329</v>
      </c>
      <c r="P17" s="12">
        <f>SUMIFS(Concentrado!Q$2:Q1006,Concentrado!$A$2:$A1006,"="&amp;$A17,Concentrado!$B$2:$B1006, "=Coahuila")</f>
        <v>3.4404136002677266</v>
      </c>
      <c r="Q17" s="12">
        <f>SUMIFS(Concentrado!R$2:R1006,Concentrado!$A$2:$A1006,"="&amp;$A17,Concentrado!$B$2:$B1006, "=Coahuila")</f>
        <v>2.8148838547645036</v>
      </c>
    </row>
    <row r="18" spans="1:17" x14ac:dyDescent="0.25">
      <c r="A18" s="5">
        <v>2006</v>
      </c>
      <c r="B18" s="12">
        <f>SUMIFS(Concentrado!C$2:C1007,Concentrado!$A$2:$A1007,"="&amp;$A18,Concentrado!$B$2:$B1007, "=Coahuila")</f>
        <v>6.4939047488482338</v>
      </c>
      <c r="C18" s="12">
        <f>SUMIFS(Concentrado!D$2:D1007,Concentrado!$A$2:$A1007,"="&amp;$A18,Concentrado!$B$2:$B1007, "=Coahuila")</f>
        <v>18.038624302356205</v>
      </c>
      <c r="D18" s="12">
        <f>SUMIFS(Concentrado!E$2:E1007,Concentrado!$A$2:$A1007,"="&amp;$A18,Concentrado!$B$2:$B1007, "=Coahuila")</f>
        <v>13.741577682482923</v>
      </c>
      <c r="E18" s="12">
        <f>SUMIFS(Concentrado!F$2:F1007,Concentrado!$A$2:$A1007,"="&amp;$A18,Concentrado!$B$2:$B1007, "=Coahuila")</f>
        <v>18.37189190158043</v>
      </c>
      <c r="F18" s="12">
        <f>SUMIFS(Concentrado!G$2:G1007,Concentrado!$A$2:$A1007,"="&amp;$A18,Concentrado!$B$2:$B1007, "=Coahuila")</f>
        <v>48.255840886980963</v>
      </c>
      <c r="G18" s="12">
        <f>SUMIFS(Concentrado!H$2:H1007,Concentrado!$A$2:$A1007,"="&amp;$A18,Concentrado!$B$2:$B1007, "=Coahuila")</f>
        <v>81.186264651853861</v>
      </c>
      <c r="H18" s="12">
        <f>SUMIFS(Concentrado!I$2:I1007,Concentrado!$A$2:$A1007,"="&amp;$A18,Concentrado!$B$2:$B1007, "=Coahuila")</f>
        <v>73.776728645800006</v>
      </c>
      <c r="I18" s="12">
        <f>SUMIFS(Concentrado!J$2:J1007,Concentrado!$A$2:$A1007,"="&amp;$A18,Concentrado!$B$2:$B1007, "=Coahuila")</f>
        <v>88.548448870164677</v>
      </c>
      <c r="J18" s="12">
        <f>SUMIFS(Concentrado!K$2:K1007,Concentrado!$A$2:$A1007,"="&amp;$A18,Concentrado!$B$2:$B1007, "=Coahuila")</f>
        <v>62.897262297721134</v>
      </c>
      <c r="K18" s="12">
        <f>SUMIFS(Concentrado!L$2:L1007,Concentrado!$A$2:$A1007,"="&amp;$A18,Concentrado!$B$2:$B1007, "=Coahuila")</f>
        <v>14.0241299564253</v>
      </c>
      <c r="L18" s="12">
        <f>SUMIFS(Concentrado!M$2:M1007,Concentrado!$A$2:$A1007,"="&amp;$A18,Concentrado!$B$2:$B1007, "=Coahuila")</f>
        <v>4.2264501238541996</v>
      </c>
      <c r="M18" s="12">
        <f>SUMIFS(Concentrado!N$2:N1007,Concentrado!$A$2:$A1007,"="&amp;$A18,Concentrado!$B$2:$B1007, "=Coahuila")</f>
        <v>7.2466170247703241</v>
      </c>
      <c r="N18" s="12">
        <f>SUMIFS(Concentrado!O$2:O1007,Concentrado!$A$2:$A1007,"="&amp;$A18,Concentrado!$B$2:$B1007, "=Coahuila")</f>
        <v>1.2255840674071237</v>
      </c>
      <c r="O18" s="12">
        <f>SUMIFS(Concentrado!P$2:P1007,Concentrado!$A$2:$A1007,"="&amp;$A18,Concentrado!$B$2:$B1007, "=Coahuila")</f>
        <v>6.4575261425655128</v>
      </c>
      <c r="P18" s="12">
        <f>SUMIFS(Concentrado!Q$2:Q1007,Concentrado!$A$2:$A1007,"="&amp;$A18,Concentrado!$B$2:$B1007, "=Coahuila")</f>
        <v>3.1506264559640398</v>
      </c>
      <c r="Q18" s="12">
        <f>SUMIFS(Concentrado!R$2:R1007,Concentrado!$A$2:$A1007,"="&amp;$A18,Concentrado!$B$2:$B1007, "=Coahuila")</f>
        <v>3.0353596344043798</v>
      </c>
    </row>
    <row r="19" spans="1:17" x14ac:dyDescent="0.25">
      <c r="A19" s="5">
        <v>2007</v>
      </c>
      <c r="B19" s="12">
        <f>SUMIFS(Concentrado!C$2:C1008,Concentrado!$A$2:$A1008,"="&amp;$A19,Concentrado!$B$2:$B1008, "=Coahuila")</f>
        <v>6.4731669249939765</v>
      </c>
      <c r="C19" s="12">
        <f>SUMIFS(Concentrado!D$2:D1008,Concentrado!$A$2:$A1008,"="&amp;$A19,Concentrado!$B$2:$B1008, "=Coahuila")</f>
        <v>10.428991156934739</v>
      </c>
      <c r="D19" s="12">
        <f>SUMIFS(Concentrado!E$2:E1008,Concentrado!$A$2:$A1008,"="&amp;$A19,Concentrado!$B$2:$B1008, "=Coahuila")</f>
        <v>13.228993884134365</v>
      </c>
      <c r="E19" s="12">
        <f>SUMIFS(Concentrado!F$2:F1008,Concentrado!$A$2:$A1008,"="&amp;$A19,Concentrado!$B$2:$B1008, "=Coahuila")</f>
        <v>23.259769466609871</v>
      </c>
      <c r="F19" s="12">
        <f>SUMIFS(Concentrado!G$2:G1008,Concentrado!$A$2:$A1008,"="&amp;$A19,Concentrado!$B$2:$B1008, "=Coahuila")</f>
        <v>40.068413105339118</v>
      </c>
      <c r="G19" s="12">
        <f>SUMIFS(Concentrado!H$2:H1008,Concentrado!$A$2:$A1008,"="&amp;$A19,Concentrado!$B$2:$B1008, "=Coahuila")</f>
        <v>78.419995739029133</v>
      </c>
      <c r="H19" s="12">
        <f>SUMIFS(Concentrado!I$2:I1008,Concentrado!$A$2:$A1008,"="&amp;$A19,Concentrado!$B$2:$B1008, "=Coahuila")</f>
        <v>69.250869428357959</v>
      </c>
      <c r="I19" s="12">
        <f>SUMIFS(Concentrado!J$2:J1008,Concentrado!$A$2:$A1008,"="&amp;$A19,Concentrado!$B$2:$B1008, "=Coahuila")</f>
        <v>87.516715090575659</v>
      </c>
      <c r="J19" s="12">
        <f>SUMIFS(Concentrado!K$2:K1008,Concentrado!$A$2:$A1008,"="&amp;$A19,Concentrado!$B$2:$B1008, "=Coahuila")</f>
        <v>64.783377982868487</v>
      </c>
      <c r="K19" s="12">
        <f>SUMIFS(Concentrado!L$2:L1008,Concentrado!$A$2:$A1008,"="&amp;$A19,Concentrado!$B$2:$B1008, "=Coahuila")</f>
        <v>16.583033781037471</v>
      </c>
      <c r="L19" s="12">
        <f>SUMIFS(Concentrado!M$2:M1008,Concentrado!$A$2:$A1008,"="&amp;$A19,Concentrado!$B$2:$B1008, "=Coahuila")</f>
        <v>4.2685257796292353</v>
      </c>
      <c r="M19" s="12">
        <f>SUMIFS(Concentrado!N$2:N1008,Concentrado!$A$2:$A1008,"="&amp;$A19,Concentrado!$B$2:$B1008, "=Coahuila")</f>
        <v>7.5091304199424291</v>
      </c>
      <c r="N19" s="12">
        <f>SUMIFS(Concentrado!O$2:O1008,Concentrado!$A$2:$A1008,"="&amp;$A19,Concentrado!$B$2:$B1008, "=Coahuila")</f>
        <v>1.0535116175993631</v>
      </c>
      <c r="O19" s="12">
        <f>SUMIFS(Concentrado!P$2:P1008,Concentrado!$A$2:$A1008,"="&amp;$A19,Concentrado!$B$2:$B1008, "=Coahuila")</f>
        <v>5.6710736064109941</v>
      </c>
      <c r="P19" s="12">
        <f>SUMIFS(Concentrado!Q$2:Q1008,Concentrado!$A$2:$A1008,"="&amp;$A19,Concentrado!$B$2:$B1008, "=Coahuila")</f>
        <v>2.5686703806618407</v>
      </c>
      <c r="Q19" s="12">
        <f>SUMIFS(Concentrado!R$2:R1008,Concentrado!$A$2:$A1008,"="&amp;$A19,Concentrado!$B$2:$B1008, "=Coahuila")</f>
        <v>3.4752599267777846</v>
      </c>
    </row>
    <row r="20" spans="1:17" x14ac:dyDescent="0.25">
      <c r="A20" s="5">
        <v>2008</v>
      </c>
      <c r="B20" s="12">
        <f>SUMIFS(Concentrado!C$2:C1009,Concentrado!$A$2:$A1009,"="&amp;$A20,Concentrado!$B$2:$B1009, "=Coahuila")</f>
        <v>8.2453234676245586</v>
      </c>
      <c r="C20" s="12">
        <f>SUMIFS(Concentrado!D$2:D1009,Concentrado!$A$2:$A1009,"="&amp;$A20,Concentrado!$B$2:$B1009, "=Coahuila")</f>
        <v>13.622708337814489</v>
      </c>
      <c r="D20" s="12">
        <f>SUMIFS(Concentrado!E$2:E1009,Concentrado!$A$2:$A1009,"="&amp;$A20,Concentrado!$B$2:$B1009, "=Coahuila")</f>
        <v>13.303254768650739</v>
      </c>
      <c r="E20" s="12">
        <f>SUMIFS(Concentrado!F$2:F1009,Concentrado!$A$2:$A1009,"="&amp;$A20,Concentrado!$B$2:$B1009, "=Coahuila")</f>
        <v>19.247262218473409</v>
      </c>
      <c r="F20" s="12">
        <f>SUMIFS(Concentrado!G$2:G1009,Concentrado!$A$2:$A1009,"="&amp;$A20,Concentrado!$B$2:$B1009, "=Coahuila")</f>
        <v>41.036547506048436</v>
      </c>
      <c r="G20" s="12">
        <f>SUMIFS(Concentrado!H$2:H1009,Concentrado!$A$2:$A1009,"="&amp;$A20,Concentrado!$B$2:$B1009, "=Coahuila")</f>
        <v>84.45422339794051</v>
      </c>
      <c r="H20" s="12">
        <f>SUMIFS(Concentrado!I$2:I1009,Concentrado!$A$2:$A1009,"="&amp;$A20,Concentrado!$B$2:$B1009, "=Coahuila")</f>
        <v>80.622125366286227</v>
      </c>
      <c r="I20" s="12">
        <f>SUMIFS(Concentrado!J$2:J1009,Concentrado!$A$2:$A1009,"="&amp;$A20,Concentrado!$B$2:$B1009, "=Coahuila")</f>
        <v>88.25198973497794</v>
      </c>
      <c r="J20" s="12">
        <f>SUMIFS(Concentrado!K$2:K1009,Concentrado!$A$2:$A1009,"="&amp;$A20,Concentrado!$B$2:$B1009, "=Coahuila")</f>
        <v>69.568006438567252</v>
      </c>
      <c r="K20" s="12">
        <f>SUMIFS(Concentrado!L$2:L1009,Concentrado!$A$2:$A1009,"="&amp;$A20,Concentrado!$B$2:$B1009, "=Coahuila")</f>
        <v>16.482494588433227</v>
      </c>
      <c r="L20" s="12">
        <f>SUMIFS(Concentrado!M$2:M1009,Concentrado!$A$2:$A1009,"="&amp;$A20,Concentrado!$B$2:$B1009, "=Coahuila")</f>
        <v>7.3503016407877899</v>
      </c>
      <c r="M20" s="12">
        <f>SUMIFS(Concentrado!N$2:N1009,Concentrado!$A$2:$A1009,"="&amp;$A20,Concentrado!$B$2:$B1009, "=Coahuila")</f>
        <v>12.827942241444248</v>
      </c>
      <c r="N20" s="12">
        <f>SUMIFS(Concentrado!O$2:O1009,Concentrado!$A$2:$A1009,"="&amp;$A20,Concentrado!$B$2:$B1009, "=Coahuila")</f>
        <v>1.9217351198571411</v>
      </c>
      <c r="O20" s="12">
        <f>SUMIFS(Concentrado!P$2:P1009,Concentrado!$A$2:$A1009,"="&amp;$A20,Concentrado!$B$2:$B1009, "=Coahuila")</f>
        <v>6.5243741443130405</v>
      </c>
      <c r="P20" s="12">
        <f>SUMIFS(Concentrado!Q$2:Q1009,Concentrado!$A$2:$A1009,"="&amp;$A20,Concentrado!$B$2:$B1009, "=Coahuila")</f>
        <v>2.7842051669650716</v>
      </c>
      <c r="Q20" s="12">
        <f>SUMIFS(Concentrado!R$2:R1009,Concentrado!$A$2:$A1009,"="&amp;$A20,Concentrado!$B$2:$B1009, "=Coahuila")</f>
        <v>2.7470824314055373</v>
      </c>
    </row>
    <row r="21" spans="1:17" x14ac:dyDescent="0.25">
      <c r="A21" s="5">
        <v>2009</v>
      </c>
      <c r="B21" s="12">
        <f>SUMIFS(Concentrado!C$2:C1010,Concentrado!$A$2:$A1010,"="&amp;$A21,Concentrado!$B$2:$B1010, "=Coahuila")</f>
        <v>2.1451785324833659</v>
      </c>
      <c r="C21" s="12">
        <f>SUMIFS(Concentrado!D$2:D1010,Concentrado!$A$2:$A1010,"="&amp;$A21,Concentrado!$B$2:$B1010, "=Coahuila")</f>
        <v>10.01083315158904</v>
      </c>
      <c r="D21" s="12">
        <f>SUMIFS(Concentrado!E$2:E1010,Concentrado!$A$2:$A1010,"="&amp;$A21,Concentrado!$B$2:$B1010, "=Coahuila")</f>
        <v>12.956028067718679</v>
      </c>
      <c r="E21" s="12">
        <f>SUMIFS(Concentrado!F$2:F1010,Concentrado!$A$2:$A1010,"="&amp;$A21,Concentrado!$B$2:$B1010, "=Coahuila")</f>
        <v>20.950173045672756</v>
      </c>
      <c r="F21" s="12">
        <f>SUMIFS(Concentrado!G$2:G1010,Concentrado!$A$2:$A1010,"="&amp;$A21,Concentrado!$B$2:$B1010, "=Coahuila")</f>
        <v>35.04107019550856</v>
      </c>
      <c r="G21" s="12">
        <f>SUMIFS(Concentrado!H$2:H1010,Concentrado!$A$2:$A1010,"="&amp;$A21,Concentrado!$B$2:$B1010, "=Coahuila")</f>
        <v>84.819591465069649</v>
      </c>
      <c r="H21" s="12">
        <f>SUMIFS(Concentrado!I$2:I1010,Concentrado!$A$2:$A1010,"="&amp;$A21,Concentrado!$B$2:$B1010, "=Coahuila")</f>
        <v>75.591664241036966</v>
      </c>
      <c r="I21" s="12">
        <f>SUMIFS(Concentrado!J$2:J1010,Concentrado!$A$2:$A1010,"="&amp;$A21,Concentrado!$B$2:$B1010, "=Coahuila")</f>
        <v>93.958415776881438</v>
      </c>
      <c r="J21" s="12">
        <f>SUMIFS(Concentrado!K$2:K1010,Concentrado!$A$2:$A1010,"="&amp;$A21,Concentrado!$B$2:$B1010, "=Coahuila")</f>
        <v>74.458832765680498</v>
      </c>
      <c r="K21" s="12">
        <f>SUMIFS(Concentrado!L$2:L1010,Concentrado!$A$2:$A1010,"="&amp;$A21,Concentrado!$B$2:$B1010, "=Coahuila")</f>
        <v>17.985401545066381</v>
      </c>
      <c r="L21" s="12">
        <f>SUMIFS(Concentrado!M$2:M1010,Concentrado!$A$2:$A1010,"="&amp;$A21,Concentrado!$B$2:$B1010, "=Coahuila")</f>
        <v>11.126871138428491</v>
      </c>
      <c r="M21" s="12">
        <f>SUMIFS(Concentrado!N$2:N1010,Concentrado!$A$2:$A1010,"="&amp;$A21,Concentrado!$B$2:$B1010, "=Coahuila")</f>
        <v>20.529258959738456</v>
      </c>
      <c r="N21" s="12">
        <f>SUMIFS(Concentrado!O$2:O1010,Concentrado!$A$2:$A1010,"="&amp;$A21,Concentrado!$B$2:$B1010, "=Coahuila")</f>
        <v>1.8152707839428406</v>
      </c>
      <c r="O21" s="12">
        <f>SUMIFS(Concentrado!P$2:P1010,Concentrado!$A$2:$A1010,"="&amp;$A21,Concentrado!$B$2:$B1010, "=Coahuila")</f>
        <v>6.2453915054616953</v>
      </c>
      <c r="P21" s="12">
        <f>SUMIFS(Concentrado!Q$2:Q1010,Concentrado!$A$2:$A1010,"="&amp;$A21,Concentrado!$B$2:$B1010, "=Coahuila")</f>
        <v>2.991486666725037</v>
      </c>
      <c r="Q21" s="12">
        <f>SUMIFS(Concentrado!R$2:R1010,Concentrado!$A$2:$A1010,"="&amp;$A21,Concentrado!$B$2:$B1010, "=Coahuila")</f>
        <v>3.1009313008735142</v>
      </c>
    </row>
    <row r="22" spans="1:17" x14ac:dyDescent="0.25">
      <c r="A22" s="5">
        <v>2010</v>
      </c>
      <c r="B22" s="12">
        <f>SUMIFS(Concentrado!C$2:C1011,Concentrado!$A$2:$A1011,"="&amp;$A22,Concentrado!$B$2:$B1011, "=Coahuila")</f>
        <v>5.3474220078500156</v>
      </c>
      <c r="C22" s="12">
        <f>SUMIFS(Concentrado!D$2:D1011,Concentrado!$A$2:$A1011,"="&amp;$A22,Concentrado!$B$2:$B1011, "=Coahuila")</f>
        <v>8.1993804120366907</v>
      </c>
      <c r="D22" s="12">
        <f>SUMIFS(Concentrado!E$2:E1011,Concentrado!$A$2:$A1011,"="&amp;$A22,Concentrado!$B$2:$B1011, "=Coahuila")</f>
        <v>13.579631091170416</v>
      </c>
      <c r="E22" s="12">
        <f>SUMIFS(Concentrado!F$2:F1011,Concentrado!$A$2:$A1011,"="&amp;$A22,Concentrado!$B$2:$B1011, "=Coahuila")</f>
        <v>21.108931498155993</v>
      </c>
      <c r="F22" s="12">
        <f>SUMIFS(Concentrado!G$2:G1011,Concentrado!$A$2:$A1011,"="&amp;$A22,Concentrado!$B$2:$B1011, "=Coahuila")</f>
        <v>38.445477022198951</v>
      </c>
      <c r="G22" s="12">
        <f>SUMIFS(Concentrado!H$2:H1011,Concentrado!$A$2:$A1011,"="&amp;$A22,Concentrado!$B$2:$B1011, "=Coahuila")</f>
        <v>79.249882632646646</v>
      </c>
      <c r="H22" s="12">
        <f>SUMIFS(Concentrado!I$2:I1011,Concentrado!$A$2:$A1011,"="&amp;$A22,Concentrado!$B$2:$B1011, "=Coahuila")</f>
        <v>75.159877032093704</v>
      </c>
      <c r="I22" s="12">
        <f>SUMIFS(Concentrado!J$2:J1011,Concentrado!$A$2:$A1011,"="&amp;$A22,Concentrado!$B$2:$B1011, "=Coahuila")</f>
        <v>83.30082743583479</v>
      </c>
      <c r="J22" s="12">
        <f>SUMIFS(Concentrado!K$2:K1011,Concentrado!$A$2:$A1011,"="&amp;$A22,Concentrado!$B$2:$B1011, "=Coahuila")</f>
        <v>80.829137540181264</v>
      </c>
      <c r="K22" s="12">
        <f>SUMIFS(Concentrado!L$2:L1011,Concentrado!$A$2:$A1011,"="&amp;$A22,Concentrado!$B$2:$B1011, "=Coahuila")</f>
        <v>16.043794174272215</v>
      </c>
      <c r="L22" s="12">
        <f>SUMIFS(Concentrado!M$2:M1011,Concentrado!$A$2:$A1011,"="&amp;$A22,Concentrado!$B$2:$B1011, "=Coahuila")</f>
        <v>17.371803982880877</v>
      </c>
      <c r="M22" s="12">
        <f>SUMIFS(Concentrado!N$2:N1011,Concentrado!$A$2:$A1011,"="&amp;$A22,Concentrado!$B$2:$B1011, "=Coahuila")</f>
        <v>30.15050729310477</v>
      </c>
      <c r="N22" s="12">
        <f>SUMIFS(Concentrado!O$2:O1011,Concentrado!$A$2:$A1011,"="&amp;$A22,Concentrado!$B$2:$B1011, "=Coahuila")</f>
        <v>4.7151411756132893</v>
      </c>
      <c r="O22" s="12">
        <f>SUMIFS(Concentrado!P$2:P1011,Concentrado!$A$2:$A1011,"="&amp;$A22,Concentrado!$B$2:$B1011, "=Coahuila")</f>
        <v>6.9723337795626961</v>
      </c>
      <c r="P22" s="12">
        <f>SUMIFS(Concentrado!Q$2:Q1011,Concentrado!$A$2:$A1011,"="&amp;$A22,Concentrado!$B$2:$B1011, "=Coahuila")</f>
        <v>2.261205890333668</v>
      </c>
      <c r="Q22" s="12">
        <f>SUMIFS(Concentrado!R$2:R1011,Concentrado!$A$2:$A1011,"="&amp;$A22,Concentrado!$B$2:$B1011, "=Coahuila")</f>
        <v>2.656019617217324</v>
      </c>
    </row>
    <row r="23" spans="1:17" x14ac:dyDescent="0.25">
      <c r="A23" s="5">
        <v>2011</v>
      </c>
      <c r="B23" s="12">
        <f>SUMIFS(Concentrado!C$2:C1012,Concentrado!$A$2:$A1012,"="&amp;$A23,Concentrado!$B$2:$B1012, "=Coahuila")</f>
        <v>2.8361150895503338</v>
      </c>
      <c r="C23" s="12">
        <f>SUMIFS(Concentrado!D$2:D1012,Concentrado!$A$2:$A1012,"="&amp;$A23,Concentrado!$B$2:$B1012, "=Coahuila")</f>
        <v>8.1538308824572105</v>
      </c>
      <c r="D23" s="12">
        <f>SUMIFS(Concentrado!E$2:E1012,Concentrado!$A$2:$A1012,"="&amp;$A23,Concentrado!$B$2:$B1012, "=Coahuila")</f>
        <v>11.827476542171526</v>
      </c>
      <c r="E23" s="12">
        <f>SUMIFS(Concentrado!F$2:F1012,Concentrado!$A$2:$A1012,"="&amp;$A23,Concentrado!$B$2:$B1012, "=Coahuila")</f>
        <v>23.260703866270664</v>
      </c>
      <c r="F23" s="12">
        <f>SUMIFS(Concentrado!G$2:G1012,Concentrado!$A$2:$A1012,"="&amp;$A23,Concentrado!$B$2:$B1012, "=Coahuila")</f>
        <v>41.929526388395445</v>
      </c>
      <c r="G23" s="12">
        <f>SUMIFS(Concentrado!H$2:H1012,Concentrado!$A$2:$A1012,"="&amp;$A23,Concentrado!$B$2:$B1012, "=Coahuila")</f>
        <v>79.56725588363112</v>
      </c>
      <c r="H23" s="12">
        <f>SUMIFS(Concentrado!I$2:I1012,Concentrado!$A$2:$A1012,"="&amp;$A23,Concentrado!$B$2:$B1012, "=Coahuila")</f>
        <v>74.157127954753506</v>
      </c>
      <c r="I23" s="12">
        <f>SUMIFS(Concentrado!J$2:J1012,Concentrado!$A$2:$A1012,"="&amp;$A23,Concentrado!$B$2:$B1012, "=Coahuila")</f>
        <v>84.931815303207287</v>
      </c>
      <c r="J23" s="12">
        <f>SUMIFS(Concentrado!K$2:K1012,Concentrado!$A$2:$A1012,"="&amp;$A23,Concentrado!$B$2:$B1012, "=Coahuila")</f>
        <v>74.868123986418439</v>
      </c>
      <c r="K23" s="12">
        <f>SUMIFS(Concentrado!L$2:L1012,Concentrado!$A$2:$A1012,"="&amp;$A23,Concentrado!$B$2:$B1012, "=Coahuila")</f>
        <v>18.690532132522584</v>
      </c>
      <c r="L23" s="12">
        <f>SUMIFS(Concentrado!M$2:M1012,Concentrado!$A$2:$A1012,"="&amp;$A23,Concentrado!$B$2:$B1012, "=Coahuila")</f>
        <v>26.392868625698249</v>
      </c>
      <c r="M23" s="12">
        <f>SUMIFS(Concentrado!N$2:N1012,Concentrado!$A$2:$A1012,"="&amp;$A23,Concentrado!$B$2:$B1012, "=Coahuila")</f>
        <v>48.752102301354697</v>
      </c>
      <c r="N23" s="12">
        <f>SUMIFS(Concentrado!O$2:O1012,Concentrado!$A$2:$A1012,"="&amp;$A23,Concentrado!$B$2:$B1012, "=Coahuila")</f>
        <v>4.2219626497037588</v>
      </c>
      <c r="O23" s="12">
        <f>SUMIFS(Concentrado!P$2:P1012,Concentrado!$A$2:$A1012,"="&amp;$A23,Concentrado!$B$2:$B1012, "=Coahuila")</f>
        <v>7.583225904299689</v>
      </c>
      <c r="P23" s="12">
        <f>SUMIFS(Concentrado!Q$2:Q1012,Concentrado!$A$2:$A1012,"="&amp;$A23,Concentrado!$B$2:$B1012, "=Coahuila")</f>
        <v>2.5792227706505648</v>
      </c>
      <c r="Q23" s="12">
        <f>SUMIFS(Concentrado!R$2:R1012,Concentrado!$A$2:$A1012,"="&amp;$A23,Concentrado!$B$2:$B1012, "=Coahuila")</f>
        <v>2.7205500457547056</v>
      </c>
    </row>
    <row r="24" spans="1:17" x14ac:dyDescent="0.25">
      <c r="A24" s="5">
        <v>2012</v>
      </c>
      <c r="B24" s="12">
        <f>SUMIFS(Concentrado!C$2:C1013,Concentrado!$A$2:$A1013,"="&amp;$A24,Concentrado!$B$2:$B1013, "=Coahuila")</f>
        <v>3.16691767421566</v>
      </c>
      <c r="C24" s="12">
        <f>SUMIFS(Concentrado!D$2:D1013,Concentrado!$A$2:$A1013,"="&amp;$A24,Concentrado!$B$2:$B1013, "=Coahuila")</f>
        <v>5.2781961236927666</v>
      </c>
      <c r="D24" s="12">
        <f>SUMIFS(Concentrado!E$2:E1013,Concentrado!$A$2:$A1013,"="&amp;$A24,Concentrado!$B$2:$B1013, "=Coahuila")</f>
        <v>13.244641385260902</v>
      </c>
      <c r="E24" s="12">
        <f>SUMIFS(Concentrado!F$2:F1013,Concentrado!$A$2:$A1013,"="&amp;$A24,Concentrado!$B$2:$B1013, "=Coahuila")</f>
        <v>24.046096495570762</v>
      </c>
      <c r="F24" s="12">
        <f>SUMIFS(Concentrado!G$2:G1013,Concentrado!$A$2:$A1013,"="&amp;$A24,Concentrado!$B$2:$B1013, "=Coahuila")</f>
        <v>38.634502155805215</v>
      </c>
      <c r="G24" s="12">
        <f>SUMIFS(Concentrado!H$2:H1013,Concentrado!$A$2:$A1013,"="&amp;$A24,Concentrado!$B$2:$B1013, "=Coahuila")</f>
        <v>76.94584814187256</v>
      </c>
      <c r="H24" s="12">
        <f>SUMIFS(Concentrado!I$2:I1013,Concentrado!$A$2:$A1013,"="&amp;$A24,Concentrado!$B$2:$B1013, "=Coahuila")</f>
        <v>72.056472165394737</v>
      </c>
      <c r="I24" s="12">
        <f>SUMIFS(Concentrado!J$2:J1013,Concentrado!$A$2:$A1013,"="&amp;$A24,Concentrado!$B$2:$B1013, "=Coahuila")</f>
        <v>81.800214760224847</v>
      </c>
      <c r="J24" s="12">
        <f>SUMIFS(Concentrado!K$2:K1013,Concentrado!$A$2:$A1013,"="&amp;$A24,Concentrado!$B$2:$B1013, "=Coahuila")</f>
        <v>74.093425199904402</v>
      </c>
      <c r="K24" s="12">
        <f>SUMIFS(Concentrado!L$2:L1013,Concentrado!$A$2:$A1013,"="&amp;$A24,Concentrado!$B$2:$B1013, "=Coahuila")</f>
        <v>17.114537651808906</v>
      </c>
      <c r="L24" s="12">
        <f>SUMIFS(Concentrado!M$2:M1013,Concentrado!$A$2:$A1013,"="&amp;$A24,Concentrado!$B$2:$B1013, "=Coahuila")</f>
        <v>40.768776682764305</v>
      </c>
      <c r="M24" s="12">
        <f>SUMIFS(Concentrado!N$2:N1013,Concentrado!$A$2:$A1013,"="&amp;$A24,Concentrado!$B$2:$B1013, "=Coahuila")</f>
        <v>71.777183513590884</v>
      </c>
      <c r="N24" s="12">
        <f>SUMIFS(Concentrado!O$2:O1013,Concentrado!$A$2:$A1013,"="&amp;$A24,Concentrado!$B$2:$B1013, "=Coahuila")</f>
        <v>9.6357880098908932</v>
      </c>
      <c r="O24" s="12">
        <f>SUMIFS(Concentrado!P$2:P1013,Concentrado!$A$2:$A1013,"="&amp;$A24,Concentrado!$B$2:$B1013, "=Coahuila")</f>
        <v>5.7460517806917073</v>
      </c>
      <c r="P24" s="12">
        <f>SUMIFS(Concentrado!Q$2:Q1013,Concentrado!$A$2:$A1013,"="&amp;$A24,Concentrado!$B$2:$B1013, "=Coahuila")</f>
        <v>2.4002095487292978</v>
      </c>
      <c r="Q24" s="12">
        <f>SUMIFS(Concentrado!R$2:R1013,Concentrado!$A$2:$A1013,"="&amp;$A24,Concentrado!$B$2:$B1013, "=Coahuila")</f>
        <v>3.0263511701369405</v>
      </c>
    </row>
    <row r="25" spans="1:17" x14ac:dyDescent="0.25">
      <c r="A25" s="5">
        <v>2013</v>
      </c>
      <c r="B25" s="12">
        <f>SUMIFS(Concentrado!C$2:C1014,Concentrado!$A$2:$A1014,"="&amp;$A25,Concentrado!$B$2:$B1014, "=Coahuila")</f>
        <v>3.8434123911615492</v>
      </c>
      <c r="C25" s="12">
        <f>SUMIFS(Concentrado!D$2:D1014,Concentrado!$A$2:$A1014,"="&amp;$A25,Concentrado!$B$2:$B1014, "=Coahuila")</f>
        <v>10.831434920546183</v>
      </c>
      <c r="D25" s="12">
        <f>SUMIFS(Concentrado!E$2:E1014,Concentrado!$A$2:$A1014,"="&amp;$A25,Concentrado!$B$2:$B1014, "=Coahuila")</f>
        <v>10.323334386649158</v>
      </c>
      <c r="E25" s="12">
        <f>SUMIFS(Concentrado!F$2:F1014,Concentrado!$A$2:$A1014,"="&amp;$A25,Concentrado!$B$2:$B1014, "=Coahuila")</f>
        <v>24.423498426950452</v>
      </c>
      <c r="F25" s="12">
        <f>SUMIFS(Concentrado!G$2:G1014,Concentrado!$A$2:$A1014,"="&amp;$A25,Concentrado!$B$2:$B1014, "=Coahuila")</f>
        <v>38.521376377736438</v>
      </c>
      <c r="G25" s="12">
        <f>SUMIFS(Concentrado!H$2:H1014,Concentrado!$A$2:$A1014,"="&amp;$A25,Concentrado!$B$2:$B1014, "=Coahuila")</f>
        <v>80.468223619411347</v>
      </c>
      <c r="H25" s="12">
        <f>SUMIFS(Concentrado!I$2:I1014,Concentrado!$A$2:$A1014,"="&amp;$A25,Concentrado!$B$2:$B1014, "=Coahuila")</f>
        <v>75.349246507534929</v>
      </c>
      <c r="I25" s="12">
        <f>SUMIFS(Concentrado!J$2:J1014,Concentrado!$A$2:$A1014,"="&amp;$A25,Concentrado!$B$2:$B1014, "=Coahuila")</f>
        <v>85.556410512231423</v>
      </c>
      <c r="J25" s="12">
        <f>SUMIFS(Concentrado!K$2:K1014,Concentrado!$A$2:$A1014,"="&amp;$A25,Concentrado!$B$2:$B1014, "=Coahuila")</f>
        <v>76.01299829124973</v>
      </c>
      <c r="K25" s="12">
        <f>SUMIFS(Concentrado!L$2:L1014,Concentrado!$A$2:$A1014,"="&amp;$A25,Concentrado!$B$2:$B1014, "=Coahuila")</f>
        <v>18.951843126718259</v>
      </c>
      <c r="L25" s="12">
        <f>SUMIFS(Concentrado!M$2:M1014,Concentrado!$A$2:$A1014,"="&amp;$A25,Concentrado!$B$2:$B1014, "=Coahuila")</f>
        <v>27.211145465848645</v>
      </c>
      <c r="M25" s="12">
        <f>SUMIFS(Concentrado!N$2:N1014,Concentrado!$A$2:$A1014,"="&amp;$A25,Concentrado!$B$2:$B1014, "=Coahuila")</f>
        <v>47.368276317236827</v>
      </c>
      <c r="N25" s="12">
        <f>SUMIFS(Concentrado!O$2:O1014,Concentrado!$A$2:$A1014,"="&amp;$A25,Concentrado!$B$2:$B1014, "=Coahuila")</f>
        <v>7.1752580701152553</v>
      </c>
      <c r="O25" s="12">
        <f>SUMIFS(Concentrado!P$2:P1014,Concentrado!$A$2:$A1014,"="&amp;$A25,Concentrado!$B$2:$B1014, "=Coahuila")</f>
        <v>6.5558787432380443</v>
      </c>
      <c r="P25" s="12">
        <f>SUMIFS(Concentrado!Q$2:Q1014,Concentrado!$A$2:$A1014,"="&amp;$A25,Concentrado!$B$2:$B1014, "=Coahuila")</f>
        <v>2.9130319453364413</v>
      </c>
      <c r="Q25" s="12">
        <f>SUMIFS(Concentrado!R$2:R1014,Concentrado!$A$2:$A1014,"="&amp;$A25,Concentrado!$B$2:$B1014, "=Coahuila")</f>
        <v>3.7012641187804198</v>
      </c>
    </row>
    <row r="26" spans="1:17" x14ac:dyDescent="0.25">
      <c r="A26" s="5">
        <v>2014</v>
      </c>
      <c r="B26" s="12">
        <f>SUMIFS(Concentrado!C$2:C1015,Concentrado!$A$2:$A1015,"="&amp;$A26,Concentrado!$B$2:$B1015, "=Coahuila")</f>
        <v>3.122798860525394</v>
      </c>
      <c r="C26" s="12">
        <f>SUMIFS(Concentrado!D$2:D1015,Concentrado!$A$2:$A1015,"="&amp;$A26,Concentrado!$B$2:$B1015, "=Coahuila")</f>
        <v>9.3683965815761798</v>
      </c>
      <c r="D26" s="12">
        <f>SUMIFS(Concentrado!E$2:E1015,Concentrado!$A$2:$A1015,"="&amp;$A26,Concentrado!$B$2:$B1015, "=Coahuila")</f>
        <v>10.853022936877338</v>
      </c>
      <c r="E26" s="12">
        <f>SUMIFS(Concentrado!F$2:F1015,Concentrado!$A$2:$A1015,"="&amp;$A26,Concentrado!$B$2:$B1015, "=Coahuila")</f>
        <v>21.582716067653799</v>
      </c>
      <c r="F26" s="12">
        <f>SUMIFS(Concentrado!G$2:G1015,Concentrado!$A$2:$A1015,"="&amp;$A26,Concentrado!$B$2:$B1015, "=Coahuila")</f>
        <v>44.456633131738862</v>
      </c>
      <c r="G26" s="12">
        <f>SUMIFS(Concentrado!H$2:H1015,Concentrado!$A$2:$A1015,"="&amp;$A26,Concentrado!$B$2:$B1015, "=Coahuila")</f>
        <v>86.482250024914322</v>
      </c>
      <c r="H26" s="12">
        <f>SUMIFS(Concentrado!I$2:I1015,Concentrado!$A$2:$A1015,"="&amp;$A26,Concentrado!$B$2:$B1015, "=Coahuila")</f>
        <v>81.409674205527594</v>
      </c>
      <c r="I26" s="12">
        <f>SUMIFS(Concentrado!J$2:J1015,Concentrado!$A$2:$A1015,"="&amp;$A26,Concentrado!$B$2:$B1015, "=Coahuila")</f>
        <v>91.53028115568101</v>
      </c>
      <c r="J26" s="12">
        <f>SUMIFS(Concentrado!K$2:K1015,Concentrado!$A$2:$A1015,"="&amp;$A26,Concentrado!$B$2:$B1015, "=Coahuila")</f>
        <v>79.894734886297812</v>
      </c>
      <c r="K26" s="12">
        <f>SUMIFS(Concentrado!L$2:L1015,Concentrado!$A$2:$A1015,"="&amp;$A26,Concentrado!$B$2:$B1015, "=Coahuila")</f>
        <v>20.505752252001169</v>
      </c>
      <c r="L26" s="12">
        <f>SUMIFS(Concentrado!M$2:M1015,Concentrado!$A$2:$A1015,"="&amp;$A26,Concentrado!$B$2:$B1015, "=Coahuila")</f>
        <v>15.911382719427595</v>
      </c>
      <c r="M26" s="12">
        <f>SUMIFS(Concentrado!N$2:N1015,Concentrado!$A$2:$A1015,"="&amp;$A26,Concentrado!$B$2:$B1015, "=Coahuila")</f>
        <v>27.497776811517642</v>
      </c>
      <c r="N26" s="12">
        <f>SUMIFS(Concentrado!O$2:O1015,Concentrado!$A$2:$A1015,"="&amp;$A26,Concentrado!$B$2:$B1015, "=Coahuila")</f>
        <v>4.3136509528450544</v>
      </c>
      <c r="O26" s="12">
        <f>SUMIFS(Concentrado!P$2:P1015,Concentrado!$A$2:$A1015,"="&amp;$A26,Concentrado!$B$2:$B1015, "=Coahuila")</f>
        <v>6.4958202262647031</v>
      </c>
      <c r="P26" s="12">
        <f>SUMIFS(Concentrado!Q$2:Q1015,Concentrado!$A$2:$A1015,"="&amp;$A26,Concentrado!$B$2:$B1015, "=Coahuila")</f>
        <v>2.2634026373708043</v>
      </c>
      <c r="Q26" s="12">
        <f>SUMIFS(Concentrado!R$2:R1015,Concentrado!$A$2:$A1015,"="&amp;$A26,Concentrado!$B$2:$B1015, "=Coahuila")</f>
        <v>2.3647490241187508</v>
      </c>
    </row>
    <row r="27" spans="1:17" x14ac:dyDescent="0.25">
      <c r="A27" s="5">
        <v>2015</v>
      </c>
      <c r="B27" s="12">
        <f>SUMIFS(Concentrado!C$2:C1016,Concentrado!$A$2:$A1016,"="&amp;$A27,Concentrado!$B$2:$B1016, "=Coahuila")</f>
        <v>0</v>
      </c>
      <c r="C27" s="12">
        <f>SUMIFS(Concentrado!D$2:D1016,Concentrado!$A$2:$A1016,"="&amp;$A27,Concentrado!$B$2:$B1016, "=Coahuila")</f>
        <v>4.4818467966861917</v>
      </c>
      <c r="D27" s="12">
        <f>SUMIFS(Concentrado!E$2:E1016,Concentrado!$A$2:$A1016,"="&amp;$A27,Concentrado!$B$2:$B1016, "=Coahuila")</f>
        <v>11.730290391199139</v>
      </c>
      <c r="E27" s="12">
        <f>SUMIFS(Concentrado!F$2:F1016,Concentrado!$A$2:$A1016,"="&amp;$A27,Concentrado!$B$2:$B1016, "=Coahuila")</f>
        <v>26.000128186678502</v>
      </c>
      <c r="F27" s="12">
        <f>SUMIFS(Concentrado!G$2:G1016,Concentrado!$A$2:$A1016,"="&amp;$A27,Concentrado!$B$2:$B1016, "=Coahuila")</f>
        <v>40.230655759688879</v>
      </c>
      <c r="G27" s="12">
        <f>SUMIFS(Concentrado!H$2:H1016,Concentrado!$A$2:$A1016,"="&amp;$A27,Concentrado!$B$2:$B1016, "=Coahuila")</f>
        <v>89.783360150585423</v>
      </c>
      <c r="H27" s="12">
        <f>SUMIFS(Concentrado!I$2:I1016,Concentrado!$A$2:$A1016,"="&amp;$A27,Concentrado!$B$2:$B1016, "=Coahuila")</f>
        <v>86.474979349507834</v>
      </c>
      <c r="I27" s="12">
        <f>SUMIFS(Concentrado!J$2:J1016,Concentrado!$A$2:$A1016,"="&amp;$A27,Concentrado!$B$2:$B1016, "=Coahuila")</f>
        <v>93.079700574778784</v>
      </c>
      <c r="J27" s="12">
        <f>SUMIFS(Concentrado!K$2:K1016,Concentrado!$A$2:$A1016,"="&amp;$A27,Concentrado!$B$2:$B1016, "=Coahuila")</f>
        <v>73.053127487039063</v>
      </c>
      <c r="K27" s="12">
        <f>SUMIFS(Concentrado!L$2:L1016,Concentrado!$A$2:$A1016,"="&amp;$A27,Concentrado!$B$2:$B1016, "=Coahuila")</f>
        <v>22.19588636239417</v>
      </c>
      <c r="L27" s="12">
        <f>SUMIFS(Concentrado!M$2:M1016,Concentrado!$A$2:$A1016,"="&amp;$A27,Concentrado!$B$2:$B1016, "=Coahuila")</f>
        <v>10.33141857709038</v>
      </c>
      <c r="M27" s="12">
        <f>SUMIFS(Concentrado!N$2:N1016,Concentrado!$A$2:$A1016,"="&amp;$A27,Concentrado!$B$2:$B1016, "=Coahuila")</f>
        <v>16.627235411604207</v>
      </c>
      <c r="N27" s="12">
        <f>SUMIFS(Concentrado!O$2:O1016,Concentrado!$A$2:$A1016,"="&amp;$A27,Concentrado!$B$2:$B1016, "=Coahuila")</f>
        <v>4.0585144639467519</v>
      </c>
      <c r="O27" s="12">
        <f>SUMIFS(Concentrado!P$2:P1016,Concentrado!$A$2:$A1016,"="&amp;$A27,Concentrado!$B$2:$B1016, "=Coahuila")</f>
        <v>7.3912771558365504</v>
      </c>
      <c r="P27" s="12">
        <f>SUMIFS(Concentrado!Q$2:Q1016,Concentrado!$A$2:$A1016,"="&amp;$A27,Concentrado!$B$2:$B1016, "=Coahuila")</f>
        <v>1.8329936185160349</v>
      </c>
      <c r="Q27" s="12">
        <f>SUMIFS(Concentrado!R$2:R1016,Concentrado!$A$2:$A1016,"="&amp;$A27,Concentrado!$B$2:$B1016, "=Coahuila")</f>
        <v>2.2329194989195336</v>
      </c>
    </row>
    <row r="28" spans="1:17" x14ac:dyDescent="0.25">
      <c r="A28" s="5">
        <v>2016</v>
      </c>
      <c r="B28" s="12">
        <f>SUMIFS(Concentrado!C$2:C1017,Concentrado!$A$2:$A1017,"="&amp;$A28,Concentrado!$B$2:$B1017, "=Coahuila")</f>
        <v>1.365285566542312</v>
      </c>
      <c r="C28" s="12">
        <f>SUMIFS(Concentrado!D$2:D1017,Concentrado!$A$2:$A1017,"="&amp;$A28,Concentrado!$B$2:$B1017, "=Coahuila")</f>
        <v>2.7305711330846241</v>
      </c>
      <c r="D28" s="12">
        <f>SUMIFS(Concentrado!E$2:E1017,Concentrado!$A$2:$A1017,"="&amp;$A28,Concentrado!$B$2:$B1017, "=Coahuila")</f>
        <v>15.515830292349037</v>
      </c>
      <c r="E28" s="12">
        <f>SUMIFS(Concentrado!F$2:F1017,Concentrado!$A$2:$A1017,"="&amp;$A28,Concentrado!$B$2:$B1017, "=Coahuila")</f>
        <v>26.294002480164014</v>
      </c>
      <c r="F28" s="12">
        <f>SUMIFS(Concentrado!G$2:G1017,Concentrado!$A$2:$A1017,"="&amp;$A28,Concentrado!$B$2:$B1017, "=Coahuila")</f>
        <v>45.963958848738024</v>
      </c>
      <c r="G28" s="12">
        <f>SUMIFS(Concentrado!H$2:H1017,Concentrado!$A$2:$A1017,"="&amp;$A28,Concentrado!$B$2:$B1017, "=Coahuila")</f>
        <v>90.435226097923731</v>
      </c>
      <c r="H28" s="12">
        <f>SUMIFS(Concentrado!I$2:I1017,Concentrado!$A$2:$A1017,"="&amp;$A28,Concentrado!$B$2:$B1017, "=Coahuila")</f>
        <v>84.062821324703677</v>
      </c>
      <c r="I28" s="12">
        <f>SUMIFS(Concentrado!J$2:J1017,Concentrado!$A$2:$A1017,"="&amp;$A28,Concentrado!$B$2:$B1017, "=Coahuila")</f>
        <v>96.787317252421317</v>
      </c>
      <c r="J28" s="12">
        <f>SUMIFS(Concentrado!K$2:K1017,Concentrado!$A$2:$A1017,"="&amp;$A28,Concentrado!$B$2:$B1017, "=Coahuila")</f>
        <v>81.825477101682452</v>
      </c>
      <c r="K28" s="12">
        <f>SUMIFS(Concentrado!L$2:L1017,Concentrado!$A$2:$A1017,"="&amp;$A28,Concentrado!$B$2:$B1017, "=Coahuila")</f>
        <v>22.773114711432104</v>
      </c>
      <c r="L28" s="12">
        <f>SUMIFS(Concentrado!M$2:M1017,Concentrado!$A$2:$A1017,"="&amp;$A28,Concentrado!$B$2:$B1017, "=Coahuila")</f>
        <v>8.5111640840705842</v>
      </c>
      <c r="M28" s="12">
        <f>SUMIFS(Concentrado!N$2:N1017,Concentrado!$A$2:$A1017,"="&amp;$A28,Concentrado!$B$2:$B1017, "=Coahuila")</f>
        <v>14.350583436793579</v>
      </c>
      <c r="N28" s="12">
        <f>SUMIFS(Concentrado!O$2:O1017,Concentrado!$A$2:$A1017,"="&amp;$A28,Concentrado!$B$2:$B1017, "=Coahuila")</f>
        <v>2.6903593270164574</v>
      </c>
      <c r="O28" s="12">
        <f>SUMIFS(Concentrado!P$2:P1017,Concentrado!$A$2:$A1017,"="&amp;$A28,Concentrado!$B$2:$B1017, "=Coahuila")</f>
        <v>7.4309858942956364</v>
      </c>
      <c r="P28" s="12">
        <f>SUMIFS(Concentrado!Q$2:Q1017,Concentrado!$A$2:$A1017,"="&amp;$A28,Concentrado!$B$2:$B1017, "=Coahuila")</f>
        <v>2.1360064303652044</v>
      </c>
      <c r="Q28" s="12">
        <f>SUMIFS(Concentrado!R$2:R1017,Concentrado!$A$2:$A1017,"="&amp;$A28,Concentrado!$B$2:$B1017, "=Coahuila")</f>
        <v>2.3003146173163742</v>
      </c>
    </row>
    <row r="29" spans="1:17" x14ac:dyDescent="0.25">
      <c r="A29" s="5">
        <v>2017</v>
      </c>
      <c r="B29" s="12">
        <f>SUMIFS(Concentrado!C$2:C1018,Concentrado!$A$2:$A1018,"="&amp;$A29,Concentrado!$B$2:$B1018, "=Coahuila")</f>
        <v>2.0230288113019874</v>
      </c>
      <c r="C29" s="12">
        <f>SUMIFS(Concentrado!D$2:D1018,Concentrado!$A$2:$A1018,"="&amp;$A29,Concentrado!$B$2:$B1018, "=Coahuila")</f>
        <v>5.3947434968053001</v>
      </c>
      <c r="D29" s="12">
        <f>SUMIFS(Concentrado!E$2:E1018,Concentrado!$A$2:$A1018,"="&amp;$A29,Concentrado!$B$2:$B1018, "=Coahuila")</f>
        <v>11.933022147920815</v>
      </c>
      <c r="E29" s="12">
        <f>SUMIFS(Concentrado!F$2:F1018,Concentrado!$A$2:$A1018,"="&amp;$A29,Concentrado!$B$2:$B1018, "=Coahuila")</f>
        <v>25.256299303366387</v>
      </c>
      <c r="F29" s="12">
        <f>SUMIFS(Concentrado!G$2:G1018,Concentrado!$A$2:$A1018,"="&amp;$A29,Concentrado!$B$2:$B1018, "=Coahuila")</f>
        <v>35.321728619234385</v>
      </c>
      <c r="G29" s="12">
        <f>SUMIFS(Concentrado!H$2:H1018,Concentrado!$A$2:$A1018,"="&amp;$A29,Concentrado!$B$2:$B1018, "=Coahuila")</f>
        <v>88.8643626702316</v>
      </c>
      <c r="H29" s="12">
        <f>SUMIFS(Concentrado!I$2:I1018,Concentrado!$A$2:$A1018,"="&amp;$A29,Concentrado!$B$2:$B1018, "=Coahuila")</f>
        <v>84.546375925760103</v>
      </c>
      <c r="I29" s="12">
        <f>SUMIFS(Concentrado!J$2:J1018,Concentrado!$A$2:$A1018,"="&amp;$A29,Concentrado!$B$2:$B1018, "=Coahuila")</f>
        <v>93.166938861540089</v>
      </c>
      <c r="J29" s="12">
        <f>SUMIFS(Concentrado!K$2:K1018,Concentrado!$A$2:$A1018,"="&amp;$A29,Concentrado!$B$2:$B1018, "=Coahuila")</f>
        <v>81.059584461949598</v>
      </c>
      <c r="K29" s="12">
        <f>SUMIFS(Concentrado!L$2:L1018,Concentrado!$A$2:$A1018,"="&amp;$A29,Concentrado!$B$2:$B1018, "=Coahuila")</f>
        <v>25.584127736692043</v>
      </c>
      <c r="L29" s="12">
        <f>SUMIFS(Concentrado!M$2:M1018,Concentrado!$A$2:$A1018,"="&amp;$A29,Concentrado!$B$2:$B1018, "=Coahuila")</f>
        <v>8.3877077010167582</v>
      </c>
      <c r="M29" s="12">
        <f>SUMIFS(Concentrado!N$2:N1018,Concentrado!$A$2:$A1018,"="&amp;$A29,Concentrado!$B$2:$B1018, "=Coahuila")</f>
        <v>14.274906142492112</v>
      </c>
      <c r="N29" s="12">
        <f>SUMIFS(Concentrado!O$2:O1018,Concentrado!$A$2:$A1018,"="&amp;$A29,Concentrado!$B$2:$B1018, "=Coahuila")</f>
        <v>2.5215202051353667</v>
      </c>
      <c r="O29" s="12">
        <f>SUMIFS(Concentrado!P$2:P1018,Concentrado!$A$2:$A1018,"="&amp;$A29,Concentrado!$B$2:$B1018, "=Coahuila")</f>
        <v>9.3429042044003214</v>
      </c>
      <c r="P29" s="12">
        <f>SUMIFS(Concentrado!Q$2:Q1018,Concentrado!$A$2:$A1018,"="&amp;$A29,Concentrado!$B$2:$B1018, "=Coahuila")</f>
        <v>1.7164035063856689</v>
      </c>
      <c r="Q29" s="12">
        <f>SUMIFS(Concentrado!R$2:R1018,Concentrado!$A$2:$A1018,"="&amp;$A29,Concentrado!$B$2:$B1018, "=Coahuila")</f>
        <v>2.9146474636737771</v>
      </c>
    </row>
    <row r="30" spans="1:17" x14ac:dyDescent="0.25">
      <c r="A30" s="5">
        <v>2018</v>
      </c>
      <c r="B30" s="12">
        <f>SUMIFS(Concentrado!C$2:C1019,Concentrado!$A$2:$A1019,"="&amp;$A30,Concentrado!$B$2:$B1019, "=Coahuila")</f>
        <v>2.6707796673543927</v>
      </c>
      <c r="C30" s="12">
        <f>SUMIFS(Concentrado!D$2:D1019,Concentrado!$A$2:$A1019,"="&amp;$A30,Concentrado!$B$2:$B1019, "=Coahuila")</f>
        <v>5.6754067931280838</v>
      </c>
      <c r="D30" s="12">
        <f>SUMIFS(Concentrado!E$2:E1019,Concentrado!$A$2:$A1019,"="&amp;$A30,Concentrado!$B$2:$B1019, "=Coahuila")</f>
        <v>13.151644125580063</v>
      </c>
      <c r="E30" s="12">
        <f>SUMIFS(Concentrado!F$2:F1019,Concentrado!$A$2:$A1019,"="&amp;$A30,Concentrado!$B$2:$B1019, "=Coahuila")</f>
        <v>25.056149584079254</v>
      </c>
      <c r="F30" s="12">
        <f>SUMIFS(Concentrado!G$2:G1019,Concentrado!$A$2:$A1019,"="&amp;$A30,Concentrado!$B$2:$B1019, "=Coahuila")</f>
        <v>36.246026877823006</v>
      </c>
      <c r="G30" s="12">
        <f>SUMIFS(Concentrado!H$2:H1019,Concentrado!$A$2:$A1019,"="&amp;$A30,Concentrado!$B$2:$B1019, "=Coahuila")</f>
        <v>90.676391603238429</v>
      </c>
      <c r="H30" s="12">
        <f>SUMIFS(Concentrado!I$2:I1019,Concentrado!$A$2:$A1019,"="&amp;$A30,Concentrado!$B$2:$B1019, "=Coahuila")</f>
        <v>85.803407182276246</v>
      </c>
      <c r="I30" s="12">
        <f>SUMIFS(Concentrado!J$2:J1019,Concentrado!$A$2:$A1019,"="&amp;$A30,Concentrado!$B$2:$B1019, "=Coahuila")</f>
        <v>95.593642895289278</v>
      </c>
      <c r="J30" s="12">
        <f>SUMIFS(Concentrado!K$2:K1019,Concentrado!$A$2:$A1019,"="&amp;$A30,Concentrado!$B$2:$B1019, "=Coahuila")</f>
        <v>81.928035511940067</v>
      </c>
      <c r="K30" s="12">
        <f>SUMIFS(Concentrado!L$2:L1019,Concentrado!$A$2:$A1019,"="&amp;$A30,Concentrado!$B$2:$B1019, "=Coahuila")</f>
        <v>26.596279649823099</v>
      </c>
      <c r="L30" s="12">
        <f>SUMIFS(Concentrado!M$2:M1019,Concentrado!$A$2:$A1019,"="&amp;$A30,Concentrado!$B$2:$B1019, "=Coahuila")</f>
        <v>4.885030956089957</v>
      </c>
      <c r="M30" s="12">
        <f>SUMIFS(Concentrado!N$2:N1019,Concentrado!$A$2:$A1019,"="&amp;$A30,Concentrado!$B$2:$B1019, "=Coahuila")</f>
        <v>8.0620651043749501</v>
      </c>
      <c r="N30" s="12">
        <f>SUMIFS(Concentrado!O$2:O1019,Concentrado!$A$2:$A1019,"="&amp;$A30,Concentrado!$B$2:$B1019, "=Coahuila")</f>
        <v>1.7844146673787331</v>
      </c>
      <c r="O30" s="12">
        <f>SUMIFS(Concentrado!P$2:P1019,Concentrado!$A$2:$A1019,"="&amp;$A30,Concentrado!$B$2:$B1019, "=Coahuila")</f>
        <v>9.8435890840168909</v>
      </c>
      <c r="P30" s="12">
        <f>SUMIFS(Concentrado!Q$2:Q1019,Concentrado!$A$2:$A1019,"="&amp;$A30,Concentrado!$B$2:$B1019, "=Coahuila")</f>
        <v>1.6602719589325345</v>
      </c>
      <c r="Q30" s="12">
        <f>SUMIFS(Concentrado!R$2:R1019,Concentrado!$A$2:$A1019,"="&amp;$A30,Concentrado!$B$2:$B1019, "=Coahuila")</f>
        <v>2.8735476212293869</v>
      </c>
    </row>
    <row r="31" spans="1:17" x14ac:dyDescent="0.25">
      <c r="A31" s="5">
        <v>2019</v>
      </c>
      <c r="B31" s="12">
        <f>SUMIFS(Concentrado!C$2:C1020,Concentrado!$A$2:$A1020,"="&amp;$A31,Concentrado!$B$2:$B1020, "=Coahuila")</f>
        <v>2.3196781612242598</v>
      </c>
      <c r="C31" s="12">
        <f>SUMIFS(Concentrado!D$2:D1020,Concentrado!$A$2:$A1020,"="&amp;$A31,Concentrado!$B$2:$B1020, "=Coahuila")</f>
        <v>3.6452085390666937</v>
      </c>
      <c r="D31" s="12">
        <f>SUMIFS(Concentrado!E$2:E1020,Concentrado!$A$2:$A1020,"="&amp;$A31,Concentrado!$B$2:$B1020, "=Coahuila")</f>
        <v>11.322199836827119</v>
      </c>
      <c r="E31" s="12">
        <f>SUMIFS(Concentrado!F$2:F1020,Concentrado!$A$2:$A1020,"="&amp;$A31,Concentrado!$B$2:$B1020, "=Coahuila")</f>
        <v>24.309429061422932</v>
      </c>
      <c r="F31" s="12">
        <f>SUMIFS(Concentrado!G$2:G1020,Concentrado!$A$2:$A1020,"="&amp;$A31,Concentrado!$B$2:$B1020, "=Coahuila")</f>
        <v>34.173409154048322</v>
      </c>
      <c r="G31" s="12">
        <f>SUMIFS(Concentrado!H$2:H1020,Concentrado!$A$2:$A1020,"="&amp;$A31,Concentrado!$B$2:$B1020, "=Coahuila")</f>
        <v>90.21794956171081</v>
      </c>
      <c r="H31" s="12">
        <f>SUMIFS(Concentrado!I$2:I1020,Concentrado!$A$2:$A1020,"="&amp;$A31,Concentrado!$B$2:$B1020, "=Coahuila")</f>
        <v>84.895858975669924</v>
      </c>
      <c r="I31" s="12">
        <f>SUMIFS(Concentrado!J$2:J1020,Concentrado!$A$2:$A1020,"="&amp;$A31,Concentrado!$B$2:$B1020, "=Coahuila")</f>
        <v>95.579285247924872</v>
      </c>
      <c r="J31" s="12">
        <f>SUMIFS(Concentrado!K$2:K1020,Concentrado!$A$2:$A1020,"="&amp;$A31,Concentrado!$B$2:$B1020, "=Coahuila")</f>
        <v>85.714924505052991</v>
      </c>
      <c r="K31" s="12">
        <f>SUMIFS(Concentrado!L$2:L1020,Concentrado!$A$2:$A1020,"="&amp;$A31,Concentrado!$B$2:$B1020, "=Coahuila")</f>
        <v>28.183268711249976</v>
      </c>
      <c r="L31" s="12">
        <f>SUMIFS(Concentrado!M$2:M1020,Concentrado!$A$2:$A1020,"="&amp;$A31,Concentrado!$B$2:$B1020, "=Coahuila")</f>
        <v>4.0306797709944098</v>
      </c>
      <c r="M31" s="12">
        <f>SUMIFS(Concentrado!N$2:N1020,Concentrado!$A$2:$A1020,"="&amp;$A31,Concentrado!$B$2:$B1020, "=Coahuila")</f>
        <v>7.0693949481598741</v>
      </c>
      <c r="N31" s="12">
        <f>SUMIFS(Concentrado!O$2:O1020,Concentrado!$A$2:$A1020,"="&amp;$A31,Concentrado!$B$2:$B1020, "=Coahuila")</f>
        <v>1.0682760349866685</v>
      </c>
      <c r="O31" s="12">
        <f>SUMIFS(Concentrado!P$2:P1020,Concentrado!$A$2:$A1020,"="&amp;$A31,Concentrado!$B$2:$B1020, "=Coahuila")</f>
        <v>10.806287596875597</v>
      </c>
      <c r="P31" s="12">
        <f>SUMIFS(Concentrado!Q$2:Q1020,Concentrado!$A$2:$A1020,"="&amp;$A31,Concentrado!$B$2:$B1020, "=Coahuila")</f>
        <v>1.6059739712555849</v>
      </c>
      <c r="Q31" s="12">
        <f>SUMIFS(Concentrado!R$2:R1020,Concentrado!$A$2:$A1020,"="&amp;$A31,Concentrado!$B$2:$B1020, "=Coahuila")</f>
        <v>3.2119479425111699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"=Colima")</f>
        <v>104.13412475268144</v>
      </c>
      <c r="C2" s="12">
        <f>SUMIFS(Concentrado!D$2:D991,Concentrado!$A$2:$A991,"="&amp;$A2,Concentrado!$B$2:$B991, "=Colima")</f>
        <v>46.860356138706656</v>
      </c>
      <c r="D2" s="12">
        <f>SUMIFS(Concentrado!E$2:E991,Concentrado!$A$2:$A991,"="&amp;$A2,Concentrado!$B$2:$B991, "=Colima")</f>
        <v>42.538900705250192</v>
      </c>
      <c r="E2" s="12">
        <f>SUMIFS(Concentrado!F$2:F991,Concentrado!$A$2:$A991,"="&amp;$A2,Concentrado!$B$2:$B991, "=Colima")</f>
        <v>7.8361132878092468</v>
      </c>
      <c r="F2" s="12">
        <f>SUMIFS(Concentrado!G$2:G991,Concentrado!$A$2:$A991,"="&amp;$A2,Concentrado!$B$2:$B991, "=Colima")</f>
        <v>54.346185199722228</v>
      </c>
      <c r="G2" s="12">
        <f>SUMIFS(Concentrado!H$2:H991,Concentrado!$A$2:$A991,"="&amp;$A2,Concentrado!$B$2:$B991, "=Colima")</f>
        <v>30.72175800742292</v>
      </c>
      <c r="H2" s="12">
        <f>SUMIFS(Concentrado!I$2:I991,Concentrado!$A$2:$A991,"="&amp;$A2,Concentrado!$B$2:$B991, "=Colima")</f>
        <v>28.472645922310353</v>
      </c>
      <c r="I2" s="12">
        <f>SUMIFS(Concentrado!J$2:J991,Concentrado!$A$2:$A991,"="&amp;$A2,Concentrado!$B$2:$B991, "=Colima")</f>
        <v>32.969315954439111</v>
      </c>
      <c r="J2" s="12">
        <f>SUMIFS(Concentrado!K$2:K991,Concentrado!$A$2:$A991,"="&amp;$A2,Concentrado!$B$2:$B991, "=Colima")</f>
        <v>37.046825832480579</v>
      </c>
      <c r="K2" s="12">
        <f>SUMIFS(Concentrado!L$2:L991,Concentrado!$A$2:$A991,"="&amp;$A2,Concentrado!$B$2:$B991, "=Colima")</f>
        <v>9.4876017375864894</v>
      </c>
      <c r="L2" s="12">
        <f>SUMIFS(Concentrado!M$2:M991,Concentrado!$A$2:$A991,"="&amp;$A2,Concentrado!$B$2:$B991, "=Colima")</f>
        <v>18.0716223573076</v>
      </c>
      <c r="M2" s="12">
        <f>SUMIFS(Concentrado!N$2:N991,Concentrado!$A$2:$A991,"="&amp;$A2,Concentrado!$B$2:$B991, "=Colima")</f>
        <v>35.251847332384244</v>
      </c>
      <c r="N2" s="12">
        <f>SUMIFS(Concentrado!O$2:O991,Concentrado!$A$2:$A991,"="&amp;$A2,Concentrado!$B$2:$B991, "=Colima")</f>
        <v>0.90326893025860577</v>
      </c>
      <c r="O2" s="12">
        <f>SUMIFS(Concentrado!P$2:P991,Concentrado!$A$2:$A991,"="&amp;$A2,Concentrado!$B$2:$B991, "=Colima")</f>
        <v>3.7505759813114152</v>
      </c>
      <c r="P2" s="12">
        <f>SUMIFS(Concentrado!Q$2:Q991,Concentrado!$A$2:$A991,"="&amp;$A2,Concentrado!$B$2:$B991, "=Colima")</f>
        <v>10.617078134918215</v>
      </c>
      <c r="Q2" s="12">
        <f>SUMIFS(Concentrado!R$2:R991,Concentrado!$A$2:$A991,"="&amp;$A2,Concentrado!$B$2:$B991, "=Colima")</f>
        <v>1.80716223573076</v>
      </c>
    </row>
    <row r="3" spans="1:17" x14ac:dyDescent="0.25">
      <c r="A3" s="5">
        <v>1991</v>
      </c>
      <c r="B3" s="12">
        <f>SUMIFS(Concentrado!C$2:C992,Concentrado!$A$2:$A992,"="&amp;$A3,Concentrado!$B$2:$B992, "=Colima")</f>
        <v>91.292739643441564</v>
      </c>
      <c r="C3" s="12">
        <f>SUMIFS(Concentrado!D$2:D992,Concentrado!$A$2:$A992,"="&amp;$A3,Concentrado!$B$2:$B992, "=Colima")</f>
        <v>31.005081388338645</v>
      </c>
      <c r="D3" s="12">
        <f>SUMIFS(Concentrado!E$2:E992,Concentrado!$A$2:$A992,"="&amp;$A3,Concentrado!$B$2:$B992, "=Colima")</f>
        <v>33.373525105503404</v>
      </c>
      <c r="E3" s="12">
        <f>SUMIFS(Concentrado!F$2:F992,Concentrado!$A$2:$A992,"="&amp;$A3,Concentrado!$B$2:$B992, "=Colima")</f>
        <v>17.225045215743691</v>
      </c>
      <c r="F3" s="12">
        <f>SUMIFS(Concentrado!G$2:G992,Concentrado!$A$2:$A992,"="&amp;$A3,Concentrado!$B$2:$B992, "=Colima")</f>
        <v>52.409375454942499</v>
      </c>
      <c r="G3" s="12">
        <f>SUMIFS(Concentrado!H$2:H992,Concentrado!$A$2:$A992,"="&amp;$A3,Concentrado!$B$2:$B992, "=Colima")</f>
        <v>37.132487832479434</v>
      </c>
      <c r="H3" s="12">
        <f>SUMIFS(Concentrado!I$2:I992,Concentrado!$A$2:$A992,"="&amp;$A3,Concentrado!$B$2:$B992, "=Colima")</f>
        <v>32.300313268791697</v>
      </c>
      <c r="I3" s="12">
        <f>SUMIFS(Concentrado!J$2:J992,Concentrado!$A$2:$A992,"="&amp;$A3,Concentrado!$B$2:$B992, "=Colima")</f>
        <v>41.955571258225497</v>
      </c>
      <c r="J3" s="12">
        <f>SUMIFS(Concentrado!K$2:K992,Concentrado!$A$2:$A992,"="&amp;$A3,Concentrado!$B$2:$B992, "=Colima")</f>
        <v>42.658155664693631</v>
      </c>
      <c r="K3" s="12">
        <f>SUMIFS(Concentrado!L$2:L992,Concentrado!$A$2:$A992,"="&amp;$A3,Concentrado!$B$2:$B992, "=Colima")</f>
        <v>7.7359349650998821</v>
      </c>
      <c r="L3" s="12">
        <f>SUMIFS(Concentrado!M$2:M992,Concentrado!$A$2:$A992,"="&amp;$A3,Concentrado!$B$2:$B992, "=Colima")</f>
        <v>22.323698042145374</v>
      </c>
      <c r="M3" s="12">
        <f>SUMIFS(Concentrado!N$2:N992,Concentrado!$A$2:$A992,"="&amp;$A3,Concentrado!$B$2:$B992, "=Colima")</f>
        <v>40.264774074795135</v>
      </c>
      <c r="N3" s="12">
        <f>SUMIFS(Concentrado!O$2:O992,Concentrado!$A$2:$A992,"="&amp;$A3,Concentrado!$B$2:$B992, "=Colima")</f>
        <v>4.4163759219184735</v>
      </c>
      <c r="O3" s="12">
        <f>SUMIFS(Concentrado!P$2:P992,Concentrado!$A$2:$A992,"="&amp;$A3,Concentrado!$B$2:$B992, "=Colima")</f>
        <v>6.8442305768633416</v>
      </c>
      <c r="P3" s="12">
        <f>SUMIFS(Concentrado!Q$2:Q992,Concentrado!$A$2:$A992,"="&amp;$A3,Concentrado!$B$2:$B992, "=Colima")</f>
        <v>8.1779883916770189</v>
      </c>
      <c r="Q3" s="12">
        <f>SUMIFS(Concentrado!R$2:R992,Concentrado!$A$2:$A992,"="&amp;$A3,Concentrado!$B$2:$B992, "=Colima")</f>
        <v>1.5471869930199764</v>
      </c>
    </row>
    <row r="4" spans="1:17" x14ac:dyDescent="0.25">
      <c r="A4" s="5">
        <v>1992</v>
      </c>
      <c r="B4" s="12">
        <f>SUMIFS(Concentrado!C$2:C993,Concentrado!$A$2:$A993,"="&amp;$A4,Concentrado!$B$2:$B993, "=Colima")</f>
        <v>70.107041482849425</v>
      </c>
      <c r="C4" s="12">
        <f>SUMIFS(Concentrado!D$2:D993,Concentrado!$A$2:$A993,"="&amp;$A4,Concentrado!$B$2:$B993, "=Colima")</f>
        <v>37.618412502992378</v>
      </c>
      <c r="D4" s="12">
        <f>SUMIFS(Concentrado!E$2:E993,Concentrado!$A$2:$A993,"="&amp;$A4,Concentrado!$B$2:$B993, "=Colima")</f>
        <v>33.142762449250149</v>
      </c>
      <c r="E4" s="12">
        <f>SUMIFS(Concentrado!F$2:F993,Concentrado!$A$2:$A993,"="&amp;$A4,Concentrado!$B$2:$B993, "=Colima")</f>
        <v>17.60709255116414</v>
      </c>
      <c r="F4" s="12">
        <f>SUMIFS(Concentrado!G$2:G993,Concentrado!$A$2:$A993,"="&amp;$A4,Concentrado!$B$2:$B993, "=Colima")</f>
        <v>58.952332828027622</v>
      </c>
      <c r="G4" s="12">
        <f>SUMIFS(Concentrado!H$2:H993,Concentrado!$A$2:$A993,"="&amp;$A4,Concentrado!$B$2:$B993, "=Colima")</f>
        <v>32.888046493312039</v>
      </c>
      <c r="H4" s="12">
        <f>SUMIFS(Concentrado!I$2:I993,Concentrado!$A$2:$A993,"="&amp;$A4,Concentrado!$B$2:$B993, "=Colima")</f>
        <v>30.338753857355847</v>
      </c>
      <c r="I4" s="12">
        <f>SUMIFS(Concentrado!J$2:J993,Concentrado!$A$2:$A993,"="&amp;$A4,Concentrado!$B$2:$B993, "=Colima")</f>
        <v>35.42943062312591</v>
      </c>
      <c r="J4" s="12">
        <f>SUMIFS(Concentrado!K$2:K993,Concentrado!$A$2:$A993,"="&amp;$A4,Concentrado!$B$2:$B993, "=Colima")</f>
        <v>39.811845755061945</v>
      </c>
      <c r="K4" s="12">
        <f>SUMIFS(Concentrado!L$2:L993,Concentrado!$A$2:$A993,"="&amp;$A4,Concentrado!$B$2:$B993, "=Colima")</f>
        <v>9.7365927118358027</v>
      </c>
      <c r="L4" s="12">
        <f>SUMIFS(Concentrado!M$2:M993,Concentrado!$A$2:$A993,"="&amp;$A4,Concentrado!$B$2:$B993, "=Colima")</f>
        <v>27.046090866210562</v>
      </c>
      <c r="M4" s="12">
        <f>SUMIFS(Concentrado!N$2:N993,Concentrado!$A$2:$A993,"="&amp;$A4,Concentrado!$B$2:$B993, "=Colima")</f>
        <v>50.275649249332545</v>
      </c>
      <c r="N4" s="12">
        <f>SUMIFS(Concentrado!O$2:O993,Concentrado!$A$2:$A993,"="&amp;$A4,Concentrado!$B$2:$B993, "=Colima")</f>
        <v>3.8885960440016247</v>
      </c>
      <c r="O4" s="12">
        <f>SUMIFS(Concentrado!P$2:P993,Concentrado!$A$2:$A993,"="&amp;$A4,Concentrado!$B$2:$B993, "=Colima")</f>
        <v>5.697622019755209</v>
      </c>
      <c r="P4" s="12">
        <f>SUMIFS(Concentrado!Q$2:Q993,Concentrado!$A$2:$A993,"="&amp;$A4,Concentrado!$B$2:$B993, "=Colima")</f>
        <v>6.9237992617499033</v>
      </c>
      <c r="Q4" s="12">
        <f>SUMIFS(Concentrado!R$2:R993,Concentrado!$A$2:$A993,"="&amp;$A4,Concentrado!$B$2:$B993, "=Colima")</f>
        <v>3.0291621770155825</v>
      </c>
    </row>
    <row r="5" spans="1:17" x14ac:dyDescent="0.25">
      <c r="A5" s="5">
        <v>1993</v>
      </c>
      <c r="B5" s="12">
        <f>SUMIFS(Concentrado!C$2:C994,Concentrado!$A$2:$A994,"="&amp;$A5,Concentrado!$B$2:$B994, "=Colima")</f>
        <v>64.516129032258064</v>
      </c>
      <c r="C5" s="12">
        <f>SUMIFS(Concentrado!D$2:D994,Concentrado!$A$2:$A994,"="&amp;$A5,Concentrado!$B$2:$B994, "=Colima")</f>
        <v>44.142614601018678</v>
      </c>
      <c r="D5" s="12">
        <f>SUMIFS(Concentrado!E$2:E994,Concentrado!$A$2:$A994,"="&amp;$A5,Concentrado!$B$2:$B994, "=Colima")</f>
        <v>43.860960754408524</v>
      </c>
      <c r="E5" s="12">
        <f>SUMIFS(Concentrado!F$2:F994,Concentrado!$A$2:$A994,"="&amp;$A5,Concentrado!$B$2:$B994, "=Colima")</f>
        <v>15.949440274330373</v>
      </c>
      <c r="F5" s="12">
        <f>SUMIFS(Concentrado!G$2:G994,Concentrado!$A$2:$A994,"="&amp;$A5,Concentrado!$B$2:$B994, "=Colima")</f>
        <v>62.224386548710868</v>
      </c>
      <c r="G5" s="12">
        <f>SUMIFS(Concentrado!H$2:H994,Concentrado!$A$2:$A994,"="&amp;$A5,Concentrado!$B$2:$B994, "=Colima")</f>
        <v>34.969629406703149</v>
      </c>
      <c r="H5" s="12">
        <f>SUMIFS(Concentrado!I$2:I994,Concentrado!$A$2:$A994,"="&amp;$A5,Concentrado!$B$2:$B994, "=Colima")</f>
        <v>31.010386355430004</v>
      </c>
      <c r="I5" s="12">
        <f>SUMIFS(Concentrado!J$2:J994,Concentrado!$A$2:$A994,"="&amp;$A5,Concentrado!$B$2:$B994, "=Colima")</f>
        <v>38.911657848100731</v>
      </c>
      <c r="J5" s="12">
        <f>SUMIFS(Concentrado!K$2:K994,Concentrado!$A$2:$A994,"="&amp;$A5,Concentrado!$B$2:$B994, "=Colima")</f>
        <v>46.414235394351451</v>
      </c>
      <c r="K5" s="12">
        <f>SUMIFS(Concentrado!L$2:L994,Concentrado!$A$2:$A994,"="&amp;$A5,Concentrado!$B$2:$B994, "=Colima")</f>
        <v>8.6894230646959336</v>
      </c>
      <c r="L5" s="12">
        <f>SUMIFS(Concentrado!M$2:M994,Concentrado!$A$2:$A994,"="&amp;$A5,Concentrado!$B$2:$B994, "=Colima")</f>
        <v>14.623663206439499</v>
      </c>
      <c r="M5" s="12">
        <f>SUMIFS(Concentrado!N$2:N994,Concentrado!$A$2:$A994,"="&amp;$A5,Concentrado!$B$2:$B994, "=Colima")</f>
        <v>26.762388224549181</v>
      </c>
      <c r="N5" s="12">
        <f>SUMIFS(Concentrado!O$2:O994,Concentrado!$A$2:$A994,"="&amp;$A5,Concentrado!$B$2:$B994, "=Colima")</f>
        <v>2.5377168161804824</v>
      </c>
      <c r="O5" s="12">
        <f>SUMIFS(Concentrado!P$2:P994,Concentrado!$A$2:$A994,"="&amp;$A5,Concentrado!$B$2:$B994, "=Colima")</f>
        <v>2.0414204203284645</v>
      </c>
      <c r="P5" s="12">
        <f>SUMIFS(Concentrado!Q$2:Q994,Concentrado!$A$2:$A994,"="&amp;$A5,Concentrado!$B$2:$B994, "=Colima")</f>
        <v>6.1461772896629778</v>
      </c>
      <c r="Q5" s="12">
        <f>SUMIFS(Concentrado!R$2:R994,Concentrado!$A$2:$A994,"="&amp;$A5,Concentrado!$B$2:$B994, "=Colima")</f>
        <v>3.1790572187911952</v>
      </c>
    </row>
    <row r="6" spans="1:17" x14ac:dyDescent="0.25">
      <c r="A6" s="5">
        <v>1994</v>
      </c>
      <c r="B6" s="12">
        <f>SUMIFS(Concentrado!C$2:C995,Concentrado!$A$2:$A995,"="&amp;$A6,Concentrado!$B$2:$B995, "=Colima")</f>
        <v>38.796956969114248</v>
      </c>
      <c r="C6" s="12">
        <f>SUMIFS(Concentrado!D$2:D995,Concentrado!$A$2:$A995,"="&amp;$A6,Concentrado!$B$2:$B995, "=Colima")</f>
        <v>48.917902265404919</v>
      </c>
      <c r="D6" s="12">
        <f>SUMIFS(Concentrado!E$2:E995,Concentrado!$A$2:$A995,"="&amp;$A6,Concentrado!$B$2:$B995, "=Colima")</f>
        <v>24.958242939697044</v>
      </c>
      <c r="E6" s="12">
        <f>SUMIFS(Concentrado!F$2:F995,Concentrado!$A$2:$A995,"="&amp;$A6,Concentrado!$B$2:$B995, "=Colima")</f>
        <v>15.358918732121259</v>
      </c>
      <c r="F6" s="12">
        <f>SUMIFS(Concentrado!G$2:G995,Concentrado!$A$2:$A995,"="&amp;$A6,Concentrado!$B$2:$B995, "=Colima")</f>
        <v>59.959852968012726</v>
      </c>
      <c r="G6" s="12">
        <f>SUMIFS(Concentrado!H$2:H995,Concentrado!$A$2:$A995,"="&amp;$A6,Concentrado!$B$2:$B995, "=Colima")</f>
        <v>35.104774249297904</v>
      </c>
      <c r="H6" s="12">
        <f>SUMIFS(Concentrado!I$2:I995,Concentrado!$A$2:$A995,"="&amp;$A6,Concentrado!$B$2:$B995, "=Colima")</f>
        <v>31.663368399125094</v>
      </c>
      <c r="I6" s="12">
        <f>SUMIFS(Concentrado!J$2:J995,Concentrado!$A$2:$A995,"="&amp;$A6,Concentrado!$B$2:$B995, "=Colima")</f>
        <v>38.526705635255666</v>
      </c>
      <c r="J6" s="12">
        <f>SUMIFS(Concentrado!K$2:K995,Concentrado!$A$2:$A995,"="&amp;$A6,Concentrado!$B$2:$B995, "=Colima")</f>
        <v>46.737125479834489</v>
      </c>
      <c r="K6" s="12">
        <f>SUMIFS(Concentrado!L$2:L995,Concentrado!$A$2:$A995,"="&amp;$A6,Concentrado!$B$2:$B995, "=Colima")</f>
        <v>9.9705867690313568</v>
      </c>
      <c r="L6" s="12">
        <f>SUMIFS(Concentrado!M$2:M995,Concentrado!$A$2:$A995,"="&amp;$A6,Concentrado!$B$2:$B995, "=Colima")</f>
        <v>15.994482941987801</v>
      </c>
      <c r="M6" s="12">
        <f>SUMIFS(Concentrado!N$2:N995,Concentrado!$A$2:$A995,"="&amp;$A6,Concentrado!$B$2:$B995, "=Colima")</f>
        <v>29.163628788667847</v>
      </c>
      <c r="N6" s="12">
        <f>SUMIFS(Concentrado!O$2:O995,Concentrado!$A$2:$A995,"="&amp;$A6,Concentrado!$B$2:$B995, "=Colima")</f>
        <v>2.8998595639439748</v>
      </c>
      <c r="O6" s="12">
        <f>SUMIFS(Concentrado!P$2:P995,Concentrado!$A$2:$A995,"="&amp;$A6,Concentrado!$B$2:$B995, "=Colima")</f>
        <v>6.0411705774855644</v>
      </c>
      <c r="P6" s="12">
        <f>SUMIFS(Concentrado!Q$2:Q995,Concentrado!$A$2:$A995,"="&amp;$A6,Concentrado!$B$2:$B995, "=Colima")</f>
        <v>6.0238961729564453</v>
      </c>
      <c r="Q6" s="12">
        <f>SUMIFS(Concentrado!R$2:R995,Concentrado!$A$2:$A995,"="&amp;$A6,Concentrado!$B$2:$B995, "=Colima")</f>
        <v>3.5312494806986057</v>
      </c>
    </row>
    <row r="7" spans="1:17" x14ac:dyDescent="0.25">
      <c r="A7" s="5">
        <v>1995</v>
      </c>
      <c r="B7" s="12">
        <f>SUMIFS(Concentrado!C$2:C996,Concentrado!$A$2:$A996,"="&amp;$A7,Concentrado!$B$2:$B996, "=Colima")</f>
        <v>45.302773536468735</v>
      </c>
      <c r="C7" s="12">
        <f>SUMIFS(Concentrado!D$2:D996,Concentrado!$A$2:$A996,"="&amp;$A7,Concentrado!$B$2:$B996, "=Colima")</f>
        <v>40.26913203241665</v>
      </c>
      <c r="D7" s="12">
        <f>SUMIFS(Concentrado!E$2:E996,Concentrado!$A$2:$A996,"="&amp;$A7,Concentrado!$B$2:$B996, "=Colima")</f>
        <v>33.297261300258057</v>
      </c>
      <c r="E7" s="12">
        <f>SUMIFS(Concentrado!F$2:F996,Concentrado!$A$2:$A996,"="&amp;$A7,Concentrado!$B$2:$B996, "=Colima")</f>
        <v>15.723706725121858</v>
      </c>
      <c r="F7" s="12">
        <f>SUMIFS(Concentrado!G$2:G996,Concentrado!$A$2:$A996,"="&amp;$A7,Concentrado!$B$2:$B996, "=Colima")</f>
        <v>42.722155207076796</v>
      </c>
      <c r="G7" s="12">
        <f>SUMIFS(Concentrado!H$2:H996,Concentrado!$A$2:$A996,"="&amp;$A7,Concentrado!$B$2:$B996, "=Colima")</f>
        <v>41.352112217002848</v>
      </c>
      <c r="H7" s="12">
        <f>SUMIFS(Concentrado!I$2:I996,Concentrado!$A$2:$A996,"="&amp;$A7,Concentrado!$B$2:$B996, "=Colima")</f>
        <v>36.79867851856698</v>
      </c>
      <c r="I7" s="12">
        <f>SUMIFS(Concentrado!J$2:J996,Concentrado!$A$2:$A996,"="&amp;$A7,Concentrado!$B$2:$B996, "=Colima")</f>
        <v>45.873049380510857</v>
      </c>
      <c r="J7" s="12">
        <f>SUMIFS(Concentrado!K$2:K996,Concentrado!$A$2:$A996,"="&amp;$A7,Concentrado!$B$2:$B996, "=Colima")</f>
        <v>47.259556819431829</v>
      </c>
      <c r="K7" s="12">
        <f>SUMIFS(Concentrado!L$2:L996,Concentrado!$A$2:$A996,"="&amp;$A7,Concentrado!$B$2:$B996, "=Colima")</f>
        <v>9.7778393419514131</v>
      </c>
      <c r="L7" s="12">
        <f>SUMIFS(Concentrado!M$2:M996,Concentrado!$A$2:$A996,"="&amp;$A7,Concentrado!$B$2:$B996, "=Colima")</f>
        <v>14.259349040345811</v>
      </c>
      <c r="M7" s="12">
        <f>SUMIFS(Concentrado!N$2:N996,Concentrado!$A$2:$A996,"="&amp;$A7,Concentrado!$B$2:$B996, "=Colima")</f>
        <v>24.53245234571132</v>
      </c>
      <c r="N7" s="12">
        <f>SUMIFS(Concentrado!O$2:O996,Concentrado!$A$2:$A996,"="&amp;$A7,Concentrado!$B$2:$B996, "=Colima")</f>
        <v>4.0595618920806062</v>
      </c>
      <c r="O7" s="12">
        <f>SUMIFS(Concentrado!P$2:P996,Concentrado!$A$2:$A996,"="&amp;$A7,Concentrado!$B$2:$B996, "=Colima")</f>
        <v>5.4679034070009047</v>
      </c>
      <c r="P7" s="12">
        <f>SUMIFS(Concentrado!Q$2:Q996,Concentrado!$A$2:$A996,"="&amp;$A7,Concentrado!$B$2:$B996, "=Colima")</f>
        <v>4.2778047121037428</v>
      </c>
      <c r="Q7" s="12">
        <f>SUMIFS(Concentrado!R$2:R996,Concentrado!$A$2:$A996,"="&amp;$A7,Concentrado!$B$2:$B996, "=Colima")</f>
        <v>5.5000346298476694</v>
      </c>
    </row>
    <row r="8" spans="1:17" x14ac:dyDescent="0.25">
      <c r="A8" s="5">
        <v>1996</v>
      </c>
      <c r="B8" s="12">
        <f>SUMIFS(Concentrado!C$2:C997,Concentrado!$A$2:$A997,"="&amp;$A8,Concentrado!$B$2:$B997, "=Colima")</f>
        <v>30.082727500626724</v>
      </c>
      <c r="C8" s="12">
        <f>SUMIFS(Concentrado!D$2:D997,Concentrado!$A$2:$A997,"="&amp;$A8,Concentrado!$B$2:$B997, "=Colima")</f>
        <v>35.096515417397846</v>
      </c>
      <c r="D8" s="12">
        <f>SUMIFS(Concentrado!E$2:E997,Concentrado!$A$2:$A997,"="&amp;$A8,Concentrado!$B$2:$B997, "=Colima")</f>
        <v>26.684218952911252</v>
      </c>
      <c r="E8" s="12">
        <f>SUMIFS(Concentrado!F$2:F997,Concentrado!$A$2:$A997,"="&amp;$A8,Concentrado!$B$2:$B997, "=Colima")</f>
        <v>12.452635511358583</v>
      </c>
      <c r="F8" s="12">
        <f>SUMIFS(Concentrado!G$2:G997,Concentrado!$A$2:$A997,"="&amp;$A8,Concentrado!$B$2:$B997, "=Colima")</f>
        <v>55.53007074048142</v>
      </c>
      <c r="G8" s="12">
        <f>SUMIFS(Concentrado!H$2:H997,Concentrado!$A$2:$A997,"="&amp;$A8,Concentrado!$B$2:$B997, "=Colima")</f>
        <v>41.293298117663959</v>
      </c>
      <c r="H8" s="12">
        <f>SUMIFS(Concentrado!I$2:I997,Concentrado!$A$2:$A997,"="&amp;$A8,Concentrado!$B$2:$B997, "=Colima")</f>
        <v>37.253496020285134</v>
      </c>
      <c r="I8" s="12">
        <f>SUMIFS(Concentrado!J$2:J997,Concentrado!$A$2:$A997,"="&amp;$A8,Concentrado!$B$2:$B997, "=Colima")</f>
        <v>45.300833296907228</v>
      </c>
      <c r="J8" s="12">
        <f>SUMIFS(Concentrado!K$2:K997,Concentrado!$A$2:$A997,"="&amp;$A8,Concentrado!$B$2:$B997, "=Colima")</f>
        <v>44.884019693112997</v>
      </c>
      <c r="K8" s="12">
        <f>SUMIFS(Concentrado!L$2:L997,Concentrado!$A$2:$A997,"="&amp;$A8,Concentrado!$B$2:$B997, "=Colima")</f>
        <v>10.971649258316511</v>
      </c>
      <c r="L8" s="12">
        <f>SUMIFS(Concentrado!M$2:M997,Concentrado!$A$2:$A997,"="&amp;$A8,Concentrado!$B$2:$B997, "=Colima")</f>
        <v>9.9742265984695546</v>
      </c>
      <c r="M8" s="12">
        <f>SUMIFS(Concentrado!N$2:N997,Concentrado!$A$2:$A997,"="&amp;$A8,Concentrado!$B$2:$B997, "=Colima")</f>
        <v>18.025885171105706</v>
      </c>
      <c r="N8" s="12">
        <f>SUMIFS(Concentrado!O$2:O997,Concentrado!$A$2:$A997,"="&amp;$A8,Concentrado!$B$2:$B997, "=Colima")</f>
        <v>1.986878653373124</v>
      </c>
      <c r="O8" s="12">
        <f>SUMIFS(Concentrado!P$2:P997,Concentrado!$A$2:$A997,"="&amp;$A8,Concentrado!$B$2:$B997, "=Colima")</f>
        <v>4.9041484191477567</v>
      </c>
      <c r="P8" s="12">
        <f>SUMIFS(Concentrado!Q$2:Q997,Concentrado!$A$2:$A997,"="&amp;$A8,Concentrado!$B$2:$B997, "=Colima")</f>
        <v>7.3809276828674699</v>
      </c>
      <c r="Q8" s="12">
        <f>SUMIFS(Concentrado!R$2:R997,Concentrado!$A$2:$A997,"="&amp;$A8,Concentrado!$B$2:$B997, "=Colima")</f>
        <v>3.5907215754490398</v>
      </c>
    </row>
    <row r="9" spans="1:17" x14ac:dyDescent="0.25">
      <c r="A9" s="5">
        <v>1997</v>
      </c>
      <c r="B9" s="12">
        <f>SUMIFS(Concentrado!C$2:C998,Concentrado!$A$2:$A998,"="&amp;$A9,Concentrado!$B$2:$B998, "=Colima")</f>
        <v>36.675835625573058</v>
      </c>
      <c r="C9" s="12">
        <f>SUMIFS(Concentrado!D$2:D998,Concentrado!$A$2:$A998,"="&amp;$A9,Concentrado!$B$2:$B998, "=Colima")</f>
        <v>21.672084687838627</v>
      </c>
      <c r="D9" s="12">
        <f>SUMIFS(Concentrado!E$2:E998,Concentrado!$A$2:$A998,"="&amp;$A9,Concentrado!$B$2:$B998, "=Colima")</f>
        <v>28.174305033809166</v>
      </c>
      <c r="E9" s="12">
        <f>SUMIFS(Concentrado!F$2:F998,Concentrado!$A$2:$A998,"="&amp;$A9,Concentrado!$B$2:$B998, "=Colima")</f>
        <v>20.490403660952122</v>
      </c>
      <c r="F9" s="12">
        <f>SUMIFS(Concentrado!G$2:G998,Concentrado!$A$2:$A998,"="&amp;$A9,Concentrado!$B$2:$B998, "=Colima")</f>
        <v>73.978176437950808</v>
      </c>
      <c r="G9" s="12">
        <f>SUMIFS(Concentrado!H$2:H998,Concentrado!$A$2:$A998,"="&amp;$A9,Concentrado!$B$2:$B998, "=Colima")</f>
        <v>41.747055759630598</v>
      </c>
      <c r="H9" s="12">
        <f>SUMIFS(Concentrado!I$2:I998,Concentrado!$A$2:$A998,"="&amp;$A9,Concentrado!$B$2:$B998, "=Colima")</f>
        <v>36.82967060953105</v>
      </c>
      <c r="I9" s="12">
        <f>SUMIFS(Concentrado!J$2:J998,Concentrado!$A$2:$A998,"="&amp;$A9,Concentrado!$B$2:$B998, "=Colima")</f>
        <v>46.623306991164881</v>
      </c>
      <c r="J9" s="12">
        <f>SUMIFS(Concentrado!K$2:K998,Concentrado!$A$2:$A998,"="&amp;$A9,Concentrado!$B$2:$B998, "=Colima")</f>
        <v>52.476439249255286</v>
      </c>
      <c r="K9" s="12">
        <f>SUMIFS(Concentrado!L$2:L998,Concentrado!$A$2:$A998,"="&amp;$A9,Concentrado!$B$2:$B998, "=Colima")</f>
        <v>9.5589052907565382</v>
      </c>
      <c r="L9" s="12">
        <f>SUMIFS(Concentrado!M$2:M998,Concentrado!$A$2:$A998,"="&amp;$A9,Concentrado!$B$2:$B998, "=Colima")</f>
        <v>11.119542889247402</v>
      </c>
      <c r="M9" s="12">
        <f>SUMIFS(Concentrado!N$2:N998,Concentrado!$A$2:$A998,"="&amp;$A9,Concentrado!$B$2:$B998, "=Colima")</f>
        <v>20.765665343671763</v>
      </c>
      <c r="N9" s="12">
        <f>SUMIFS(Concentrado!O$2:O998,Concentrado!$A$2:$A998,"="&amp;$A9,Concentrado!$B$2:$B998, "=Colima")</f>
        <v>1.5541102330388297</v>
      </c>
      <c r="O9" s="12">
        <f>SUMIFS(Concentrado!P$2:P998,Concentrado!$A$2:$A998,"="&amp;$A9,Concentrado!$B$2:$B998, "=Colima")</f>
        <v>6.2841397979407354</v>
      </c>
      <c r="P9" s="12">
        <f>SUMIFS(Concentrado!Q$2:Q998,Concentrado!$A$2:$A998,"="&amp;$A9,Concentrado!$B$2:$B998, "=Colima")</f>
        <v>6.4376300937748114</v>
      </c>
      <c r="Q9" s="12">
        <f>SUMIFS(Concentrado!R$2:R998,Concentrado!$A$2:$A998,"="&amp;$A9,Concentrado!$B$2:$B998, "=Colima")</f>
        <v>6.2425503939634543</v>
      </c>
    </row>
    <row r="10" spans="1:17" x14ac:dyDescent="0.25">
      <c r="A10" s="5">
        <v>1998</v>
      </c>
      <c r="B10" s="12">
        <f>SUMIFS(Concentrado!C$2:C999,Concentrado!$A$2:$A999,"="&amp;$A10,Concentrado!$B$2:$B999, "=Colima")</f>
        <v>11.663556384964011</v>
      </c>
      <c r="C10" s="12">
        <f>SUMIFS(Concentrado!D$2:D999,Concentrado!$A$2:$A999,"="&amp;$A10,Concentrado!$B$2:$B999, "=Colima")</f>
        <v>21.660890429218878</v>
      </c>
      <c r="D10" s="12">
        <f>SUMIFS(Concentrado!E$2:E999,Concentrado!$A$2:$A999,"="&amp;$A10,Concentrado!$B$2:$B999, "=Colima")</f>
        <v>29.514002754640256</v>
      </c>
      <c r="E10" s="12">
        <f>SUMIFS(Concentrado!F$2:F999,Concentrado!$A$2:$A999,"="&amp;$A10,Concentrado!$B$2:$B999, "=Colima")</f>
        <v>24.595002295533547</v>
      </c>
      <c r="F10" s="12">
        <f>SUMIFS(Concentrado!G$2:G999,Concentrado!$A$2:$A999,"="&amp;$A10,Concentrado!$B$2:$B999, "=Colima")</f>
        <v>55.314629613240108</v>
      </c>
      <c r="G10" s="12">
        <f>SUMIFS(Concentrado!H$2:H999,Concentrado!$A$2:$A999,"="&amp;$A10,Concentrado!$B$2:$B999, "=Colima")</f>
        <v>45.616780867673164</v>
      </c>
      <c r="H10" s="12">
        <f>SUMIFS(Concentrado!I$2:I999,Concentrado!$A$2:$A999,"="&amp;$A10,Concentrado!$B$2:$B999, "=Colima")</f>
        <v>41.414854127680464</v>
      </c>
      <c r="I10" s="12">
        <f>SUMIFS(Concentrado!J$2:J999,Concentrado!$A$2:$A999,"="&amp;$A10,Concentrado!$B$2:$B999, "=Colima")</f>
        <v>49.780736754903977</v>
      </c>
      <c r="J10" s="12">
        <f>SUMIFS(Concentrado!K$2:K999,Concentrado!$A$2:$A999,"="&amp;$A10,Concentrado!$B$2:$B999, "=Colima")</f>
        <v>50.388410665546921</v>
      </c>
      <c r="K10" s="12">
        <f>SUMIFS(Concentrado!L$2:L999,Concentrado!$A$2:$A999,"="&amp;$A10,Concentrado!$B$2:$B999, "=Colima")</f>
        <v>9.5432595957475232</v>
      </c>
      <c r="L10" s="12">
        <f>SUMIFS(Concentrado!M$2:M999,Concentrado!$A$2:$A999,"="&amp;$A10,Concentrado!$B$2:$B999, "=Colima")</f>
        <v>11.833641898726929</v>
      </c>
      <c r="M10" s="12">
        <f>SUMIFS(Concentrado!N$2:N999,Concentrado!$A$2:$A999,"="&amp;$A10,Concentrado!$B$2:$B999, "=Colima")</f>
        <v>18.023130962972054</v>
      </c>
      <c r="N10" s="12">
        <f>SUMIFS(Concentrado!O$2:O999,Concentrado!$A$2:$A999,"="&amp;$A10,Concentrado!$B$2:$B999, "=Colima")</f>
        <v>5.3200787371653098</v>
      </c>
      <c r="O10" s="12">
        <f>SUMIFS(Concentrado!P$2:P999,Concentrado!$A$2:$A999,"="&amp;$A10,Concentrado!$B$2:$B999, "=Colima")</f>
        <v>4.768626254148705</v>
      </c>
      <c r="P10" s="12">
        <f>SUMIFS(Concentrado!Q$2:Q999,Concentrado!$A$2:$A999,"="&amp;$A10,Concentrado!$B$2:$B999, "=Colima")</f>
        <v>4.9624949897887127</v>
      </c>
      <c r="Q10" s="12">
        <f>SUMIFS(Concentrado!R$2:R999,Concentrado!$A$2:$A999,"="&amp;$A10,Concentrado!$B$2:$B999, "=Colima")</f>
        <v>5.3442253736186132</v>
      </c>
    </row>
    <row r="11" spans="1:17" x14ac:dyDescent="0.25">
      <c r="A11" s="5">
        <v>1999</v>
      </c>
      <c r="B11" s="12">
        <f>SUMIFS(Concentrado!C$2:C1000,Concentrado!$A$2:$A1000,"="&amp;$A11,Concentrado!$B$2:$B1000, "=Colima")</f>
        <v>30.015007503751875</v>
      </c>
      <c r="C11" s="12">
        <f>SUMIFS(Concentrado!D$2:D1000,Concentrado!$A$2:$A1000,"="&amp;$A11,Concentrado!$B$2:$B1000, "=Colima")</f>
        <v>13.340003335000835</v>
      </c>
      <c r="D11" s="12">
        <f>SUMIFS(Concentrado!E$2:E1000,Concentrado!$A$2:$A1000,"="&amp;$A11,Concentrado!$B$2:$B1000, "=Colima")</f>
        <v>22.843279349675466</v>
      </c>
      <c r="E11" s="12">
        <f>SUMIFS(Concentrado!F$2:F1000,Concentrado!$A$2:$A1000,"="&amp;$A11,Concentrado!$B$2:$B1000, "=Colima")</f>
        <v>11.815489318797656</v>
      </c>
      <c r="F11" s="12">
        <f>SUMIFS(Concentrado!G$2:G1000,Concentrado!$A$2:$A1000,"="&amp;$A11,Concentrado!$B$2:$B1000, "=Colima")</f>
        <v>46.552964577426046</v>
      </c>
      <c r="G11" s="12">
        <f>SUMIFS(Concentrado!H$2:H1000,Concentrado!$A$2:$A1000,"="&amp;$A11,Concentrado!$B$2:$B1000, "=Colima")</f>
        <v>45.026109538622499</v>
      </c>
      <c r="H11" s="12">
        <f>SUMIFS(Concentrado!I$2:I1000,Concentrado!$A$2:$A1000,"="&amp;$A11,Concentrado!$B$2:$B1000, "=Colima")</f>
        <v>39.054725434014415</v>
      </c>
      <c r="I11" s="12">
        <f>SUMIFS(Concentrado!J$2:J1000,Concentrado!$A$2:$A1000,"="&amp;$A11,Concentrado!$B$2:$B1000, "=Colima")</f>
        <v>50.938457419911359</v>
      </c>
      <c r="J11" s="12">
        <f>SUMIFS(Concentrado!K$2:K1000,Concentrado!$A$2:$A1000,"="&amp;$A11,Concentrado!$B$2:$B1000, "=Colima")</f>
        <v>52.499322740053621</v>
      </c>
      <c r="K11" s="12">
        <f>SUMIFS(Concentrado!L$2:L1000,Concentrado!$A$2:$A1000,"="&amp;$A11,Concentrado!$B$2:$B1000, "=Colima")</f>
        <v>8.7810255116815661</v>
      </c>
      <c r="L11" s="12">
        <f>SUMIFS(Concentrado!M$2:M1000,Concentrado!$A$2:$A1000,"="&amp;$A11,Concentrado!$B$2:$B1000, "=Colima")</f>
        <v>9.7151771618604563</v>
      </c>
      <c r="M11" s="12">
        <f>SUMIFS(Concentrado!N$2:N1000,Concentrado!$A$2:$A1000,"="&amp;$A11,Concentrado!$B$2:$B1000, "=Colima")</f>
        <v>16.147626862140573</v>
      </c>
      <c r="N11" s="12">
        <f>SUMIFS(Concentrado!O$2:O1000,Concentrado!$A$2:$A1000,"="&amp;$A11,Concentrado!$B$2:$B1000, "=Colima")</f>
        <v>3.3463220202861481</v>
      </c>
      <c r="O11" s="12">
        <f>SUMIFS(Concentrado!P$2:P1000,Concentrado!$A$2:$A1000,"="&amp;$A11,Concentrado!$B$2:$B1000, "=Colima")</f>
        <v>5.1797856510519678</v>
      </c>
      <c r="P11" s="12">
        <f>SUMIFS(Concentrado!Q$2:Q1000,Concentrado!$A$2:$A1000,"="&amp;$A11,Concentrado!$B$2:$B1000, "=Colima")</f>
        <v>6.165400891180675</v>
      </c>
      <c r="Q11" s="12">
        <f>SUMIFS(Concentrado!R$2:R1000,Concentrado!$A$2:$A1000,"="&amp;$A11,Concentrado!$B$2:$B1000, "=Colima")</f>
        <v>6.165400891180675</v>
      </c>
    </row>
    <row r="12" spans="1:17" x14ac:dyDescent="0.25">
      <c r="A12" s="5">
        <v>2000</v>
      </c>
      <c r="B12" s="12">
        <f>SUMIFS(Concentrado!C$2:C1001,Concentrado!$A$2:$A1001,"="&amp;$A12,Concentrado!$B$2:$B1001, "=Colima")</f>
        <v>8.3690412426352427</v>
      </c>
      <c r="C12" s="12">
        <f>SUMIFS(Concentrado!D$2:D1001,Concentrado!$A$2:$A1001,"="&amp;$A12,Concentrado!$B$2:$B1001, "=Colima")</f>
        <v>5.0214247455811458</v>
      </c>
      <c r="D12" s="12">
        <f>SUMIFS(Concentrado!E$2:E1001,Concentrado!$A$2:$A1001,"="&amp;$A12,Concentrado!$B$2:$B1001, "=Colima")</f>
        <v>22.076231511156109</v>
      </c>
      <c r="E12" s="12">
        <f>SUMIFS(Concentrado!F$2:F1001,Concentrado!$A$2:$A1001,"="&amp;$A12,Concentrado!$B$2:$B1001, "=Colima")</f>
        <v>12.941239161712204</v>
      </c>
      <c r="F12" s="12">
        <f>SUMIFS(Concentrado!G$2:G1001,Concentrado!$A$2:$A1001,"="&amp;$A12,Concentrado!$B$2:$B1001, "=Colima")</f>
        <v>62.994046046615594</v>
      </c>
      <c r="G12" s="12">
        <f>SUMIFS(Concentrado!H$2:H1001,Concentrado!$A$2:$A1001,"="&amp;$A12,Concentrado!$B$2:$B1001, "=Colima")</f>
        <v>42.265426880811496</v>
      </c>
      <c r="H12" s="12">
        <f>SUMIFS(Concentrado!I$2:I1001,Concentrado!$A$2:$A1001,"="&amp;$A12,Concentrado!$B$2:$B1001, "=Colima")</f>
        <v>43.241884754833293</v>
      </c>
      <c r="I12" s="12">
        <f>SUMIFS(Concentrado!J$2:J1001,Concentrado!$A$2:$A1001,"="&amp;$A12,Concentrado!$B$2:$B1001, "=Colima")</f>
        <v>41.299811044227347</v>
      </c>
      <c r="J12" s="12">
        <f>SUMIFS(Concentrado!K$2:K1001,Concentrado!$A$2:$A1001,"="&amp;$A12,Concentrado!$B$2:$B1001, "=Colima")</f>
        <v>59.171597633136095</v>
      </c>
      <c r="K12" s="12">
        <f>SUMIFS(Concentrado!L$2:L1001,Concentrado!$A$2:$A1001,"="&amp;$A12,Concentrado!$B$2:$B1001, "=Colima")</f>
        <v>11.393288985262229</v>
      </c>
      <c r="L12" s="12">
        <f>SUMIFS(Concentrado!M$2:M1001,Concentrado!$A$2:$A1001,"="&amp;$A12,Concentrado!$B$2:$B1001, "=Colima")</f>
        <v>9.739424455143519</v>
      </c>
      <c r="M12" s="12">
        <f>SUMIFS(Concentrado!N$2:N1001,Concentrado!$A$2:$A1001,"="&amp;$A12,Concentrado!$B$2:$B1001, "=Colima")</f>
        <v>16.631494136474345</v>
      </c>
      <c r="N12" s="12">
        <f>SUMIFS(Concentrado!O$2:O1001,Concentrado!$A$2:$A1001,"="&amp;$A12,Concentrado!$B$2:$B1001, "=Colima")</f>
        <v>2.9238804279099004</v>
      </c>
      <c r="O12" s="12">
        <f>SUMIFS(Concentrado!P$2:P1001,Concentrado!$A$2:$A1001,"="&amp;$A12,Concentrado!$B$2:$B1001, "=Colima")</f>
        <v>6.5444108394141809</v>
      </c>
      <c r="P12" s="12">
        <f>SUMIFS(Concentrado!Q$2:Q1001,Concentrado!$A$2:$A1001,"="&amp;$A12,Concentrado!$B$2:$B1001, "=Colima")</f>
        <v>2.2051527068249479</v>
      </c>
      <c r="Q12" s="12">
        <f>SUMIFS(Concentrado!R$2:R1001,Concentrado!$A$2:$A1001,"="&amp;$A12,Concentrado!$B$2:$B1001, "=Colima")</f>
        <v>3.8590172369436582</v>
      </c>
    </row>
    <row r="13" spans="1:17" x14ac:dyDescent="0.25">
      <c r="A13" s="5">
        <v>2001</v>
      </c>
      <c r="B13" s="12">
        <f>SUMIFS(Concentrado!C$2:C1002,Concentrado!$A$2:$A1002,"="&amp;$A13,Concentrado!$B$2:$B1002, "=Colima")</f>
        <v>16.845226062933765</v>
      </c>
      <c r="C13" s="12">
        <f>SUMIFS(Concentrado!D$2:D1002,Concentrado!$A$2:$A1002,"="&amp;$A13,Concentrado!$B$2:$B1002, "=Colima")</f>
        <v>11.791658244053636</v>
      </c>
      <c r="D13" s="12">
        <f>SUMIFS(Concentrado!E$2:E1002,Concentrado!$A$2:$A1002,"="&amp;$A13,Concentrado!$B$2:$B1002, "=Colima")</f>
        <v>26.631158455392807</v>
      </c>
      <c r="E13" s="12">
        <f>SUMIFS(Concentrado!F$2:F1002,Concentrado!$A$2:$A1002,"="&amp;$A13,Concentrado!$B$2:$B1002, "=Colima")</f>
        <v>16.274596833851163</v>
      </c>
      <c r="F13" s="12">
        <f>SUMIFS(Concentrado!G$2:G1002,Concentrado!$A$2:$A1002,"="&amp;$A13,Concentrado!$B$2:$B1002, "=Colima")</f>
        <v>43.110205361341905</v>
      </c>
      <c r="G13" s="12">
        <f>SUMIFS(Concentrado!H$2:H1002,Concentrado!$A$2:$A1002,"="&amp;$A13,Concentrado!$B$2:$B1002, "=Colima")</f>
        <v>50.806830615470311</v>
      </c>
      <c r="H13" s="12">
        <f>SUMIFS(Concentrado!I$2:I1002,Concentrado!$A$2:$A1002,"="&amp;$A13,Concentrado!$B$2:$B1002, "=Colima")</f>
        <v>40.897405935966347</v>
      </c>
      <c r="I13" s="12">
        <f>SUMIFS(Concentrado!J$2:J1002,Concentrado!$A$2:$A1002,"="&amp;$A13,Concentrado!$B$2:$B1002, "=Colima")</f>
        <v>60.234228190340161</v>
      </c>
      <c r="J13" s="12">
        <f>SUMIFS(Concentrado!K$2:K1002,Concentrado!$A$2:$A1002,"="&amp;$A13,Concentrado!$B$2:$B1002, "=Colima")</f>
        <v>58.609308174274688</v>
      </c>
      <c r="K13" s="12">
        <f>SUMIFS(Concentrado!L$2:L1002,Concentrado!$A$2:$A1002,"="&amp;$A13,Concentrado!$B$2:$B1002, "=Colima")</f>
        <v>13.427519519802869</v>
      </c>
      <c r="L13" s="12">
        <f>SUMIFS(Concentrado!M$2:M1002,Concentrado!$A$2:$A1002,"="&amp;$A13,Concentrado!$B$2:$B1002, "=Colima")</f>
        <v>10.524272056061708</v>
      </c>
      <c r="M13" s="12">
        <f>SUMIFS(Concentrado!N$2:N1002,Concentrado!$A$2:$A1002,"="&amp;$A13,Concentrado!$B$2:$B1002, "=Colima")</f>
        <v>18.62292591727039</v>
      </c>
      <c r="N13" s="12">
        <f>SUMIFS(Concentrado!O$2:O1002,Concentrado!$A$2:$A1002,"="&amp;$A13,Concentrado!$B$2:$B1002, "=Colima")</f>
        <v>2.52478800797833</v>
      </c>
      <c r="O13" s="12">
        <f>SUMIFS(Concentrado!P$2:P1002,Concentrado!$A$2:$A1002,"="&amp;$A13,Concentrado!$B$2:$B1002, "=Colima")</f>
        <v>6.9826875899021026</v>
      </c>
      <c r="P13" s="12">
        <f>SUMIFS(Concentrado!Q$2:Q1002,Concentrado!$A$2:$A1002,"="&amp;$A13,Concentrado!$B$2:$B1002, "=Colima")</f>
        <v>3.2661533967088059</v>
      </c>
      <c r="Q13" s="12">
        <f>SUMIFS(Concentrado!R$2:R1002,Concentrado!$A$2:$A1002,"="&amp;$A13,Concentrado!$B$2:$B1002, "=Colima")</f>
        <v>4.8992300950632091</v>
      </c>
    </row>
    <row r="14" spans="1:17" x14ac:dyDescent="0.25">
      <c r="A14" s="5">
        <v>2002</v>
      </c>
      <c r="B14" s="12">
        <f>SUMIFS(Concentrado!C$2:C1003,Concentrado!$A$2:$A1003,"="&amp;$A14,Concentrado!$B$2:$B1003, "=Colima")</f>
        <v>13.550594532335104</v>
      </c>
      <c r="C14" s="12">
        <f>SUMIFS(Concentrado!D$2:D1003,Concentrado!$A$2:$A1003,"="&amp;$A14,Concentrado!$B$2:$B1003, "=Colima")</f>
        <v>13.550594532335104</v>
      </c>
      <c r="D14" s="12">
        <f>SUMIFS(Concentrado!E$2:E1003,Concentrado!$A$2:$A1003,"="&amp;$A14,Concentrado!$B$2:$B1003, "=Colima")</f>
        <v>25.173698519786527</v>
      </c>
      <c r="E14" s="12">
        <f>SUMIFS(Concentrado!F$2:F1003,Concentrado!$A$2:$A1003,"="&amp;$A14,Concentrado!$B$2:$B1003, "=Colima")</f>
        <v>25.892947048923283</v>
      </c>
      <c r="F14" s="12">
        <f>SUMIFS(Concentrado!G$2:G1003,Concentrado!$A$2:$A1003,"="&amp;$A14,Concentrado!$B$2:$B1003, "=Colima")</f>
        <v>71.798359974303736</v>
      </c>
      <c r="G14" s="12">
        <f>SUMIFS(Concentrado!H$2:H1003,Concentrado!$A$2:$A1003,"="&amp;$A14,Concentrado!$B$2:$B1003, "=Colima")</f>
        <v>53.36446857584918</v>
      </c>
      <c r="H14" s="12">
        <f>SUMIFS(Concentrado!I$2:I1003,Concentrado!$A$2:$A1003,"="&amp;$A14,Concentrado!$B$2:$B1003, "=Colima")</f>
        <v>48.67162516359074</v>
      </c>
      <c r="I14" s="12">
        <f>SUMIFS(Concentrado!J$2:J1003,Concentrado!$A$2:$A1003,"="&amp;$A14,Concentrado!$B$2:$B1003, "=Colima")</f>
        <v>57.995765953283161</v>
      </c>
      <c r="J14" s="12">
        <f>SUMIFS(Concentrado!K$2:K1003,Concentrado!$A$2:$A1003,"="&amp;$A14,Concentrado!$B$2:$B1003, "=Colima")</f>
        <v>64.288067848086754</v>
      </c>
      <c r="K14" s="12">
        <f>SUMIFS(Concentrado!L$2:L1003,Concentrado!$A$2:$A1003,"="&amp;$A14,Concentrado!$B$2:$B1003, "=Colima")</f>
        <v>9.6700714868988431</v>
      </c>
      <c r="L14" s="12">
        <f>SUMIFS(Concentrado!M$2:M1003,Concentrado!$A$2:$A1003,"="&amp;$A14,Concentrado!$B$2:$B1003, "=Colima")</f>
        <v>8.0583929057490362</v>
      </c>
      <c r="M14" s="12">
        <f>SUMIFS(Concentrado!N$2:N1003,Concentrado!$A$2:$A1003,"="&amp;$A14,Concentrado!$B$2:$B1003, "=Colima")</f>
        <v>15.142283384228229</v>
      </c>
      <c r="N14" s="12">
        <f>SUMIFS(Concentrado!O$2:O1003,Concentrado!$A$2:$A1003,"="&amp;$A14,Concentrado!$B$2:$B1003, "=Colima")</f>
        <v>1.0674067353365</v>
      </c>
      <c r="O14" s="12">
        <f>SUMIFS(Concentrado!P$2:P1003,Concentrado!$A$2:$A1003,"="&amp;$A14,Concentrado!$B$2:$B1003, "=Colima")</f>
        <v>5.5553240837187339</v>
      </c>
      <c r="P14" s="12">
        <f>SUMIFS(Concentrado!Q$2:Q1003,Concentrado!$A$2:$A1003,"="&amp;$A14,Concentrado!$B$2:$B1003, "=Colima")</f>
        <v>3.581507958110683</v>
      </c>
      <c r="Q14" s="12">
        <f>SUMIFS(Concentrado!R$2:R1003,Concentrado!$A$2:$A1003,"="&amp;$A14,Concentrado!$B$2:$B1003, "=Colima")</f>
        <v>5.7304127329770926</v>
      </c>
    </row>
    <row r="15" spans="1:17" x14ac:dyDescent="0.25">
      <c r="A15" s="5">
        <v>2003</v>
      </c>
      <c r="B15" s="12">
        <f>SUMIFS(Concentrado!C$2:C1004,Concentrado!$A$2:$A1004,"="&amp;$A15,Concentrado!$B$2:$B1004, "=Colima")</f>
        <v>13.611924045463827</v>
      </c>
      <c r="C15" s="12">
        <f>SUMIFS(Concentrado!D$2:D1004,Concentrado!$A$2:$A1004,"="&amp;$A15,Concentrado!$B$2:$B1004, "=Colima")</f>
        <v>6.8059620227319133</v>
      </c>
      <c r="D15" s="12">
        <f>SUMIFS(Concentrado!E$2:E1004,Concentrado!$A$2:$A1004,"="&amp;$A15,Concentrado!$B$2:$B1004, "=Colima")</f>
        <v>17.496710618403743</v>
      </c>
      <c r="E15" s="12">
        <f>SUMIFS(Concentrado!F$2:F1004,Concentrado!$A$2:$A1004,"="&amp;$A15,Concentrado!$B$2:$B1004, "=Colima")</f>
        <v>16.79684219366759</v>
      </c>
      <c r="F15" s="12">
        <f>SUMIFS(Concentrado!G$2:G1004,Concentrado!$A$2:$A1004,"="&amp;$A15,Concentrado!$B$2:$B1004, "=Colima")</f>
        <v>81.977665640427745</v>
      </c>
      <c r="G15" s="12">
        <f>SUMIFS(Concentrado!H$2:H1004,Concentrado!$A$2:$A1004,"="&amp;$A15,Concentrado!$B$2:$B1004, "=Colima")</f>
        <v>49.136401235833517</v>
      </c>
      <c r="H15" s="12">
        <f>SUMIFS(Concentrado!I$2:I1004,Concentrado!$A$2:$A1004,"="&amp;$A15,Concentrado!$B$2:$B1004, "=Colima")</f>
        <v>50.199015956878689</v>
      </c>
      <c r="I15" s="12">
        <f>SUMIFS(Concentrado!J$2:J1004,Concentrado!$A$2:$A1004,"="&amp;$A15,Concentrado!$B$2:$B1004, "=Colima")</f>
        <v>47.737723331812276</v>
      </c>
      <c r="J15" s="12">
        <f>SUMIFS(Concentrado!K$2:K1004,Concentrado!$A$2:$A1004,"="&amp;$A15,Concentrado!$B$2:$B1004, "=Colima")</f>
        <v>57.973883472494215</v>
      </c>
      <c r="K15" s="12">
        <f>SUMIFS(Concentrado!L$2:L1004,Concentrado!$A$2:$A1004,"="&amp;$A15,Concentrado!$B$2:$B1004, "=Colima")</f>
        <v>10.781728328726059</v>
      </c>
      <c r="L15" s="12">
        <f>SUMIFS(Concentrado!M$2:M1004,Concentrado!$A$2:$A1004,"="&amp;$A15,Concentrado!$B$2:$B1004, "=Colima")</f>
        <v>8.483982947194276</v>
      </c>
      <c r="M15" s="12">
        <f>SUMIFS(Concentrado!N$2:N1004,Concentrado!$A$2:$A1004,"="&amp;$A15,Concentrado!$B$2:$B1004, "=Colima")</f>
        <v>14.596876980368979</v>
      </c>
      <c r="N15" s="12">
        <f>SUMIFS(Concentrado!O$2:O1004,Concentrado!$A$2:$A1004,"="&amp;$A15,Concentrado!$B$2:$B1004, "=Colima")</f>
        <v>2.4570887009021027</v>
      </c>
      <c r="O15" s="12">
        <f>SUMIFS(Concentrado!P$2:P1004,Concentrado!$A$2:$A1004,"="&amp;$A15,Concentrado!$B$2:$B1004, "=Colima")</f>
        <v>6.4467407120885589</v>
      </c>
      <c r="P15" s="12">
        <f>SUMIFS(Concentrado!Q$2:Q1004,Concentrado!$A$2:$A1004,"="&amp;$A15,Concentrado!$B$2:$B1004, "=Colima")</f>
        <v>2.6512446709982109</v>
      </c>
      <c r="Q15" s="12">
        <f>SUMIFS(Concentrado!R$2:R1004,Concentrado!$A$2:$A1004,"="&amp;$A15,Concentrado!$B$2:$B1004, "=Colima")</f>
        <v>5.1257396972632083</v>
      </c>
    </row>
    <row r="16" spans="1:17" x14ac:dyDescent="0.25">
      <c r="A16" s="5">
        <v>2004</v>
      </c>
      <c r="B16" s="12">
        <f>SUMIFS(Concentrado!C$2:C1005,Concentrado!$A$2:$A1005,"="&amp;$A16,Concentrado!$B$2:$B1005, "=Colima")</f>
        <v>11.952735468888738</v>
      </c>
      <c r="C16" s="12">
        <f>SUMIFS(Concentrado!D$2:D1005,Concentrado!$A$2:$A1005,"="&amp;$A16,Concentrado!$B$2:$B1005, "=Colima")</f>
        <v>10.245201830476061</v>
      </c>
      <c r="D16" s="12">
        <f>SUMIFS(Concentrado!E$2:E1005,Concentrado!$A$2:$A1005,"="&amp;$A16,Concentrado!$B$2:$B1005, "=Colima")</f>
        <v>24.533856722276742</v>
      </c>
      <c r="E16" s="12">
        <f>SUMIFS(Concentrado!F$2:F1005,Concentrado!$A$2:$A1005,"="&amp;$A16,Concentrado!$B$2:$B1005, "=Colima")</f>
        <v>17.037400501581072</v>
      </c>
      <c r="F16" s="12">
        <f>SUMIFS(Concentrado!G$2:G1005,Concentrado!$A$2:$A1005,"="&amp;$A16,Concentrado!$B$2:$B1005, "=Colima")</f>
        <v>43.898927110221429</v>
      </c>
      <c r="G16" s="12">
        <f>SUMIFS(Concentrado!H$2:H1005,Concentrado!$A$2:$A1005,"="&amp;$A16,Concentrado!$B$2:$B1005, "=Colima")</f>
        <v>57.588306432613827</v>
      </c>
      <c r="H16" s="12">
        <f>SUMIFS(Concentrado!I$2:I1005,Concentrado!$A$2:$A1005,"="&amp;$A16,Concentrado!$B$2:$B1005, "=Colima")</f>
        <v>48.17887373970045</v>
      </c>
      <c r="I16" s="12">
        <f>SUMIFS(Concentrado!J$2:J1005,Concentrado!$A$2:$A1005,"="&amp;$A16,Concentrado!$B$2:$B1005, "=Colima")</f>
        <v>66.510551621887515</v>
      </c>
      <c r="J16" s="12">
        <f>SUMIFS(Concentrado!K$2:K1005,Concentrado!$A$2:$A1005,"="&amp;$A16,Concentrado!$B$2:$B1005, "=Colima")</f>
        <v>59.682426666527064</v>
      </c>
      <c r="K16" s="12">
        <f>SUMIFS(Concentrado!L$2:L1005,Concentrado!$A$2:$A1005,"="&amp;$A16,Concentrado!$B$2:$B1005, "=Colima")</f>
        <v>10.470601169566152</v>
      </c>
      <c r="L16" s="12">
        <f>SUMIFS(Concentrado!M$2:M1005,Concentrado!$A$2:$A1005,"="&amp;$A16,Concentrado!$B$2:$B1005, "=Colima")</f>
        <v>8.5509909551456893</v>
      </c>
      <c r="M16" s="12">
        <f>SUMIFS(Concentrado!N$2:N1005,Concentrado!$A$2:$A1005,"="&amp;$A16,Concentrado!$B$2:$B1005, "=Colima")</f>
        <v>15.473506894502332</v>
      </c>
      <c r="N16" s="12">
        <f>SUMIFS(Concentrado!O$2:O1005,Concentrado!$A$2:$A1005,"="&amp;$A16,Concentrado!$B$2:$B1005, "=Colima")</f>
        <v>1.7320456151533206</v>
      </c>
      <c r="O16" s="12">
        <f>SUMIFS(Concentrado!P$2:P1005,Concentrado!$A$2:$A1005,"="&amp;$A16,Concentrado!$B$2:$B1005, "=Colima")</f>
        <v>5.9596668087817983</v>
      </c>
      <c r="P16" s="12">
        <f>SUMIFS(Concentrado!Q$2:Q1005,Concentrado!$A$2:$A1005,"="&amp;$A16,Concentrado!$B$2:$B1005, "=Colima")</f>
        <v>3.6647104093481526</v>
      </c>
      <c r="Q16" s="12">
        <f>SUMIFS(Concentrado!R$2:R1005,Concentrado!$A$2:$A1005,"="&amp;$A16,Concentrado!$B$2:$B1005, "=Colima")</f>
        <v>5.060790565290306</v>
      </c>
    </row>
    <row r="17" spans="1:17" x14ac:dyDescent="0.25">
      <c r="A17" s="5">
        <v>2005</v>
      </c>
      <c r="B17" s="12">
        <f>SUMIFS(Concentrado!C$2:C1006,Concentrado!$A$2:$A1006,"="&amp;$A17,Concentrado!$B$2:$B1006, "=Colima")</f>
        <v>11.983838937204684</v>
      </c>
      <c r="C17" s="12">
        <f>SUMIFS(Concentrado!D$2:D1006,Concentrado!$A$2:$A1006,"="&amp;$A17,Concentrado!$B$2:$B1006, "=Colima")</f>
        <v>13.695815928233925</v>
      </c>
      <c r="D17" s="12">
        <f>SUMIFS(Concentrado!E$2:E1006,Concentrado!$A$2:$A1006,"="&amp;$A17,Concentrado!$B$2:$B1006, "=Colima")</f>
        <v>12.614777880318954</v>
      </c>
      <c r="E17" s="12">
        <f>SUMIFS(Concentrado!F$2:F1006,Concentrado!$A$2:$A1006,"="&amp;$A17,Concentrado!$B$2:$B1006, "=Colima")</f>
        <v>17.262327625699623</v>
      </c>
      <c r="F17" s="12">
        <f>SUMIFS(Concentrado!G$2:G1006,Concentrado!$A$2:$A1006,"="&amp;$A17,Concentrado!$B$2:$B1006, "=Colima")</f>
        <v>40.61051135402213</v>
      </c>
      <c r="G17" s="12">
        <f>SUMIFS(Concentrado!H$2:H1006,Concentrado!$A$2:$A1006,"="&amp;$A17,Concentrado!$B$2:$B1006, "=Colima")</f>
        <v>64.787150089082331</v>
      </c>
      <c r="H17" s="12">
        <f>SUMIFS(Concentrado!I$2:I1006,Concentrado!$A$2:$A1006,"="&amp;$A17,Concentrado!$B$2:$B1006, "=Colima")</f>
        <v>58.015723303213797</v>
      </c>
      <c r="I17" s="12">
        <f>SUMIFS(Concentrado!J$2:J1006,Concentrado!$A$2:$A1006,"="&amp;$A17,Concentrado!$B$2:$B1006, "=Colima")</f>
        <v>71.450792967053999</v>
      </c>
      <c r="J17" s="12">
        <f>SUMIFS(Concentrado!K$2:K1006,Concentrado!$A$2:$A1006,"="&amp;$A17,Concentrado!$B$2:$B1006, "=Colima")</f>
        <v>57.033368828420883</v>
      </c>
      <c r="K17" s="12">
        <f>SUMIFS(Concentrado!L$2:L1006,Concentrado!$A$2:$A1006,"="&amp;$A17,Concentrado!$B$2:$B1006, "=Colima")</f>
        <v>10.682987514689108</v>
      </c>
      <c r="L17" s="12">
        <f>SUMIFS(Concentrado!M$2:M1006,Concentrado!$A$2:$A1006,"="&amp;$A17,Concentrado!$B$2:$B1006, "=Colima")</f>
        <v>8.2707000113722113</v>
      </c>
      <c r="M17" s="12">
        <f>SUMIFS(Concentrado!N$2:N1006,Concentrado!$A$2:$A1006,"="&amp;$A17,Concentrado!$B$2:$B1006, "=Colima")</f>
        <v>13.548582088774479</v>
      </c>
      <c r="N17" s="12">
        <f>SUMIFS(Concentrado!O$2:O1006,Concentrado!$A$2:$A1006,"="&amp;$A17,Concentrado!$B$2:$B1006, "=Colima")</f>
        <v>3.0768284052798371</v>
      </c>
      <c r="O17" s="12">
        <f>SUMIFS(Concentrado!P$2:P1006,Concentrado!$A$2:$A1006,"="&amp;$A17,Concentrado!$B$2:$B1006, "=Colima")</f>
        <v>3.1962302746931619</v>
      </c>
      <c r="P17" s="12">
        <f>SUMIFS(Concentrado!Q$2:Q1006,Concentrado!$A$2:$A1006,"="&amp;$A17,Concentrado!$B$2:$B1006, "=Colima")</f>
        <v>1.895368752606132</v>
      </c>
      <c r="Q17" s="12">
        <f>SUMIFS(Concentrado!R$2:R1006,Concentrado!$A$2:$A1006,"="&amp;$A17,Concentrado!$B$2:$B1006, "=Colima")</f>
        <v>5.5138000075814748</v>
      </c>
    </row>
    <row r="18" spans="1:17" x14ac:dyDescent="0.25">
      <c r="A18" s="5">
        <v>2006</v>
      </c>
      <c r="B18" s="12">
        <f>SUMIFS(Concentrado!C$2:C1007,Concentrado!$A$2:$A1007,"="&amp;$A18,Concentrado!$B$2:$B1007, "=Colima")</f>
        <v>10.209290454313425</v>
      </c>
      <c r="C18" s="12">
        <f>SUMIFS(Concentrado!D$2:D1007,Concentrado!$A$2:$A1007,"="&amp;$A18,Concentrado!$B$2:$B1007, "=Colima")</f>
        <v>8.5077420452611872</v>
      </c>
      <c r="D18" s="12">
        <f>SUMIFS(Concentrado!E$2:E1007,Concentrado!$A$2:$A1007,"="&amp;$A18,Concentrado!$B$2:$B1007, "=Colima")</f>
        <v>23.811056052513031</v>
      </c>
      <c r="E18" s="12">
        <f>SUMIFS(Concentrado!F$2:F1007,Concentrado!$A$2:$A1007,"="&amp;$A18,Concentrado!$B$2:$B1007, "=Colima")</f>
        <v>20.593345775146407</v>
      </c>
      <c r="F18" s="12">
        <f>SUMIFS(Concentrado!G$2:G1007,Concentrado!$A$2:$A1007,"="&amp;$A18,Concentrado!$B$2:$B1007, "=Colima")</f>
        <v>61.617291757876473</v>
      </c>
      <c r="G18" s="12">
        <f>SUMIFS(Concentrado!H$2:H1007,Concentrado!$A$2:$A1007,"="&amp;$A18,Concentrado!$B$2:$B1007, "=Colima")</f>
        <v>66.232326782190256</v>
      </c>
      <c r="H18" s="12">
        <f>SUMIFS(Concentrado!I$2:I1007,Concentrado!$A$2:$A1007,"="&amp;$A18,Concentrado!$B$2:$B1007, "=Colima")</f>
        <v>67.116151825593406</v>
      </c>
      <c r="I18" s="12">
        <f>SUMIFS(Concentrado!J$2:J1007,Concentrado!$A$2:$A1007,"="&amp;$A18,Concentrado!$B$2:$B1007, "=Colima")</f>
        <v>65.362763336517673</v>
      </c>
      <c r="J18" s="12">
        <f>SUMIFS(Concentrado!K$2:K1007,Concentrado!$A$2:$A1007,"="&amp;$A18,Concentrado!$B$2:$B1007, "=Colima")</f>
        <v>60.487686193939069</v>
      </c>
      <c r="K18" s="12">
        <f>SUMIFS(Concentrado!L$2:L1007,Concentrado!$A$2:$A1007,"="&amp;$A18,Concentrado!$B$2:$B1007, "=Colima")</f>
        <v>9.7996810034873345</v>
      </c>
      <c r="L18" s="12">
        <f>SUMIFS(Concentrado!M$2:M1007,Concentrado!$A$2:$A1007,"="&amp;$A18,Concentrado!$B$2:$B1007, "=Colima")</f>
        <v>7.2652807439647491</v>
      </c>
      <c r="M18" s="12">
        <f>SUMIFS(Concentrado!N$2:N1007,Concentrado!$A$2:$A1007,"="&amp;$A18,Concentrado!$B$2:$B1007, "=Colima")</f>
        <v>13.286953914711384</v>
      </c>
      <c r="N18" s="12">
        <f>SUMIFS(Concentrado!O$2:O1007,Concentrado!$A$2:$A1007,"="&amp;$A18,Concentrado!$B$2:$B1007, "=Colima")</f>
        <v>1.3407746325439522</v>
      </c>
      <c r="O18" s="12">
        <f>SUMIFS(Concentrado!P$2:P1007,Concentrado!$A$2:$A1007,"="&amp;$A18,Concentrado!$B$2:$B1007, "=Colima")</f>
        <v>6.7712142141328782</v>
      </c>
      <c r="P18" s="12">
        <f>SUMIFS(Concentrado!Q$2:Q1007,Concentrado!$A$2:$A1007,"="&amp;$A18,Concentrado!$B$2:$B1007, "=Colima")</f>
        <v>2.5344002595225867</v>
      </c>
      <c r="Q18" s="12">
        <f>SUMIFS(Concentrado!R$2:R1007,Concentrado!$A$2:$A1007,"="&amp;$A18,Concentrado!$B$2:$B1007, "=Colima")</f>
        <v>5.2377605363466788</v>
      </c>
    </row>
    <row r="19" spans="1:17" x14ac:dyDescent="0.25">
      <c r="A19" s="5">
        <v>2007</v>
      </c>
      <c r="B19" s="12">
        <f>SUMIFS(Concentrado!C$2:C1008,Concentrado!$A$2:$A1008,"="&amp;$A19,Concentrado!$B$2:$B1008, "=Colima")</f>
        <v>15.092061575611227</v>
      </c>
      <c r="C19" s="12">
        <f>SUMIFS(Concentrado!D$2:D1008,Concentrado!$A$2:$A1008,"="&amp;$A19,Concentrado!$B$2:$B1008, "=Colima")</f>
        <v>6.7075829224938799</v>
      </c>
      <c r="D19" s="12">
        <f>SUMIFS(Concentrado!E$2:E1008,Concentrado!$A$2:$A1008,"="&amp;$A19,Concentrado!$B$2:$B1008, "=Colima")</f>
        <v>15.51917860091501</v>
      </c>
      <c r="E19" s="12">
        <f>SUMIFS(Concentrado!F$2:F1008,Concentrado!$A$2:$A1008,"="&amp;$A19,Concentrado!$B$2:$B1008, "=Colima")</f>
        <v>22.968384329354215</v>
      </c>
      <c r="F19" s="12">
        <f>SUMIFS(Concentrado!G$2:G1008,Concentrado!$A$2:$A1008,"="&amp;$A19,Concentrado!$B$2:$B1008, "=Colima")</f>
        <v>51.009367174699349</v>
      </c>
      <c r="G19" s="12">
        <f>SUMIFS(Concentrado!H$2:H1008,Concentrado!$A$2:$A1008,"="&amp;$A19,Concentrado!$B$2:$B1008, "=Colima")</f>
        <v>61.215724542404232</v>
      </c>
      <c r="H19" s="12">
        <f>SUMIFS(Concentrado!I$2:I1008,Concentrado!$A$2:$A1008,"="&amp;$A19,Concentrado!$B$2:$B1008, "=Colima")</f>
        <v>51.074894367832101</v>
      </c>
      <c r="I19" s="12">
        <f>SUMIFS(Concentrado!J$2:J1008,Concentrado!$A$2:$A1008,"="&amp;$A19,Concentrado!$B$2:$B1008, "=Colima")</f>
        <v>71.20250580561715</v>
      </c>
      <c r="J19" s="12">
        <f>SUMIFS(Concentrado!K$2:K1008,Concentrado!$A$2:$A1008,"="&amp;$A19,Concentrado!$B$2:$B1008, "=Colima")</f>
        <v>52.658687778412244</v>
      </c>
      <c r="K19" s="12">
        <f>SUMIFS(Concentrado!L$2:L1008,Concentrado!$A$2:$A1008,"="&amp;$A19,Concentrado!$B$2:$B1008, "=Colima")</f>
        <v>9.7089455591447571</v>
      </c>
      <c r="L19" s="12">
        <f>SUMIFS(Concentrado!M$2:M1008,Concentrado!$A$2:$A1008,"="&amp;$A19,Concentrado!$B$2:$B1008, "=Colima")</f>
        <v>6.746894371609069</v>
      </c>
      <c r="M19" s="12">
        <f>SUMIFS(Concentrado!N$2:N1008,Concentrado!$A$2:$A1008,"="&amp;$A19,Concentrado!$B$2:$B1008, "=Colima")</f>
        <v>11.607930538143659</v>
      </c>
      <c r="N19" s="12">
        <f>SUMIFS(Concentrado!O$2:O1008,Concentrado!$A$2:$A1008,"="&amp;$A19,Concentrado!$B$2:$B1008, "=Colima")</f>
        <v>1.9597019946500136</v>
      </c>
      <c r="O19" s="12">
        <f>SUMIFS(Concentrado!P$2:P1008,Concentrado!$A$2:$A1008,"="&amp;$A19,Concentrado!$B$2:$B1008, "=Colima")</f>
        <v>3.9861282736078452</v>
      </c>
      <c r="P19" s="12">
        <f>SUMIFS(Concentrado!Q$2:Q1008,Concentrado!$A$2:$A1008,"="&amp;$A19,Concentrado!$B$2:$B1008, "=Colima")</f>
        <v>1.3164671944603061</v>
      </c>
      <c r="Q19" s="12">
        <f>SUMIFS(Concentrado!R$2:R1008,Concentrado!$A$2:$A1008,"="&amp;$A19,Concentrado!$B$2:$B1008, "=Colima")</f>
        <v>8.0633615660693749</v>
      </c>
    </row>
    <row r="20" spans="1:17" x14ac:dyDescent="0.25">
      <c r="A20" s="5">
        <v>2008</v>
      </c>
      <c r="B20" s="12">
        <f>SUMIFS(Concentrado!C$2:C1009,Concentrado!$A$2:$A1009,"="&amp;$A20,Concentrado!$B$2:$B1009, "=Colima")</f>
        <v>1.6531111551940751</v>
      </c>
      <c r="C20" s="12">
        <f>SUMIFS(Concentrado!D$2:D1009,Concentrado!$A$2:$A1009,"="&amp;$A20,Concentrado!$B$2:$B1009, "=Colima")</f>
        <v>16.531111551940754</v>
      </c>
      <c r="D20" s="12">
        <f>SUMIFS(Concentrado!E$2:E1009,Concentrado!$A$2:$A1009,"="&amp;$A20,Concentrado!$B$2:$B1009, "=Colima")</f>
        <v>18.569323477614979</v>
      </c>
      <c r="E20" s="12">
        <f>SUMIFS(Concentrado!F$2:F1009,Concentrado!$A$2:$A1009,"="&amp;$A20,Concentrado!$B$2:$B1009, "=Colima")</f>
        <v>16.173281738567884</v>
      </c>
      <c r="F20" s="12">
        <f>SUMIFS(Concentrado!G$2:G1009,Concentrado!$A$2:$A1009,"="&amp;$A20,Concentrado!$B$2:$B1009, "=Colima")</f>
        <v>66.376576443690539</v>
      </c>
      <c r="G20" s="12">
        <f>SUMIFS(Concentrado!H$2:H1009,Concentrado!$A$2:$A1009,"="&amp;$A20,Concentrado!$B$2:$B1009, "=Colima")</f>
        <v>70.500957370955206</v>
      </c>
      <c r="H20" s="12">
        <f>SUMIFS(Concentrado!I$2:I1009,Concentrado!$A$2:$A1009,"="&amp;$A20,Concentrado!$B$2:$B1009, "=Colima")</f>
        <v>66.158269945104777</v>
      </c>
      <c r="I20" s="12">
        <f>SUMIFS(Concentrado!J$2:J1009,Concentrado!$A$2:$A1009,"="&amp;$A20,Concentrado!$B$2:$B1009, "=Colima")</f>
        <v>74.783128926114273</v>
      </c>
      <c r="J20" s="12">
        <f>SUMIFS(Concentrado!K$2:K1009,Concentrado!$A$2:$A1009,"="&amp;$A20,Concentrado!$B$2:$B1009, "=Colima")</f>
        <v>59.925813765311922</v>
      </c>
      <c r="K20" s="12">
        <f>SUMIFS(Concentrado!L$2:L1009,Concentrado!$A$2:$A1009,"="&amp;$A20,Concentrado!$B$2:$B1009, "=Colima")</f>
        <v>13.619503128479984</v>
      </c>
      <c r="L20" s="12">
        <f>SUMIFS(Concentrado!M$2:M1009,Concentrado!$A$2:$A1009,"="&amp;$A20,Concentrado!$B$2:$B1009, "=Colima")</f>
        <v>9.4535374656508111</v>
      </c>
      <c r="M20" s="12">
        <f>SUMIFS(Concentrado!N$2:N1009,Concentrado!$A$2:$A1009,"="&amp;$A20,Concentrado!$B$2:$B1009, "=Colima")</f>
        <v>16.781609937294871</v>
      </c>
      <c r="N20" s="12">
        <f>SUMIFS(Concentrado!O$2:O1009,Concentrado!$A$2:$A1009,"="&amp;$A20,Concentrado!$B$2:$B1009, "=Colima")</f>
        <v>2.2275825637565951</v>
      </c>
      <c r="O20" s="12">
        <f>SUMIFS(Concentrado!P$2:P1009,Concentrado!$A$2:$A1009,"="&amp;$A20,Concentrado!$B$2:$B1009, "=Colima")</f>
        <v>4.7741190665295195</v>
      </c>
      <c r="P20" s="12">
        <f>SUMIFS(Concentrado!Q$2:Q1009,Concentrado!$A$2:$A1009,"="&amp;$A20,Concentrado!$B$2:$B1009, "=Colima")</f>
        <v>2.4034417285552911</v>
      </c>
      <c r="Q20" s="12">
        <f>SUMIFS(Concentrado!R$2:R1009,Concentrado!$A$2:$A1009,"="&amp;$A20,Concentrado!$B$2:$B1009, "=Colima")</f>
        <v>6.7296368399548161</v>
      </c>
    </row>
    <row r="21" spans="1:17" x14ac:dyDescent="0.25">
      <c r="A21" s="5">
        <v>2009</v>
      </c>
      <c r="B21" s="12">
        <f>SUMIFS(Concentrado!C$2:C1010,Concentrado!$A$2:$A1010,"="&amp;$A21,Concentrado!$B$2:$B1010, "=Colima")</f>
        <v>6.5226253567060741</v>
      </c>
      <c r="C21" s="12">
        <f>SUMIFS(Concentrado!D$2:D1010,Concentrado!$A$2:$A1010,"="&amp;$A21,Concentrado!$B$2:$B1010, "=Colima")</f>
        <v>14.675907052588666</v>
      </c>
      <c r="D21" s="12">
        <f>SUMIFS(Concentrado!E$2:E1010,Concentrado!$A$2:$A1010,"="&amp;$A21,Concentrado!$B$2:$B1010, "=Colima")</f>
        <v>13.880936269151354</v>
      </c>
      <c r="E21" s="12">
        <f>SUMIFS(Concentrado!F$2:F1010,Concentrado!$A$2:$A1010,"="&amp;$A21,Concentrado!$B$2:$B1010, "=Colima")</f>
        <v>18.507915025535141</v>
      </c>
      <c r="F21" s="12">
        <f>SUMIFS(Concentrado!G$2:G1010,Concentrado!$A$2:$A1010,"="&amp;$A21,Concentrado!$B$2:$B1010, "=Colima")</f>
        <v>43.682890398218866</v>
      </c>
      <c r="G21" s="12">
        <f>SUMIFS(Concentrado!H$2:H1010,Concentrado!$A$2:$A1010,"="&amp;$A21,Concentrado!$B$2:$B1010, "=Colima")</f>
        <v>68.810238214491335</v>
      </c>
      <c r="H21" s="12">
        <f>SUMIFS(Concentrado!I$2:I1010,Concentrado!$A$2:$A1010,"="&amp;$A21,Concentrado!$B$2:$B1010, "=Colima")</f>
        <v>71.906527793914009</v>
      </c>
      <c r="I21" s="12">
        <f>SUMIFS(Concentrado!J$2:J1010,Concentrado!$A$2:$A1010,"="&amp;$A21,Concentrado!$B$2:$B1010, "=Colima")</f>
        <v>65.751929136788817</v>
      </c>
      <c r="J21" s="12">
        <f>SUMIFS(Concentrado!K$2:K1010,Concentrado!$A$2:$A1010,"="&amp;$A21,Concentrado!$B$2:$B1010, "=Colima")</f>
        <v>54.455267884030562</v>
      </c>
      <c r="K21" s="12">
        <f>SUMIFS(Concentrado!L$2:L1010,Concentrado!$A$2:$A1010,"="&amp;$A21,Concentrado!$B$2:$B1010, "=Colima")</f>
        <v>16.38339005106937</v>
      </c>
      <c r="L21" s="12">
        <f>SUMIFS(Concentrado!M$2:M1010,Concentrado!$A$2:$A1010,"="&amp;$A21,Concentrado!$B$2:$B1010, "=Colima")</f>
        <v>9.5179694582402998</v>
      </c>
      <c r="M21" s="12">
        <f>SUMIFS(Concentrado!N$2:N1010,Concentrado!$A$2:$A1010,"="&amp;$A21,Concentrado!$B$2:$B1010, "=Colima")</f>
        <v>16.014117543622771</v>
      </c>
      <c r="N21" s="12">
        <f>SUMIFS(Concentrado!O$2:O1010,Concentrado!$A$2:$A1010,"="&amp;$A21,Concentrado!$B$2:$B1010, "=Colima")</f>
        <v>3.1015060913579635</v>
      </c>
      <c r="O21" s="12">
        <f>SUMIFS(Concentrado!P$2:P1010,Concentrado!$A$2:$A1010,"="&amp;$A21,Concentrado!$B$2:$B1010, "=Colima")</f>
        <v>3.8254896626768224</v>
      </c>
      <c r="P21" s="12">
        <f>SUMIFS(Concentrado!Q$2:Q1010,Concentrado!$A$2:$A1010,"="&amp;$A21,Concentrado!$B$2:$B1010, "=Colima")</f>
        <v>2.3404842930099097</v>
      </c>
      <c r="Q21" s="12">
        <f>SUMIFS(Concentrado!R$2:R1010,Concentrado!$A$2:$A1010,"="&amp;$A21,Concentrado!$B$2:$B1010, "=Colima")</f>
        <v>7.1774851652303893</v>
      </c>
    </row>
    <row r="22" spans="1:17" x14ac:dyDescent="0.25">
      <c r="A22" s="5">
        <v>2010</v>
      </c>
      <c r="B22" s="12">
        <f>SUMIFS(Concentrado!C$2:C1011,Concentrado!$A$2:$A1011,"="&amp;$A22,Concentrado!$B$2:$B1011, "=Colima")</f>
        <v>0</v>
      </c>
      <c r="C22" s="12">
        <f>SUMIFS(Concentrado!D$2:D1011,Concentrado!$A$2:$A1011,"="&amp;$A22,Concentrado!$B$2:$B1011, "=Colima")</f>
        <v>14.529017676971506</v>
      </c>
      <c r="D22" s="12">
        <f>SUMIFS(Concentrado!E$2:E1011,Concentrado!$A$2:$A1011,"="&amp;$A22,Concentrado!$B$2:$B1011, "=Colima")</f>
        <v>17.386037329504667</v>
      </c>
      <c r="E22" s="12">
        <f>SUMIFS(Concentrado!F$2:F1011,Concentrado!$A$2:$A1011,"="&amp;$A22,Concentrado!$B$2:$B1011, "=Colima")</f>
        <v>21.311916726489592</v>
      </c>
      <c r="F22" s="12">
        <f>SUMIFS(Concentrado!G$2:G1011,Concentrado!$A$2:$A1011,"="&amp;$A22,Concentrado!$B$2:$B1011, "=Colima")</f>
        <v>46.089196150196557</v>
      </c>
      <c r="G22" s="12">
        <f>SUMIFS(Concentrado!H$2:H1011,Concentrado!$A$2:$A1011,"="&amp;$A22,Concentrado!$B$2:$B1011, "=Colima")</f>
        <v>63.338374966232251</v>
      </c>
      <c r="H22" s="12">
        <f>SUMIFS(Concentrado!I$2:I1011,Concentrado!$A$2:$A1011,"="&amp;$A22,Concentrado!$B$2:$B1011, "=Colima")</f>
        <v>63.855980204646137</v>
      </c>
      <c r="I22" s="12">
        <f>SUMIFS(Concentrado!J$2:J1011,Concentrado!$A$2:$A1011,"="&amp;$A22,Concentrado!$B$2:$B1011, "=Colima")</f>
        <v>62.826653069400692</v>
      </c>
      <c r="J22" s="12">
        <f>SUMIFS(Concentrado!K$2:K1011,Concentrado!$A$2:$A1011,"="&amp;$A22,Concentrado!$B$2:$B1011, "=Colima")</f>
        <v>57.691339125869384</v>
      </c>
      <c r="K22" s="12">
        <f>SUMIFS(Concentrado!L$2:L1011,Concentrado!$A$2:$A1011,"="&amp;$A22,Concentrado!$B$2:$B1011, "=Colima")</f>
        <v>12.362429812686296</v>
      </c>
      <c r="L22" s="12">
        <f>SUMIFS(Concentrado!M$2:M1011,Concentrado!$A$2:$A1011,"="&amp;$A22,Concentrado!$B$2:$B1011, "=Colima")</f>
        <v>20.14618191697026</v>
      </c>
      <c r="M22" s="12">
        <f>SUMIFS(Concentrado!N$2:N1011,Concentrado!$A$2:$A1011,"="&amp;$A22,Concentrado!$B$2:$B1011, "=Colima")</f>
        <v>38.681988008583716</v>
      </c>
      <c r="N22" s="12">
        <f>SUMIFS(Concentrado!O$2:O1011,Concentrado!$A$2:$A1011,"="&amp;$A22,Concentrado!$B$2:$B1011, "=Colima")</f>
        <v>1.8210624078087154</v>
      </c>
      <c r="O22" s="12">
        <f>SUMIFS(Concentrado!P$2:P1011,Concentrado!$A$2:$A1011,"="&amp;$A22,Concentrado!$B$2:$B1011, "=Colima")</f>
        <v>4.5984699636302828</v>
      </c>
      <c r="P22" s="12">
        <f>SUMIFS(Concentrado!Q$2:Q1011,Concentrado!$A$2:$A1011,"="&amp;$A22,Concentrado!$B$2:$B1011, "=Colima")</f>
        <v>3.3576969861617094</v>
      </c>
      <c r="Q22" s="12">
        <f>SUMIFS(Concentrado!R$2:R1011,Concentrado!$A$2:$A1011,"="&amp;$A22,Concentrado!$B$2:$B1011, "=Colima")</f>
        <v>4.8839228889624868</v>
      </c>
    </row>
    <row r="23" spans="1:17" x14ac:dyDescent="0.25">
      <c r="A23" s="5">
        <v>2011</v>
      </c>
      <c r="B23" s="12">
        <f>SUMIFS(Concentrado!C$2:C1012,Concentrado!$A$2:$A1012,"="&amp;$A23,Concentrado!$B$2:$B1012, "=Colima")</f>
        <v>0</v>
      </c>
      <c r="C23" s="12">
        <f>SUMIFS(Concentrado!D$2:D1012,Concentrado!$A$2:$A1012,"="&amp;$A23,Concentrado!$B$2:$B1012, "=Colima")</f>
        <v>4.7910311896130446</v>
      </c>
      <c r="D23" s="12">
        <f>SUMIFS(Concentrado!E$2:E1012,Concentrado!$A$2:$A1012,"="&amp;$A23,Concentrado!$B$2:$B1012, "=Colima")</f>
        <v>20.175692108032653</v>
      </c>
      <c r="E23" s="12">
        <f>SUMIFS(Concentrado!F$2:F1012,Concentrado!$A$2:$A1012,"="&amp;$A23,Concentrado!$B$2:$B1012, "=Colima")</f>
        <v>22.356848011603748</v>
      </c>
      <c r="F23" s="12">
        <f>SUMIFS(Concentrado!G$2:G1012,Concentrado!$A$2:$A1012,"="&amp;$A23,Concentrado!$B$2:$B1012, "=Colima")</f>
        <v>57.764766118338997</v>
      </c>
      <c r="G23" s="12">
        <f>SUMIFS(Concentrado!H$2:H1012,Concentrado!$A$2:$A1012,"="&amp;$A23,Concentrado!$B$2:$B1012, "=Colima")</f>
        <v>73.040552473949361</v>
      </c>
      <c r="H23" s="12">
        <f>SUMIFS(Concentrado!I$2:I1012,Concentrado!$A$2:$A1012,"="&amp;$A23,Concentrado!$B$2:$B1012, "=Colima")</f>
        <v>75.875503954860093</v>
      </c>
      <c r="I23" s="12">
        <f>SUMIFS(Concentrado!J$2:J1012,Concentrado!$A$2:$A1012,"="&amp;$A23,Concentrado!$B$2:$B1012, "=Colima")</f>
        <v>70.238304280667492</v>
      </c>
      <c r="J23" s="12">
        <f>SUMIFS(Concentrado!K$2:K1012,Concentrado!$A$2:$A1012,"="&amp;$A23,Concentrado!$B$2:$B1012, "=Colima")</f>
        <v>62.563424045309091</v>
      </c>
      <c r="K23" s="12">
        <f>SUMIFS(Concentrado!L$2:L1012,Concentrado!$A$2:$A1012,"="&amp;$A23,Concentrado!$B$2:$B1012, "=Colima")</f>
        <v>17.511771802155891</v>
      </c>
      <c r="L23" s="12">
        <f>SUMIFS(Concentrado!M$2:M1012,Concentrado!$A$2:$A1012,"="&amp;$A23,Concentrado!$B$2:$B1012, "=Colima")</f>
        <v>25.444454755269248</v>
      </c>
      <c r="M23" s="12">
        <f>SUMIFS(Concentrado!N$2:N1012,Concentrado!$A$2:$A1012,"="&amp;$A23,Concentrado!$B$2:$B1012, "=Colima")</f>
        <v>44.862897179659342</v>
      </c>
      <c r="N23" s="12">
        <f>SUMIFS(Concentrado!O$2:O1012,Concentrado!$A$2:$A1012,"="&amp;$A23,Concentrado!$B$2:$B1012, "=Colima")</f>
        <v>5.9523986678531777</v>
      </c>
      <c r="O23" s="12">
        <f>SUMIFS(Concentrado!P$2:P1012,Concentrado!$A$2:$A1012,"="&amp;$A23,Concentrado!$B$2:$B1012, "=Colima")</f>
        <v>8.6549755806046118</v>
      </c>
      <c r="P23" s="12">
        <f>SUMIFS(Concentrado!Q$2:Q1012,Concentrado!$A$2:$A1012,"="&amp;$A23,Concentrado!$B$2:$B1012, "=Colima")</f>
        <v>3.4424850551246631</v>
      </c>
      <c r="Q23" s="12">
        <f>SUMIFS(Concentrado!R$2:R1012,Concentrado!$A$2:$A1012,"="&amp;$A23,Concentrado!$B$2:$B1012, "=Colima")</f>
        <v>6.8849701102493261</v>
      </c>
    </row>
    <row r="24" spans="1:17" x14ac:dyDescent="0.25">
      <c r="A24" s="5">
        <v>2012</v>
      </c>
      <c r="B24" s="12">
        <f>SUMIFS(Concentrado!C$2:C1013,Concentrado!$A$2:$A1013,"="&amp;$A24,Concentrado!$B$2:$B1013, "=Colima")</f>
        <v>1.5742825207411721</v>
      </c>
      <c r="C24" s="12">
        <f>SUMIFS(Concentrado!D$2:D1013,Concentrado!$A$2:$A1013,"="&amp;$A24,Concentrado!$B$2:$B1013, "=Colima")</f>
        <v>14.168542686670548</v>
      </c>
      <c r="D24" s="12">
        <f>SUMIFS(Concentrado!E$2:E1013,Concentrado!$A$2:$A1013,"="&amp;$A24,Concentrado!$B$2:$B1013, "=Colima")</f>
        <v>24.374864216109668</v>
      </c>
      <c r="E24" s="12">
        <f>SUMIFS(Concentrado!F$2:F1013,Concentrado!$A$2:$A1013,"="&amp;$A24,Concentrado!$B$2:$B1013, "=Colima")</f>
        <v>23.315087511061417</v>
      </c>
      <c r="F24" s="12">
        <f>SUMIFS(Concentrado!G$2:G1013,Concentrado!$A$2:$A1013,"="&amp;$A24,Concentrado!$B$2:$B1013, "=Colima")</f>
        <v>57.25919328158799</v>
      </c>
      <c r="G24" s="12">
        <f>SUMIFS(Concentrado!H$2:H1013,Concentrado!$A$2:$A1013,"="&amp;$A24,Concentrado!$B$2:$B1013, "=Colima")</f>
        <v>76.258969594668912</v>
      </c>
      <c r="H24" s="12">
        <f>SUMIFS(Concentrado!I$2:I1013,Concentrado!$A$2:$A1013,"="&amp;$A24,Concentrado!$B$2:$B1013, "=Colima")</f>
        <v>73.479722252551866</v>
      </c>
      <c r="I24" s="12">
        <f>SUMIFS(Concentrado!J$2:J1013,Concentrado!$A$2:$A1013,"="&amp;$A24,Concentrado!$B$2:$B1013, "=Colima")</f>
        <v>79.004600341673026</v>
      </c>
      <c r="J24" s="12">
        <f>SUMIFS(Concentrado!K$2:K1013,Concentrado!$A$2:$A1013,"="&amp;$A24,Concentrado!$B$2:$B1013, "=Colima")</f>
        <v>60.27391635270947</v>
      </c>
      <c r="K24" s="12">
        <f>SUMIFS(Concentrado!L$2:L1013,Concentrado!$A$2:$A1013,"="&amp;$A24,Concentrado!$B$2:$B1013, "=Colima")</f>
        <v>18.184831211036432</v>
      </c>
      <c r="L24" s="12">
        <f>SUMIFS(Concentrado!M$2:M1013,Concentrado!$A$2:$A1013,"="&amp;$A24,Concentrado!$B$2:$B1013, "=Colima")</f>
        <v>37.836181068124191</v>
      </c>
      <c r="M24" s="12">
        <f>SUMIFS(Concentrado!N$2:N1013,Concentrado!$A$2:$A1013,"="&amp;$A24,Concentrado!$B$2:$B1013, "=Colima")</f>
        <v>69.053232960229465</v>
      </c>
      <c r="N24" s="12">
        <f>SUMIFS(Concentrado!O$2:O1013,Concentrado!$A$2:$A1013,"="&amp;$A24,Concentrado!$B$2:$B1013, "=Colima")</f>
        <v>6.9967173734322978</v>
      </c>
      <c r="O24" s="12">
        <f>SUMIFS(Concentrado!P$2:P1013,Concentrado!$A$2:$A1013,"="&amp;$A24,Concentrado!$B$2:$B1013, "=Colima")</f>
        <v>5.6846558955972339</v>
      </c>
      <c r="P24" s="12">
        <f>SUMIFS(Concentrado!Q$2:Q1013,Concentrado!$A$2:$A1013,"="&amp;$A24,Concentrado!$B$2:$B1013, "=Colima")</f>
        <v>2.493081698287253</v>
      </c>
      <c r="Q24" s="12">
        <f>SUMIFS(Concentrado!R$2:R1013,Concentrado!$A$2:$A1013,"="&amp;$A24,Concentrado!$B$2:$B1013, "=Colima")</f>
        <v>8.7991118763079506</v>
      </c>
    </row>
    <row r="25" spans="1:17" x14ac:dyDescent="0.25">
      <c r="A25" s="5">
        <v>2013</v>
      </c>
      <c r="B25" s="12">
        <f>SUMIFS(Concentrado!C$2:C1014,Concentrado!$A$2:$A1014,"="&amp;$A25,Concentrado!$B$2:$B1014, "=Colima")</f>
        <v>6.2111801242236027</v>
      </c>
      <c r="C25" s="12">
        <f>SUMIFS(Concentrado!D$2:D1014,Concentrado!$A$2:$A1014,"="&amp;$A25,Concentrado!$B$2:$B1014, "=Colima")</f>
        <v>1.5527950310559007</v>
      </c>
      <c r="D25" s="12">
        <f>SUMIFS(Concentrado!E$2:E1014,Concentrado!$A$2:$A1014,"="&amp;$A25,Concentrado!$B$2:$B1014, "=Colima")</f>
        <v>8.7597258721080031</v>
      </c>
      <c r="E25" s="12">
        <f>SUMIFS(Concentrado!F$2:F1014,Concentrado!$A$2:$A1014,"="&amp;$A25,Concentrado!$B$2:$B1014, "=Colima")</f>
        <v>21.641675684031537</v>
      </c>
      <c r="F25" s="12">
        <f>SUMIFS(Concentrado!G$2:G1014,Concentrado!$A$2:$A1014,"="&amp;$A25,Concentrado!$B$2:$B1014, "=Colima")</f>
        <v>69.096562446018311</v>
      </c>
      <c r="G25" s="12">
        <f>SUMIFS(Concentrado!H$2:H1014,Concentrado!$A$2:$A1014,"="&amp;$A25,Concentrado!$B$2:$B1014, "=Colima")</f>
        <v>81.534868738927372</v>
      </c>
      <c r="H25" s="12">
        <f>SUMIFS(Concentrado!I$2:I1014,Concentrado!$A$2:$A1014,"="&amp;$A25,Concentrado!$B$2:$B1014, "=Colima")</f>
        <v>85.680377456797984</v>
      </c>
      <c r="I25" s="12">
        <f>SUMIFS(Concentrado!J$2:J1014,Concentrado!$A$2:$A1014,"="&amp;$A25,Concentrado!$B$2:$B1014, "=Colima")</f>
        <v>77.442289777046227</v>
      </c>
      <c r="J25" s="12">
        <f>SUMIFS(Concentrado!K$2:K1014,Concentrado!$A$2:$A1014,"="&amp;$A25,Concentrado!$B$2:$B1014, "=Colima")</f>
        <v>73.194441248878363</v>
      </c>
      <c r="K25" s="12">
        <f>SUMIFS(Concentrado!L$2:L1014,Concentrado!$A$2:$A1014,"="&amp;$A25,Concentrado!$B$2:$B1014, "=Colima")</f>
        <v>13.948645974737133</v>
      </c>
      <c r="L25" s="12">
        <f>SUMIFS(Concentrado!M$2:M1014,Concentrado!$A$2:$A1014,"="&amp;$A25,Concentrado!$B$2:$B1014, "=Colima")</f>
        <v>30.485700480868786</v>
      </c>
      <c r="M25" s="12">
        <f>SUMIFS(Concentrado!N$2:N1014,Concentrado!$A$2:$A1014,"="&amp;$A25,Concentrado!$B$2:$B1014, "=Colima")</f>
        <v>56.734303991663531</v>
      </c>
      <c r="N25" s="12">
        <f>SUMIFS(Concentrado!O$2:O1014,Concentrado!$A$2:$A1014,"="&amp;$A25,Concentrado!$B$2:$B1014, "=Colima")</f>
        <v>4.5722385108219177</v>
      </c>
      <c r="O25" s="12">
        <f>SUMIFS(Concentrado!P$2:P1014,Concentrado!$A$2:$A1014,"="&amp;$A25,Concentrado!$B$2:$B1014, "=Colima")</f>
        <v>7.2084194338987935</v>
      </c>
      <c r="P25" s="12">
        <f>SUMIFS(Concentrado!Q$2:Q1014,Concentrado!$A$2:$A1014,"="&amp;$A25,Concentrado!$B$2:$B1014, "=Colima")</f>
        <v>3.1636104272599681</v>
      </c>
      <c r="Q25" s="12">
        <f>SUMIFS(Concentrado!R$2:R1014,Concentrado!$A$2:$A1014,"="&amp;$A25,Concentrado!$B$2:$B1014, "=Colima")</f>
        <v>7.6214251202171965</v>
      </c>
    </row>
    <row r="26" spans="1:17" x14ac:dyDescent="0.25">
      <c r="A26" s="5">
        <v>2014</v>
      </c>
      <c r="B26" s="12">
        <f>SUMIFS(Concentrado!C$2:C1015,Concentrado!$A$2:$A1015,"="&amp;$A26,Concentrado!$B$2:$B1015, "=Colima")</f>
        <v>4.5962219055936018</v>
      </c>
      <c r="C26" s="12">
        <f>SUMIFS(Concentrado!D$2:D1015,Concentrado!$A$2:$A1015,"="&amp;$A26,Concentrado!$B$2:$B1015, "=Colima")</f>
        <v>7.660369842656003</v>
      </c>
      <c r="D26" s="12">
        <f>SUMIFS(Concentrado!E$2:E1015,Concentrado!$A$2:$A1015,"="&amp;$A26,Concentrado!$B$2:$B1015, "=Colima")</f>
        <v>13.539399652990202</v>
      </c>
      <c r="E26" s="12">
        <f>SUMIFS(Concentrado!F$2:F1015,Concentrado!$A$2:$A1015,"="&amp;$A26,Concentrado!$B$2:$B1015, "=Colima")</f>
        <v>24.571503073945181</v>
      </c>
      <c r="F26" s="12">
        <f>SUMIFS(Concentrado!G$2:G1015,Concentrado!$A$2:$A1015,"="&amp;$A26,Concentrado!$B$2:$B1015, "=Colima")</f>
        <v>69.438624636345125</v>
      </c>
      <c r="G26" s="12">
        <f>SUMIFS(Concentrado!H$2:H1015,Concentrado!$A$2:$A1015,"="&amp;$A26,Concentrado!$B$2:$B1015, "=Colima")</f>
        <v>81.553409017154436</v>
      </c>
      <c r="H26" s="12">
        <f>SUMIFS(Concentrado!I$2:I1015,Concentrado!$A$2:$A1015,"="&amp;$A26,Concentrado!$B$2:$B1015, "=Colima")</f>
        <v>84.096404026399455</v>
      </c>
      <c r="I26" s="12">
        <f>SUMIFS(Concentrado!J$2:J1015,Concentrado!$A$2:$A1015,"="&amp;$A26,Concentrado!$B$2:$B1015, "=Colima")</f>
        <v>79.044514394790909</v>
      </c>
      <c r="J26" s="12">
        <f>SUMIFS(Concentrado!K$2:K1015,Concentrado!$A$2:$A1015,"="&amp;$A26,Concentrado!$B$2:$B1015, "=Colima")</f>
        <v>68.431493725466964</v>
      </c>
      <c r="K26" s="12">
        <f>SUMIFS(Concentrado!L$2:L1015,Concentrado!$A$2:$A1015,"="&amp;$A26,Concentrado!$B$2:$B1015, "=Colima")</f>
        <v>16.508216012122958</v>
      </c>
      <c r="L26" s="12">
        <f>SUMIFS(Concentrado!M$2:M1015,Concentrado!$A$2:$A1015,"="&amp;$A26,Concentrado!$B$2:$B1015, "=Colima")</f>
        <v>18.906845689098088</v>
      </c>
      <c r="M26" s="12">
        <f>SUMIFS(Concentrado!N$2:N1015,Concentrado!$A$2:$A1015,"="&amp;$A26,Concentrado!$B$2:$B1015, "=Colima")</f>
        <v>33.240808348272758</v>
      </c>
      <c r="N26" s="12">
        <f>SUMIFS(Concentrado!O$2:O1015,Concentrado!$A$2:$A1015,"="&amp;$A26,Concentrado!$B$2:$B1015, "=Colima")</f>
        <v>4.7650948394022885</v>
      </c>
      <c r="O26" s="12">
        <f>SUMIFS(Concentrado!P$2:P1015,Concentrado!$A$2:$A1015,"="&amp;$A26,Concentrado!$B$2:$B1015, "=Colima")</f>
        <v>5.1391524351676159</v>
      </c>
      <c r="P26" s="12">
        <f>SUMIFS(Concentrado!Q$2:Q1015,Concentrado!$A$2:$A1015,"="&amp;$A26,Concentrado!$B$2:$B1015, "=Colima")</f>
        <v>1.6931503602177393</v>
      </c>
      <c r="Q26" s="12">
        <f>SUMIFS(Concentrado!R$2:R1015,Concentrado!$A$2:$A1015,"="&amp;$A26,Concentrado!$B$2:$B1015, "=Colima")</f>
        <v>6.7726014408709574</v>
      </c>
    </row>
    <row r="27" spans="1:17" x14ac:dyDescent="0.25">
      <c r="A27" s="5">
        <v>2015</v>
      </c>
      <c r="B27" s="12">
        <f>SUMIFS(Concentrado!C$2:C1016,Concentrado!$A$2:$A1016,"="&amp;$A27,Concentrado!$B$2:$B1016, "=Colima")</f>
        <v>6.0504303368577084</v>
      </c>
      <c r="C27" s="12">
        <f>SUMIFS(Concentrado!D$2:D1016,Concentrado!$A$2:$A1016,"="&amp;$A27,Concentrado!$B$2:$B1016, "=Colima")</f>
        <v>6.0504303368577084</v>
      </c>
      <c r="D27" s="12">
        <f>SUMIFS(Concentrado!E$2:E1016,Concentrado!$A$2:$A1016,"="&amp;$A27,Concentrado!$B$2:$B1016, "=Colima")</f>
        <v>18.074878849460685</v>
      </c>
      <c r="E27" s="12">
        <f>SUMIFS(Concentrado!F$2:F1016,Concentrado!$A$2:$A1016,"="&amp;$A27,Concentrado!$B$2:$B1016, "=Colima")</f>
        <v>22.471471002032203</v>
      </c>
      <c r="F27" s="12">
        <f>SUMIFS(Concentrado!G$2:G1016,Concentrado!$A$2:$A1016,"="&amp;$A27,Concentrado!$B$2:$B1016, "=Colima")</f>
        <v>60.472851178639125</v>
      </c>
      <c r="G27" s="12">
        <f>SUMIFS(Concentrado!H$2:H1016,Concentrado!$A$2:$A1016,"="&amp;$A27,Concentrado!$B$2:$B1016, "=Colima")</f>
        <v>93.113998137720046</v>
      </c>
      <c r="H27" s="12">
        <f>SUMIFS(Concentrado!I$2:I1016,Concentrado!$A$2:$A1016,"="&amp;$A27,Concentrado!$B$2:$B1016, "=Colima")</f>
        <v>99.637453635092484</v>
      </c>
      <c r="I27" s="12">
        <f>SUMIFS(Concentrado!J$2:J1016,Concentrado!$A$2:$A1016,"="&amp;$A27,Concentrado!$B$2:$B1016, "=Colima")</f>
        <v>86.682058464984578</v>
      </c>
      <c r="J27" s="12">
        <f>SUMIFS(Concentrado!K$2:K1016,Concentrado!$A$2:$A1016,"="&amp;$A27,Concentrado!$B$2:$B1016, "=Colima")</f>
        <v>83.830310823393788</v>
      </c>
      <c r="K27" s="12">
        <f>SUMIFS(Concentrado!L$2:L1016,Concentrado!$A$2:$A1016,"="&amp;$A27,Concentrado!$B$2:$B1016, "=Colima")</f>
        <v>15.934687181306257</v>
      </c>
      <c r="L27" s="12">
        <f>SUMIFS(Concentrado!M$2:M1016,Concentrado!$A$2:$A1016,"="&amp;$A27,Concentrado!$B$2:$B1016, "=Colima")</f>
        <v>30.760874384782515</v>
      </c>
      <c r="M27" s="12">
        <f>SUMIFS(Concentrado!N$2:N1016,Concentrado!$A$2:$A1016,"="&amp;$A27,Concentrado!$B$2:$B1016, "=Colima")</f>
        <v>54.982012230009012</v>
      </c>
      <c r="N27" s="12">
        <f>SUMIFS(Concentrado!O$2:O1016,Concentrado!$A$2:$A1016,"="&amp;$A27,Concentrado!$B$2:$B1016, "=Colima")</f>
        <v>6.8795284496019509</v>
      </c>
      <c r="O27" s="12">
        <f>SUMIFS(Concentrado!P$2:P1016,Concentrado!$A$2:$A1016,"="&amp;$A27,Concentrado!$B$2:$B1016, "=Colima")</f>
        <v>7.0323488045007032</v>
      </c>
      <c r="P27" s="12">
        <f>SUMIFS(Concentrado!Q$2:Q1016,Concentrado!$A$2:$A1016,"="&amp;$A27,Concentrado!$B$2:$B1016, "=Colima")</f>
        <v>0.83137498337250026</v>
      </c>
      <c r="Q27" s="12">
        <f>SUMIFS(Concentrado!R$2:R1016,Concentrado!$A$2:$A1016,"="&amp;$A27,Concentrado!$B$2:$B1016, "=Colima")</f>
        <v>8.0366248392675033</v>
      </c>
    </row>
    <row r="28" spans="1:17" x14ac:dyDescent="0.25">
      <c r="A28" s="5">
        <v>2016</v>
      </c>
      <c r="B28" s="12">
        <f>SUMIFS(Concentrado!C$2:C1017,Concentrado!$A$2:$A1017,"="&amp;$A28,Concentrado!$B$2:$B1017, "=Colima")</f>
        <v>5.9859629169597293</v>
      </c>
      <c r="C28" s="12">
        <f>SUMIFS(Concentrado!D$2:D1017,Concentrado!$A$2:$A1017,"="&amp;$A28,Concentrado!$B$2:$B1017, "=Colima")</f>
        <v>10.475435104679526</v>
      </c>
      <c r="D28" s="12">
        <f>SUMIFS(Concentrado!E$2:E1017,Concentrado!$A$2:$A1017,"="&amp;$A28,Concentrado!$B$2:$B1017, "=Colima")</f>
        <v>15.230842455973345</v>
      </c>
      <c r="E28" s="12">
        <f>SUMIFS(Concentrado!F$2:F1017,Concentrado!$A$2:$A1017,"="&amp;$A28,Concentrado!$B$2:$B1017, "=Colima")</f>
        <v>23.798191337458352</v>
      </c>
      <c r="F28" s="12">
        <f>SUMIFS(Concentrado!G$2:G1017,Concentrado!$A$2:$A1017,"="&amp;$A28,Concentrado!$B$2:$B1017, "=Colima")</f>
        <v>64.191357816142443</v>
      </c>
      <c r="G28" s="12">
        <f>SUMIFS(Concentrado!H$2:H1017,Concentrado!$A$2:$A1017,"="&amp;$A28,Concentrado!$B$2:$B1017, "=Colima")</f>
        <v>79.764463434254893</v>
      </c>
      <c r="H28" s="12">
        <f>SUMIFS(Concentrado!I$2:I1017,Concentrado!$A$2:$A1017,"="&amp;$A28,Concentrado!$B$2:$B1017, "=Colima")</f>
        <v>91.002784904501894</v>
      </c>
      <c r="I28" s="12">
        <f>SUMIFS(Concentrado!J$2:J1017,Concentrado!$A$2:$A1017,"="&amp;$A28,Concentrado!$B$2:$B1017, "=Colima")</f>
        <v>68.67853309142626</v>
      </c>
      <c r="J28" s="12">
        <f>SUMIFS(Concentrado!K$2:K1017,Concentrado!$A$2:$A1017,"="&amp;$A28,Concentrado!$B$2:$B1017, "=Colima")</f>
        <v>74.728140657689309</v>
      </c>
      <c r="K28" s="12">
        <f>SUMIFS(Concentrado!L$2:L1017,Concentrado!$A$2:$A1017,"="&amp;$A28,Concentrado!$B$2:$B1017, "=Colima")</f>
        <v>10.480996048528374</v>
      </c>
      <c r="L28" s="12">
        <f>SUMIFS(Concentrado!M$2:M1017,Concentrado!$A$2:$A1017,"="&amp;$A28,Concentrado!$B$2:$B1017, "=Colima")</f>
        <v>80.717281256848366</v>
      </c>
      <c r="M28" s="12">
        <f>SUMIFS(Concentrado!N$2:N1017,Concentrado!$A$2:$A1017,"="&amp;$A28,Concentrado!$B$2:$B1017, "=Colima")</f>
        <v>144.17911102339758</v>
      </c>
      <c r="N28" s="12">
        <f>SUMIFS(Concentrado!O$2:O1017,Concentrado!$A$2:$A1017,"="&amp;$A28,Concentrado!$B$2:$B1017, "=Colima")</f>
        <v>16.764051384521373</v>
      </c>
      <c r="O28" s="12">
        <f>SUMIFS(Concentrado!P$2:P1017,Concentrado!$A$2:$A1017,"="&amp;$A28,Concentrado!$B$2:$B1017, "=Colima")</f>
        <v>8.5134706323960767</v>
      </c>
      <c r="P28" s="12">
        <f>SUMIFS(Concentrado!Q$2:Q1017,Concentrado!$A$2:$A1017,"="&amp;$A28,Concentrado!$B$2:$B1017, "=Colima")</f>
        <v>2.4501029723832564</v>
      </c>
      <c r="Q28" s="12">
        <f>SUMIFS(Concentrado!R$2:R1017,Concentrado!$A$2:$A1017,"="&amp;$A28,Concentrado!$B$2:$B1017, "=Colima")</f>
        <v>5.9891405991590698</v>
      </c>
    </row>
    <row r="29" spans="1:17" x14ac:dyDescent="0.25">
      <c r="A29" s="5">
        <v>2017</v>
      </c>
      <c r="B29" s="12">
        <f>SUMIFS(Concentrado!C$2:C1018,Concentrado!$A$2:$A1018,"="&amp;$A29,Concentrado!$B$2:$B1018, "=Colima")</f>
        <v>2.971326697370376</v>
      </c>
      <c r="C29" s="12">
        <f>SUMIFS(Concentrado!D$2:D1018,Concentrado!$A$2:$A1018,"="&amp;$A29,Concentrado!$B$2:$B1018, "=Colima")</f>
        <v>7.4283167434259401</v>
      </c>
      <c r="D29" s="12">
        <f>SUMIFS(Concentrado!E$2:E1018,Concentrado!$A$2:$A1018,"="&amp;$A29,Concentrado!$B$2:$B1018, "=Colima")</f>
        <v>12.058474324725438</v>
      </c>
      <c r="E29" s="12">
        <f>SUMIFS(Concentrado!F$2:F1018,Concentrado!$A$2:$A1018,"="&amp;$A29,Concentrado!$B$2:$B1018, "=Colima")</f>
        <v>24.580736123478776</v>
      </c>
      <c r="F29" s="12">
        <f>SUMIFS(Concentrado!G$2:G1018,Concentrado!$A$2:$A1018,"="&amp;$A29,Concentrado!$B$2:$B1018, "=Colima")</f>
        <v>41.312879833878732</v>
      </c>
      <c r="G29" s="12">
        <f>SUMIFS(Concentrado!H$2:H1018,Concentrado!$A$2:$A1018,"="&amp;$A29,Concentrado!$B$2:$B1018, "=Colima")</f>
        <v>76.511196450522533</v>
      </c>
      <c r="H29" s="12">
        <f>SUMIFS(Concentrado!I$2:I1018,Concentrado!$A$2:$A1018,"="&amp;$A29,Concentrado!$B$2:$B1018, "=Colima")</f>
        <v>79.944227461515069</v>
      </c>
      <c r="I29" s="12">
        <f>SUMIFS(Concentrado!J$2:J1018,Concentrado!$A$2:$A1018,"="&amp;$A29,Concentrado!$B$2:$B1018, "=Colima")</f>
        <v>73.120017867873457</v>
      </c>
      <c r="J29" s="12">
        <f>SUMIFS(Concentrado!K$2:K1018,Concentrado!$A$2:$A1018,"="&amp;$A29,Concentrado!$B$2:$B1018, "=Colima")</f>
        <v>88.148388917647466</v>
      </c>
      <c r="K29" s="12">
        <f>SUMIFS(Concentrado!L$2:L1018,Concentrado!$A$2:$A1018,"="&amp;$A29,Concentrado!$B$2:$B1018, "=Colima")</f>
        <v>17.12138661829875</v>
      </c>
      <c r="L29" s="12">
        <f>SUMIFS(Concentrado!M$2:M1018,Concentrado!$A$2:$A1018,"="&amp;$A29,Concentrado!$B$2:$B1018, "=Colima")</f>
        <v>97.779168890440502</v>
      </c>
      <c r="M29" s="12">
        <f>SUMIFS(Concentrado!N$2:N1018,Concentrado!$A$2:$A1018,"="&amp;$A29,Concentrado!$B$2:$B1018, "=Colima")</f>
        <v>178.19218376943763</v>
      </c>
      <c r="N29" s="12">
        <f>SUMIFS(Concentrado!O$2:O1018,Concentrado!$A$2:$A1018,"="&amp;$A29,Concentrado!$B$2:$B1018, "=Colima")</f>
        <v>18.346477210484615</v>
      </c>
      <c r="O29" s="12">
        <f>SUMIFS(Concentrado!P$2:P1018,Concentrado!$A$2:$A1018,"="&amp;$A29,Concentrado!$B$2:$B1018, "=Colima")</f>
        <v>7.2995505013638633</v>
      </c>
      <c r="P29" s="12">
        <f>SUMIFS(Concentrado!Q$2:Q1018,Concentrado!$A$2:$A1018,"="&amp;$A29,Concentrado!$B$2:$B1018, "=Colima")</f>
        <v>1.7388908284209668</v>
      </c>
      <c r="Q29" s="12">
        <f>SUMIFS(Concentrado!R$2:R1018,Concentrado!$A$2:$A1018,"="&amp;$A29,Concentrado!$B$2:$B1018, "=Colima")</f>
        <v>7.3568458125502447</v>
      </c>
    </row>
    <row r="30" spans="1:17" x14ac:dyDescent="0.25">
      <c r="A30" s="5">
        <v>2018</v>
      </c>
      <c r="B30" s="12">
        <f>SUMIFS(Concentrado!C$2:C1019,Concentrado!$A$2:$A1019,"="&amp;$A30,Concentrado!$B$2:$B1019, "=Colima")</f>
        <v>0</v>
      </c>
      <c r="C30" s="12">
        <f>SUMIFS(Concentrado!D$2:D1019,Concentrado!$A$2:$A1019,"="&amp;$A30,Concentrado!$B$2:$B1019, "=Colima")</f>
        <v>8.8729832448499728</v>
      </c>
      <c r="D30" s="12">
        <f>SUMIFS(Concentrado!E$2:E1019,Concentrado!$A$2:$A1019,"="&amp;$A30,Concentrado!$B$2:$B1019, "=Colima")</f>
        <v>9.4981795155928452</v>
      </c>
      <c r="E30" s="12">
        <f>SUMIFS(Concentrado!F$2:F1019,Concentrado!$A$2:$A1019,"="&amp;$A30,Concentrado!$B$2:$B1019, "=Colima")</f>
        <v>25.780772970894862</v>
      </c>
      <c r="F30" s="12">
        <f>SUMIFS(Concentrado!G$2:G1019,Concentrado!$A$2:$A1019,"="&amp;$A30,Concentrado!$B$2:$B1019, "=Colima")</f>
        <v>39.909678096938507</v>
      </c>
      <c r="G30" s="12">
        <f>SUMIFS(Concentrado!H$2:H1019,Concentrado!$A$2:$A1019,"="&amp;$A30,Concentrado!$B$2:$B1019, "=Colima")</f>
        <v>75.756280471845884</v>
      </c>
      <c r="H30" s="12">
        <f>SUMIFS(Concentrado!I$2:I1019,Concentrado!$A$2:$A1019,"="&amp;$A30,Concentrado!$B$2:$B1019, "=Colima")</f>
        <v>83.314598569104831</v>
      </c>
      <c r="I30" s="12">
        <f>SUMIFS(Concentrado!J$2:J1019,Concentrado!$A$2:$A1019,"="&amp;$A30,Concentrado!$B$2:$B1019, "=Colima")</f>
        <v>68.280278771896775</v>
      </c>
      <c r="J30" s="12">
        <f>SUMIFS(Concentrado!K$2:K1019,Concentrado!$A$2:$A1019,"="&amp;$A30,Concentrado!$B$2:$B1019, "=Colima")</f>
        <v>90.881232302162346</v>
      </c>
      <c r="K30" s="12">
        <f>SUMIFS(Concentrado!L$2:L1019,Concentrado!$A$2:$A1019,"="&amp;$A30,Concentrado!$B$2:$B1019, "=Colima")</f>
        <v>14.204302588471105</v>
      </c>
      <c r="L30" s="12">
        <f>SUMIFS(Concentrado!M$2:M1019,Concentrado!$A$2:$A1019,"="&amp;$A30,Concentrado!$B$2:$B1019, "=Colima")</f>
        <v>126.3919887733401</v>
      </c>
      <c r="M30" s="12">
        <f>SUMIFS(Concentrado!N$2:N1019,Concentrado!$A$2:$A1019,"="&amp;$A30,Concentrado!$B$2:$B1019, "=Colima")</f>
        <v>229.31351415686947</v>
      </c>
      <c r="N30" s="12">
        <f>SUMIFS(Concentrado!O$2:O1019,Concentrado!$A$2:$A1019,"="&amp;$A30,Concentrado!$B$2:$B1019, "=Colima")</f>
        <v>24.068144241434879</v>
      </c>
      <c r="O30" s="12">
        <f>SUMIFS(Concentrado!P$2:P1019,Concentrado!$A$2:$A1019,"="&amp;$A30,Concentrado!$B$2:$B1019, "=Colima")</f>
        <v>9.1607948516332929</v>
      </c>
      <c r="P30" s="12">
        <f>SUMIFS(Concentrado!Q$2:Q1019,Concentrado!$A$2:$A1019,"="&amp;$A30,Concentrado!$B$2:$B1019, "=Colima")</f>
        <v>2.1043411242179415</v>
      </c>
      <c r="Q30" s="12">
        <f>SUMIFS(Concentrado!R$2:R1019,Concentrado!$A$2:$A1019,"="&amp;$A30,Concentrado!$B$2:$B1019, "=Colima")</f>
        <v>6.9706299739719304</v>
      </c>
    </row>
    <row r="31" spans="1:17" x14ac:dyDescent="0.25">
      <c r="A31" s="5">
        <v>2019</v>
      </c>
      <c r="B31" s="12">
        <f>SUMIFS(Concentrado!C$2:C1020,Concentrado!$A$2:$A1020,"="&amp;$A31,Concentrado!$B$2:$B1020, "=Colima")</f>
        <v>0</v>
      </c>
      <c r="C31" s="12">
        <f>SUMIFS(Concentrado!D$2:D1020,Concentrado!$A$2:$A1020,"="&amp;$A31,Concentrado!$B$2:$B1020, "=Colima")</f>
        <v>8.8558271342543389</v>
      </c>
      <c r="D31" s="12">
        <f>SUMIFS(Concentrado!E$2:E1020,Concentrado!$A$2:$A1020,"="&amp;$A31,Concentrado!$B$2:$B1020, "=Colima")</f>
        <v>6.6213472234483977</v>
      </c>
      <c r="E31" s="12">
        <f>SUMIFS(Concentrado!F$2:F1020,Concentrado!$A$2:$A1020,"="&amp;$A31,Concentrado!$B$2:$B1020, "=Colima")</f>
        <v>26.485388893793591</v>
      </c>
      <c r="F31" s="12">
        <f>SUMIFS(Concentrado!G$2:G1020,Concentrado!$A$2:$A1020,"="&amp;$A31,Concentrado!$B$2:$B1020, "=Colima")</f>
        <v>31.480390763044053</v>
      </c>
      <c r="G31" s="12">
        <f>SUMIFS(Concentrado!H$2:H1020,Concentrado!$A$2:$A1020,"="&amp;$A31,Concentrado!$B$2:$B1020, "=Colima")</f>
        <v>68.06048325530962</v>
      </c>
      <c r="H31" s="12">
        <f>SUMIFS(Concentrado!I$2:I1020,Concentrado!$A$2:$A1020,"="&amp;$A31,Concentrado!$B$2:$B1020, "=Colima")</f>
        <v>74.117417593134391</v>
      </c>
      <c r="I31" s="12">
        <f>SUMIFS(Concentrado!J$2:J1020,Concentrado!$A$2:$A1020,"="&amp;$A31,Concentrado!$B$2:$B1020, "=Colima")</f>
        <v>62.062696199239284</v>
      </c>
      <c r="J31" s="12">
        <f>SUMIFS(Concentrado!K$2:K1020,Concentrado!$A$2:$A1020,"="&amp;$A31,Concentrado!$B$2:$B1020, "=Colima")</f>
        <v>92.903853569034808</v>
      </c>
      <c r="K31" s="12">
        <f>SUMIFS(Concentrado!L$2:L1020,Concentrado!$A$2:$A1020,"="&amp;$A31,Concentrado!$B$2:$B1020, "=Colima")</f>
        <v>14.880143677491647</v>
      </c>
      <c r="L31" s="12">
        <f>SUMIFS(Concentrado!M$2:M1020,Concentrado!$A$2:$A1020,"="&amp;$A31,Concentrado!$B$2:$B1020, "=Colima")</f>
        <v>157.34134532025951</v>
      </c>
      <c r="M31" s="12">
        <f>SUMIFS(Concentrado!N$2:N1020,Concentrado!$A$2:$A1020,"="&amp;$A31,Concentrado!$B$2:$B1020, "=Colima")</f>
        <v>286.06722579806257</v>
      </c>
      <c r="N31" s="12">
        <f>SUMIFS(Concentrado!O$2:O1020,Concentrado!$A$2:$A1020,"="&amp;$A31,Concentrado!$B$2:$B1020, "=Colima")</f>
        <v>29.357457953167131</v>
      </c>
      <c r="O31" s="12">
        <f>SUMIFS(Concentrado!P$2:P1020,Concentrado!$A$2:$A1020,"="&amp;$A31,Concentrado!$B$2:$B1020, "=Colima")</f>
        <v>9.4871259700586315</v>
      </c>
      <c r="P31" s="12">
        <f>SUMIFS(Concentrado!Q$2:Q1020,Concentrado!$A$2:$A1020,"="&amp;$A31,Concentrado!$B$2:$B1020, "=Colima")</f>
        <v>2.5878510743463736</v>
      </c>
      <c r="Q31" s="12">
        <f>SUMIFS(Concentrado!R$2:R1020,Concentrado!$A$2:$A1020,"="&amp;$A31,Concentrado!$B$2:$B1020, "=Colima")</f>
        <v>6.7284127933005715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"=Durango")</f>
        <v>113.39545432135286</v>
      </c>
      <c r="C2" s="12">
        <f>SUMIFS(Concentrado!D$2:D991,Concentrado!$A$2:$A991,"="&amp;$A2,Concentrado!$B$2:$B991, "=Durango")</f>
        <v>124.73499975348814</v>
      </c>
      <c r="D2" s="12">
        <f>SUMIFS(Concentrado!E$2:E991,Concentrado!$A$2:$A991,"="&amp;$A2,Concentrado!$B$2:$B991, "=Durango")</f>
        <v>26.834880934000896</v>
      </c>
      <c r="E2" s="12">
        <f>SUMIFS(Concentrado!F$2:F991,Concentrado!$A$2:$A991,"="&amp;$A2,Concentrado!$B$2:$B991, "=Durango")</f>
        <v>15.071645456082695</v>
      </c>
      <c r="F2" s="12">
        <f>SUMIFS(Concentrado!G$2:G991,Concentrado!$A$2:$A991,"="&amp;$A2,Concentrado!$B$2:$B991, "=Durango")</f>
        <v>37.325931951954828</v>
      </c>
      <c r="G2" s="12">
        <f>SUMIFS(Concentrado!H$2:H991,Concentrado!$A$2:$A991,"="&amp;$A2,Concentrado!$B$2:$B991, "=Durango")</f>
        <v>34.110469190936932</v>
      </c>
      <c r="H2" s="12">
        <f>SUMIFS(Concentrado!I$2:I991,Concentrado!$A$2:$A991,"="&amp;$A2,Concentrado!$B$2:$B991, "=Durango")</f>
        <v>33.051839428679472</v>
      </c>
      <c r="I2" s="12">
        <f>SUMIFS(Concentrado!J$2:J991,Concentrado!$A$2:$A991,"="&amp;$A2,Concentrado!$B$2:$B991, "=Durango")</f>
        <v>34.869736626744377</v>
      </c>
      <c r="J2" s="12">
        <f>SUMIFS(Concentrado!K$2:K991,Concentrado!$A$2:$A991,"="&amp;$A2,Concentrado!$B$2:$B991, "=Durango")</f>
        <v>32.390613601477931</v>
      </c>
      <c r="K2" s="12">
        <f>SUMIFS(Concentrado!L$2:L991,Concentrado!$A$2:$A991,"="&amp;$A2,Concentrado!$B$2:$B991, "=Durango")</f>
        <v>7.5243682038831468</v>
      </c>
      <c r="L2" s="12">
        <f>SUMIFS(Concentrado!M$2:M991,Concentrado!$A$2:$A991,"="&amp;$A2,Concentrado!$B$2:$B991, "=Durango")</f>
        <v>21.569855517798356</v>
      </c>
      <c r="M2" s="12">
        <f>SUMIFS(Concentrado!N$2:N991,Concentrado!$A$2:$A991,"="&amp;$A2,Concentrado!$B$2:$B991, "=Durango")</f>
        <v>41.278716491713226</v>
      </c>
      <c r="N2" s="12">
        <f>SUMIFS(Concentrado!O$2:O991,Concentrado!$A$2:$A991,"="&amp;$A2,Concentrado!$B$2:$B991, "=Durango")</f>
        <v>1.8502309230517424</v>
      </c>
      <c r="O2" s="12">
        <f>SUMIFS(Concentrado!P$2:P991,Concentrado!$A$2:$A991,"="&amp;$A2,Concentrado!$B$2:$B991, "=Durango")</f>
        <v>2.2595609846819147</v>
      </c>
      <c r="P2" s="12">
        <f>SUMIFS(Concentrado!Q$2:Q991,Concentrado!$A$2:$A991,"="&amp;$A2,Concentrado!$B$2:$B991, "=Durango")</f>
        <v>6.8794223578360203</v>
      </c>
      <c r="Q2" s="12">
        <f>SUMIFS(Concentrado!R$2:R991,Concentrado!$A$2:$A991,"="&amp;$A2,Concentrado!$B$2:$B991, "=Durango")</f>
        <v>0.42996389736475127</v>
      </c>
    </row>
    <row r="3" spans="1:17" x14ac:dyDescent="0.25">
      <c r="A3" s="5">
        <v>1991</v>
      </c>
      <c r="B3" s="12">
        <f>SUMIFS(Concentrado!C$2:C992,Concentrado!$A$2:$A992,"="&amp;$A3,Concentrado!$B$2:$B992, "=Durango")</f>
        <v>82.923268666425017</v>
      </c>
      <c r="C3" s="12">
        <f>SUMIFS(Concentrado!D$2:D992,Concentrado!$A$2:$A992,"="&amp;$A3,Concentrado!$B$2:$B992, "=Durango")</f>
        <v>103.28167594381078</v>
      </c>
      <c r="D3" s="12">
        <f>SUMIFS(Concentrado!E$2:E992,Concentrado!$A$2:$A992,"="&amp;$A3,Concentrado!$B$2:$B992, "=Durango")</f>
        <v>20.795462286712059</v>
      </c>
      <c r="E3" s="12">
        <f>SUMIFS(Concentrado!F$2:F992,Concentrado!$A$2:$A992,"="&amp;$A3,Concentrado!$B$2:$B992, "=Durango")</f>
        <v>12.548985862671069</v>
      </c>
      <c r="F3" s="12">
        <f>SUMIFS(Concentrado!G$2:G992,Concentrado!$A$2:$A992,"="&amp;$A3,Concentrado!$B$2:$B992, "=Durango")</f>
        <v>47.712155373230672</v>
      </c>
      <c r="G3" s="12">
        <f>SUMIFS(Concentrado!H$2:H992,Concentrado!$A$2:$A992,"="&amp;$A3,Concentrado!$B$2:$B992, "=Durango")</f>
        <v>32.019720171784734</v>
      </c>
      <c r="H3" s="12">
        <f>SUMIFS(Concentrado!I$2:I992,Concentrado!$A$2:$A992,"="&amp;$A3,Concentrado!$B$2:$B992, "=Durango")</f>
        <v>29.605559552226637</v>
      </c>
      <c r="I3" s="12">
        <f>SUMIFS(Concentrado!J$2:J992,Concentrado!$A$2:$A992,"="&amp;$A3,Concentrado!$B$2:$B992, "=Durango")</f>
        <v>34.117471246866693</v>
      </c>
      <c r="J3" s="12">
        <f>SUMIFS(Concentrado!K$2:K992,Concentrado!$A$2:$A992,"="&amp;$A3,Concentrado!$B$2:$B992, "=Durango")</f>
        <v>30.883765575889935</v>
      </c>
      <c r="K3" s="12">
        <f>SUMIFS(Concentrado!L$2:L992,Concentrado!$A$2:$A992,"="&amp;$A3,Concentrado!$B$2:$B992, "=Durango")</f>
        <v>5.1827928437700344</v>
      </c>
      <c r="L3" s="12">
        <f>SUMIFS(Concentrado!M$2:M992,Concentrado!$A$2:$A992,"="&amp;$A3,Concentrado!$B$2:$B992, "=Durango")</f>
        <v>23.997040838277695</v>
      </c>
      <c r="M3" s="12">
        <f>SUMIFS(Concentrado!N$2:N992,Concentrado!$A$2:$A992,"="&amp;$A3,Concentrado!$B$2:$B992, "=Durango")</f>
        <v>44.908916422218184</v>
      </c>
      <c r="N3" s="12">
        <f>SUMIFS(Concentrado!O$2:O992,Concentrado!$A$2:$A992,"="&amp;$A3,Concentrado!$B$2:$B992, "=Durango")</f>
        <v>3.3835508674578536</v>
      </c>
      <c r="O3" s="12">
        <f>SUMIFS(Concentrado!P$2:P992,Concentrado!$A$2:$A992,"="&amp;$A3,Concentrado!$B$2:$B992, "=Durango")</f>
        <v>1.5527950310559007</v>
      </c>
      <c r="P3" s="12">
        <f>SUMIFS(Concentrado!Q$2:Q992,Concentrado!$A$2:$A992,"="&amp;$A3,Concentrado!$B$2:$B992, "=Durango")</f>
        <v>7.0287190620990874</v>
      </c>
      <c r="Q3" s="12">
        <f>SUMIFS(Concentrado!R$2:R992,Concentrado!$A$2:$A992,"="&amp;$A3,Concentrado!$B$2:$B992, "=Durango")</f>
        <v>0.70997162243425138</v>
      </c>
    </row>
    <row r="4" spans="1:17" x14ac:dyDescent="0.25">
      <c r="A4" s="5">
        <v>1992</v>
      </c>
      <c r="B4" s="12">
        <f>SUMIFS(Concentrado!C$2:C993,Concentrado!$A$2:$A993,"="&amp;$A4,Concentrado!$B$2:$B993, "=Durango")</f>
        <v>46.02347197070506</v>
      </c>
      <c r="C4" s="12">
        <f>SUMIFS(Concentrado!D$2:D993,Concentrado!$A$2:$A993,"="&amp;$A4,Concentrado!$B$2:$B993, "=Durango")</f>
        <v>80.04082081861749</v>
      </c>
      <c r="D4" s="12">
        <f>SUMIFS(Concentrado!E$2:E993,Concentrado!$A$2:$A993,"="&amp;$A4,Concentrado!$B$2:$B993, "=Durango")</f>
        <v>23.789865517289634</v>
      </c>
      <c r="E4" s="12">
        <f>SUMIFS(Concentrado!F$2:F993,Concentrado!$A$2:$A993,"="&amp;$A4,Concentrado!$B$2:$B993, "=Durango")</f>
        <v>12.244783722134372</v>
      </c>
      <c r="F4" s="12">
        <f>SUMIFS(Concentrado!G$2:G993,Concentrado!$A$2:$A993,"="&amp;$A4,Concentrado!$B$2:$B993, "=Durango")</f>
        <v>24.683683171213342</v>
      </c>
      <c r="G4" s="12">
        <f>SUMIFS(Concentrado!H$2:H993,Concentrado!$A$2:$A993,"="&amp;$A4,Concentrado!$B$2:$B993, "=Durango")</f>
        <v>32.867071346881325</v>
      </c>
      <c r="H4" s="12">
        <f>SUMIFS(Concentrado!I$2:I993,Concentrado!$A$2:$A993,"="&amp;$A4,Concentrado!$B$2:$B993, "=Durango")</f>
        <v>28.78546603385908</v>
      </c>
      <c r="I4" s="12">
        <f>SUMIFS(Concentrado!J$2:J993,Concentrado!$A$2:$A993,"="&amp;$A4,Concentrado!$B$2:$B993, "=Durango")</f>
        <v>36.749397058371457</v>
      </c>
      <c r="J4" s="12">
        <f>SUMIFS(Concentrado!K$2:K993,Concentrado!$A$2:$A993,"="&amp;$A4,Concentrado!$B$2:$B993, "=Durango")</f>
        <v>37.723233922758865</v>
      </c>
      <c r="K4" s="12">
        <f>SUMIFS(Concentrado!L$2:L993,Concentrado!$A$2:$A993,"="&amp;$A4,Concentrado!$B$2:$B993, "=Durango")</f>
        <v>6.122987595671681</v>
      </c>
      <c r="L4" s="12">
        <f>SUMIFS(Concentrado!M$2:M993,Concentrado!$A$2:$A993,"="&amp;$A4,Concentrado!$B$2:$B993, "=Durango")</f>
        <v>43.212809008533476</v>
      </c>
      <c r="M4" s="12">
        <f>SUMIFS(Concentrado!N$2:N993,Concentrado!$A$2:$A993,"="&amp;$A4,Concentrado!$B$2:$B993, "=Durango")</f>
        <v>83.520391595778321</v>
      </c>
      <c r="N4" s="12">
        <f>SUMIFS(Concentrado!O$2:O993,Concentrado!$A$2:$A993,"="&amp;$A4,Concentrado!$B$2:$B993, "=Durango")</f>
        <v>3.4932886937615453</v>
      </c>
      <c r="O4" s="12">
        <f>SUMIFS(Concentrado!P$2:P993,Concentrado!$A$2:$A993,"="&amp;$A4,Concentrado!$B$2:$B993, "=Durango")</f>
        <v>2.4007709904552206</v>
      </c>
      <c r="P4" s="12">
        <f>SUMIFS(Concentrado!Q$2:Q993,Concentrado!$A$2:$A993,"="&amp;$A4,Concentrado!$B$2:$B993, "=Durango")</f>
        <v>5.4191959180082696</v>
      </c>
      <c r="Q4" s="12">
        <f>SUMIFS(Concentrado!R$2:R993,Concentrado!$A$2:$A993,"="&amp;$A4,Concentrado!$B$2:$B993, "=Durango")</f>
        <v>1.2668250197941411</v>
      </c>
    </row>
    <row r="5" spans="1:17" x14ac:dyDescent="0.25">
      <c r="A5" s="5">
        <v>1993</v>
      </c>
      <c r="B5" s="12">
        <f>SUMIFS(Concentrado!C$2:C994,Concentrado!$A$2:$A994,"="&amp;$A5,Concentrado!$B$2:$B994, "=Durango")</f>
        <v>62.003155607756945</v>
      </c>
      <c r="C5" s="12">
        <f>SUMIFS(Concentrado!D$2:D994,Concentrado!$A$2:$A994,"="&amp;$A5,Concentrado!$B$2:$B994, "=Durango")</f>
        <v>80.150420663685807</v>
      </c>
      <c r="D5" s="12">
        <f>SUMIFS(Concentrado!E$2:E994,Concentrado!$A$2:$A994,"="&amp;$A5,Concentrado!$B$2:$B994, "=Durango")</f>
        <v>23.907757042542148</v>
      </c>
      <c r="E5" s="12">
        <f>SUMIFS(Concentrado!F$2:F994,Concentrado!$A$2:$A994,"="&amp;$A5,Concentrado!$B$2:$B994, "=Durango")</f>
        <v>11.270799748627011</v>
      </c>
      <c r="F5" s="12">
        <f>SUMIFS(Concentrado!G$2:G994,Concentrado!$A$2:$A994,"="&amp;$A5,Concentrado!$B$2:$B994, "=Durango")</f>
        <v>31.257535298688076</v>
      </c>
      <c r="G5" s="12">
        <f>SUMIFS(Concentrado!H$2:H994,Concentrado!$A$2:$A994,"="&amp;$A5,Concentrado!$B$2:$B994, "=Durango")</f>
        <v>35.67359567504775</v>
      </c>
      <c r="H5" s="12">
        <f>SUMIFS(Concentrado!I$2:I994,Concentrado!$A$2:$A994,"="&amp;$A5,Concentrado!$B$2:$B994, "=Durango")</f>
        <v>32.637075718015666</v>
      </c>
      <c r="I5" s="12">
        <f>SUMIFS(Concentrado!J$2:J994,Concentrado!$A$2:$A994,"="&amp;$A5,Concentrado!$B$2:$B994, "=Durango")</f>
        <v>38.664937138295748</v>
      </c>
      <c r="J5" s="12">
        <f>SUMIFS(Concentrado!K$2:K994,Concentrado!$A$2:$A994,"="&amp;$A5,Concentrado!$B$2:$B994, "=Durango")</f>
        <v>37.837747271772756</v>
      </c>
      <c r="K5" s="12">
        <f>SUMIFS(Concentrado!L$2:L994,Concentrado!$A$2:$A994,"="&amp;$A5,Concentrado!$B$2:$B994, "=Durango")</f>
        <v>9.2150971215387543</v>
      </c>
      <c r="L5" s="12">
        <f>SUMIFS(Concentrado!M$2:M994,Concentrado!$A$2:$A994,"="&amp;$A5,Concentrado!$B$2:$B994, "=Durango")</f>
        <v>24.922649033252537</v>
      </c>
      <c r="M5" s="12">
        <f>SUMIFS(Concentrado!N$2:N994,Concentrado!$A$2:$A994,"="&amp;$A5,Concentrado!$B$2:$B994, "=Durango")</f>
        <v>47.97087422346268</v>
      </c>
      <c r="N5" s="12">
        <f>SUMIFS(Concentrado!O$2:O994,Concentrado!$A$2:$A994,"="&amp;$A5,Concentrado!$B$2:$B994, "=Durango")</f>
        <v>2.2173440652786094</v>
      </c>
      <c r="O5" s="12">
        <f>SUMIFS(Concentrado!P$2:P994,Concentrado!$A$2:$A994,"="&amp;$A5,Concentrado!$B$2:$B994, "=Durango")</f>
        <v>2.0484317547890627</v>
      </c>
      <c r="P5" s="12">
        <f>SUMIFS(Concentrado!Q$2:Q994,Concentrado!$A$2:$A994,"="&amp;$A5,Concentrado!$B$2:$B994, "=Durango")</f>
        <v>4.8169825862588942</v>
      </c>
      <c r="Q5" s="12">
        <f>SUMIFS(Concentrado!R$2:R994,Concentrado!$A$2:$A994,"="&amp;$A5,Concentrado!$B$2:$B994, "=Durango")</f>
        <v>0.97735878561774658</v>
      </c>
    </row>
    <row r="6" spans="1:17" x14ac:dyDescent="0.25">
      <c r="A6" s="5">
        <v>1994</v>
      </c>
      <c r="B6" s="12">
        <f>SUMIFS(Concentrado!C$2:C995,Concentrado!$A$2:$A995,"="&amp;$A6,Concentrado!$B$2:$B995, "=Durango")</f>
        <v>58.460803302272858</v>
      </c>
      <c r="C6" s="12">
        <f>SUMIFS(Concentrado!D$2:D995,Concentrado!$A$2:$A995,"="&amp;$A6,Concentrado!$B$2:$B995, "=Durango")</f>
        <v>71.678028396699759</v>
      </c>
      <c r="D6" s="12">
        <f>SUMIFS(Concentrado!E$2:E995,Concentrado!$A$2:$A995,"="&amp;$A6,Concentrado!$B$2:$B995, "=Durango")</f>
        <v>20.349477251953214</v>
      </c>
      <c r="E6" s="12">
        <f>SUMIFS(Concentrado!F$2:F995,Concentrado!$A$2:$A995,"="&amp;$A6,Concentrado!$B$2:$B995, "=Durango")</f>
        <v>12.343125546266704</v>
      </c>
      <c r="F6" s="12">
        <f>SUMIFS(Concentrado!G$2:G995,Concentrado!$A$2:$A995,"="&amp;$A6,Concentrado!$B$2:$B995, "=Durango")</f>
        <v>37.508068596151496</v>
      </c>
      <c r="G6" s="12">
        <f>SUMIFS(Concentrado!H$2:H995,Concentrado!$A$2:$A995,"="&amp;$A6,Concentrado!$B$2:$B995, "=Durango")</f>
        <v>34.368451978403307</v>
      </c>
      <c r="H6" s="12">
        <f>SUMIFS(Concentrado!I$2:I995,Concentrado!$A$2:$A995,"="&amp;$A6,Concentrado!$B$2:$B995, "=Durango")</f>
        <v>29.745404474658454</v>
      </c>
      <c r="I6" s="12">
        <f>SUMIFS(Concentrado!J$2:J995,Concentrado!$A$2:$A995,"="&amp;$A6,Concentrado!$B$2:$B995, "=Durango")</f>
        <v>38.921369207008048</v>
      </c>
      <c r="J6" s="12">
        <f>SUMIFS(Concentrado!K$2:K995,Concentrado!$A$2:$A995,"="&amp;$A6,Concentrado!$B$2:$B995, "=Durango")</f>
        <v>38.664508475703727</v>
      </c>
      <c r="K6" s="12">
        <f>SUMIFS(Concentrado!L$2:L995,Concentrado!$A$2:$A995,"="&amp;$A6,Concentrado!$B$2:$B995, "=Durango")</f>
        <v>8.522821760773402</v>
      </c>
      <c r="L6" s="12">
        <f>SUMIFS(Concentrado!M$2:M995,Concentrado!$A$2:$A995,"="&amp;$A6,Concentrado!$B$2:$B995, "=Durango")</f>
        <v>24.251931839599109</v>
      </c>
      <c r="M6" s="12">
        <f>SUMIFS(Concentrado!N$2:N995,Concentrado!$A$2:$A995,"="&amp;$A6,Concentrado!$B$2:$B995, "=Durango")</f>
        <v>46.084429467780694</v>
      </c>
      <c r="N6" s="12">
        <f>SUMIFS(Concentrado!O$2:O995,Concentrado!$A$2:$A995,"="&amp;$A6,Concentrado!$B$2:$B995, "=Durango")</f>
        <v>2.7506267990818407</v>
      </c>
      <c r="O6" s="12">
        <f>SUMIFS(Concentrado!P$2:P995,Concentrado!$A$2:$A995,"="&amp;$A6,Concentrado!$B$2:$B995, "=Durango")</f>
        <v>2.0414065290985488</v>
      </c>
      <c r="P6" s="12">
        <f>SUMIFS(Concentrado!Q$2:Q995,Concentrado!$A$2:$A995,"="&amp;$A6,Concentrado!$B$2:$B995, "=Durango")</f>
        <v>4.1574740296455612</v>
      </c>
      <c r="Q6" s="12">
        <f>SUMIFS(Concentrado!R$2:R995,Concentrado!$A$2:$A995,"="&amp;$A6,Concentrado!$B$2:$B995, "=Durango")</f>
        <v>1.1086597412388164</v>
      </c>
    </row>
    <row r="7" spans="1:17" x14ac:dyDescent="0.25">
      <c r="A7" s="5">
        <v>1995</v>
      </c>
      <c r="B7" s="12">
        <f>SUMIFS(Concentrado!C$2:C996,Concentrado!$A$2:$A996,"="&amp;$A7,Concentrado!$B$2:$B996, "=Durango")</f>
        <v>31.826371742288519</v>
      </c>
      <c r="C7" s="12">
        <f>SUMIFS(Concentrado!D$2:D996,Concentrado!$A$2:$A996,"="&amp;$A7,Concentrado!$B$2:$B996, "=Durango")</f>
        <v>97.019100956331144</v>
      </c>
      <c r="D7" s="12">
        <f>SUMIFS(Concentrado!E$2:E996,Concentrado!$A$2:$A996,"="&amp;$A7,Concentrado!$B$2:$B996, "=Durango")</f>
        <v>15.652412101923289</v>
      </c>
      <c r="E7" s="12">
        <f>SUMIFS(Concentrado!F$2:F996,Concentrado!$A$2:$A996,"="&amp;$A7,Concentrado!$B$2:$B996, "=Durango")</f>
        <v>11.413217157652399</v>
      </c>
      <c r="F7" s="12">
        <f>SUMIFS(Concentrado!G$2:G996,Concentrado!$A$2:$A996,"="&amp;$A7,Concentrado!$B$2:$B996, "=Durango")</f>
        <v>37.497230318215131</v>
      </c>
      <c r="G7" s="12">
        <f>SUMIFS(Concentrado!H$2:H996,Concentrado!$A$2:$A996,"="&amp;$A7,Concentrado!$B$2:$B996, "=Durango")</f>
        <v>33.515800600944502</v>
      </c>
      <c r="H7" s="12">
        <f>SUMIFS(Concentrado!I$2:I996,Concentrado!$A$2:$A996,"="&amp;$A7,Concentrado!$B$2:$B996, "=Durango")</f>
        <v>28.715939704850079</v>
      </c>
      <c r="I7" s="12">
        <f>SUMIFS(Concentrado!J$2:J996,Concentrado!$A$2:$A996,"="&amp;$A7,Concentrado!$B$2:$B996, "=Durango")</f>
        <v>38.241335605961282</v>
      </c>
      <c r="J7" s="12">
        <f>SUMIFS(Concentrado!K$2:K996,Concentrado!$A$2:$A996,"="&amp;$A7,Concentrado!$B$2:$B996, "=Durango")</f>
        <v>41.154925583911314</v>
      </c>
      <c r="K7" s="12">
        <f>SUMIFS(Concentrado!L$2:L996,Concentrado!$A$2:$A996,"="&amp;$A7,Concentrado!$B$2:$B996, "=Durango")</f>
        <v>11.148993218384001</v>
      </c>
      <c r="L7" s="12">
        <f>SUMIFS(Concentrado!M$2:M996,Concentrado!$A$2:$A996,"="&amp;$A7,Concentrado!$B$2:$B996, "=Durango")</f>
        <v>21.609776978843065</v>
      </c>
      <c r="M7" s="12">
        <f>SUMIFS(Concentrado!N$2:N996,Concentrado!$A$2:$A996,"="&amp;$A7,Concentrado!$B$2:$B996, "=Durango")</f>
        <v>41.478579573672341</v>
      </c>
      <c r="N7" s="12">
        <f>SUMIFS(Concentrado!O$2:O996,Concentrado!$A$2:$A996,"="&amp;$A7,Concentrado!$B$2:$B996, "=Durango")</f>
        <v>2.0486429788907827</v>
      </c>
      <c r="O7" s="12">
        <f>SUMIFS(Concentrado!P$2:P996,Concentrado!$A$2:$A996,"="&amp;$A7,Concentrado!$B$2:$B996, "=Durango")</f>
        <v>4.4123362132312387</v>
      </c>
      <c r="P7" s="12">
        <f>SUMIFS(Concentrado!Q$2:Q996,Concentrado!$A$2:$A996,"="&amp;$A7,Concentrado!$B$2:$B996, "=Durango")</f>
        <v>4.4733614765120988</v>
      </c>
      <c r="Q7" s="12">
        <f>SUMIFS(Concentrado!R$2:R996,Concentrado!$A$2:$A996,"="&amp;$A7,Concentrado!$B$2:$B996, "=Durango")</f>
        <v>2.1334493195673088</v>
      </c>
    </row>
    <row r="8" spans="1:17" x14ac:dyDescent="0.25">
      <c r="A8" s="5">
        <v>1996</v>
      </c>
      <c r="B8" s="12">
        <f>SUMIFS(Concentrado!C$2:C997,Concentrado!$A$2:$A997,"="&amp;$A8,Concentrado!$B$2:$B997, "=Durango")</f>
        <v>49.895271903244748</v>
      </c>
      <c r="C8" s="12">
        <f>SUMIFS(Concentrado!D$2:D997,Concentrado!$A$2:$A997,"="&amp;$A8,Concentrado!$B$2:$B997, "=Durango")</f>
        <v>101.3497710534659</v>
      </c>
      <c r="D8" s="12">
        <f>SUMIFS(Concentrado!E$2:E997,Concentrado!$A$2:$A997,"="&amp;$A8,Concentrado!$B$2:$B997, "=Durango")</f>
        <v>20.756030425147369</v>
      </c>
      <c r="E8" s="12">
        <f>SUMIFS(Concentrado!F$2:F997,Concentrado!$A$2:$A997,"="&amp;$A8,Concentrado!$B$2:$B997, "=Durango")</f>
        <v>14.369559525102025</v>
      </c>
      <c r="F8" s="12">
        <f>SUMIFS(Concentrado!G$2:G997,Concentrado!$A$2:$A997,"="&amp;$A8,Concentrado!$B$2:$B997, "=Durango")</f>
        <v>39.290431525973482</v>
      </c>
      <c r="G8" s="12">
        <f>SUMIFS(Concentrado!H$2:H997,Concentrado!$A$2:$A997,"="&amp;$A8,Concentrado!$B$2:$B997, "=Durango")</f>
        <v>37.41966081064966</v>
      </c>
      <c r="H8" s="12">
        <f>SUMIFS(Concentrado!I$2:I997,Concentrado!$A$2:$A997,"="&amp;$A8,Concentrado!$B$2:$B997, "=Durango")</f>
        <v>31.795799083728017</v>
      </c>
      <c r="I8" s="12">
        <f>SUMIFS(Concentrado!J$2:J997,Concentrado!$A$2:$A997,"="&amp;$A8,Concentrado!$B$2:$B997, "=Durango")</f>
        <v>42.948787648146137</v>
      </c>
      <c r="J8" s="12">
        <f>SUMIFS(Concentrado!K$2:K997,Concentrado!$A$2:$A997,"="&amp;$A8,Concentrado!$B$2:$B997, "=Durango")</f>
        <v>44.9584203146267</v>
      </c>
      <c r="K8" s="12">
        <f>SUMIFS(Concentrado!L$2:L997,Concentrado!$A$2:$A997,"="&amp;$A8,Concentrado!$B$2:$B997, "=Durango")</f>
        <v>10.005989887096796</v>
      </c>
      <c r="L8" s="12">
        <f>SUMIFS(Concentrado!M$2:M997,Concentrado!$A$2:$A997,"="&amp;$A8,Concentrado!$B$2:$B997, "=Durango")</f>
        <v>17.202078504529425</v>
      </c>
      <c r="M8" s="12">
        <f>SUMIFS(Concentrado!N$2:N997,Concentrado!$A$2:$A997,"="&amp;$A8,Concentrado!$B$2:$B997, "=Durango")</f>
        <v>34.007680759117797</v>
      </c>
      <c r="N8" s="12">
        <f>SUMIFS(Concentrado!O$2:O997,Concentrado!$A$2:$A997,"="&amp;$A8,Concentrado!$B$2:$B997, "=Durango")</f>
        <v>0.54365553984995107</v>
      </c>
      <c r="O8" s="12">
        <f>SUMIFS(Concentrado!P$2:P997,Concentrado!$A$2:$A997,"="&amp;$A8,Concentrado!$B$2:$B997, "=Durango")</f>
        <v>4.2485359545100758</v>
      </c>
      <c r="P8" s="12">
        <f>SUMIFS(Concentrado!Q$2:Q997,Concentrado!$A$2:$A997,"="&amp;$A8,Concentrado!$B$2:$B997, "=Durango")</f>
        <v>5.345665830092809</v>
      </c>
      <c r="Q8" s="12">
        <f>SUMIFS(Concentrado!R$2:R997,Concentrado!$A$2:$A997,"="&amp;$A8,Concentrado!$B$2:$B997, "=Durango")</f>
        <v>1.9874911419575827</v>
      </c>
    </row>
    <row r="9" spans="1:17" x14ac:dyDescent="0.25">
      <c r="A9" s="5">
        <v>1997</v>
      </c>
      <c r="B9" s="12">
        <f>SUMIFS(Concentrado!C$2:C998,Concentrado!$A$2:$A998,"="&amp;$A9,Concentrado!$B$2:$B998, "=Durango")</f>
        <v>27.442371020856204</v>
      </c>
      <c r="C9" s="12">
        <f>SUMIFS(Concentrado!D$2:D998,Concentrado!$A$2:$A998,"="&amp;$A9,Concentrado!$B$2:$B998, "=Durango")</f>
        <v>65.967238030904326</v>
      </c>
      <c r="D9" s="12">
        <f>SUMIFS(Concentrado!E$2:E998,Concentrado!$A$2:$A998,"="&amp;$A9,Concentrado!$B$2:$B998, "=Durango")</f>
        <v>16.913160317967414</v>
      </c>
      <c r="E9" s="12">
        <f>SUMIFS(Concentrado!F$2:F998,Concentrado!$A$2:$A998,"="&amp;$A9,Concentrado!$B$2:$B998, "=Durango")</f>
        <v>12.528266902198085</v>
      </c>
      <c r="F9" s="12">
        <f>SUMIFS(Concentrado!G$2:G998,Concentrado!$A$2:$A998,"="&amp;$A9,Concentrado!$B$2:$B998, "=Durango")</f>
        <v>50.193367892701389</v>
      </c>
      <c r="G9" s="12">
        <f>SUMIFS(Concentrado!H$2:H998,Concentrado!$A$2:$A998,"="&amp;$A9,Concentrado!$B$2:$B998, "=Durango")</f>
        <v>39.480742703247131</v>
      </c>
      <c r="H9" s="12">
        <f>SUMIFS(Concentrado!I$2:I998,Concentrado!$A$2:$A998,"="&amp;$A9,Concentrado!$B$2:$B998, "=Durango")</f>
        <v>36.207249188791785</v>
      </c>
      <c r="I9" s="12">
        <f>SUMIFS(Concentrado!J$2:J998,Concentrado!$A$2:$A998,"="&amp;$A9,Concentrado!$B$2:$B998, "=Durango")</f>
        <v>42.691025397771938</v>
      </c>
      <c r="J9" s="12">
        <f>SUMIFS(Concentrado!K$2:K998,Concentrado!$A$2:$A998,"="&amp;$A9,Concentrado!$B$2:$B998, "=Durango")</f>
        <v>43.586192551071797</v>
      </c>
      <c r="K9" s="12">
        <f>SUMIFS(Concentrado!L$2:L998,Concentrado!$A$2:$A998,"="&amp;$A9,Concentrado!$B$2:$B998, "=Durango")</f>
        <v>9.7846554706487705</v>
      </c>
      <c r="L9" s="12">
        <f>SUMIFS(Concentrado!M$2:M998,Concentrado!$A$2:$A998,"="&amp;$A9,Concentrado!$B$2:$B998, "=Durango")</f>
        <v>17.311313524993981</v>
      </c>
      <c r="M9" s="12">
        <f>SUMIFS(Concentrado!N$2:N998,Concentrado!$A$2:$A998,"="&amp;$A9,Concentrado!$B$2:$B998, "=Durango")</f>
        <v>33.166945821793995</v>
      </c>
      <c r="N9" s="12">
        <f>SUMIFS(Concentrado!O$2:O998,Concentrado!$A$2:$A998,"="&amp;$A9,Concentrado!$B$2:$B998, "=Durango")</f>
        <v>1.6263247770579787</v>
      </c>
      <c r="O9" s="12">
        <f>SUMIFS(Concentrado!P$2:P998,Concentrado!$A$2:$A998,"="&amp;$A9,Concentrado!$B$2:$B998, "=Durango")</f>
        <v>4.2702486651202669</v>
      </c>
      <c r="P9" s="12">
        <f>SUMIFS(Concentrado!Q$2:Q998,Concentrado!$A$2:$A998,"="&amp;$A9,Concentrado!$B$2:$B998, "=Durango")</f>
        <v>4.3791465043463029</v>
      </c>
      <c r="Q9" s="12">
        <f>SUMIFS(Concentrado!R$2:R998,Concentrado!$A$2:$A998,"="&amp;$A9,Concentrado!$B$2:$B998, "=Durango")</f>
        <v>2.0527249239123297</v>
      </c>
    </row>
    <row r="10" spans="1:17" x14ac:dyDescent="0.25">
      <c r="A10" s="5">
        <v>1998</v>
      </c>
      <c r="B10" s="12">
        <f>SUMIFS(Concentrado!C$2:C999,Concentrado!$A$2:$A999,"="&amp;$A10,Concentrado!$B$2:$B999, "=Durango")</f>
        <v>31.682785507542118</v>
      </c>
      <c r="C10" s="12">
        <f>SUMIFS(Concentrado!D$2:D999,Concentrado!$A$2:$A999,"="&amp;$A10,Concentrado!$B$2:$B999, "=Durango")</f>
        <v>69.809527389499564</v>
      </c>
      <c r="D10" s="12">
        <f>SUMIFS(Concentrado!E$2:E999,Concentrado!$A$2:$A999,"="&amp;$A10,Concentrado!$B$2:$B999, "=Durango")</f>
        <v>14.753569287986599</v>
      </c>
      <c r="E10" s="12">
        <f>SUMIFS(Concentrado!F$2:F999,Concentrado!$A$2:$A999,"="&amp;$A10,Concentrado!$B$2:$B999, "=Durango")</f>
        <v>10.143078885490787</v>
      </c>
      <c r="F10" s="12">
        <f>SUMIFS(Concentrado!G$2:G999,Concentrado!$A$2:$A999,"="&amp;$A10,Concentrado!$B$2:$B999, "=Durango")</f>
        <v>63.961396463501522</v>
      </c>
      <c r="G10" s="12">
        <f>SUMIFS(Concentrado!H$2:H999,Concentrado!$A$2:$A999,"="&amp;$A10,Concentrado!$B$2:$B999, "=Durango")</f>
        <v>48.263703029196805</v>
      </c>
      <c r="H10" s="12">
        <f>SUMIFS(Concentrado!I$2:I999,Concentrado!$A$2:$A999,"="&amp;$A10,Concentrado!$B$2:$B999, "=Durango")</f>
        <v>42.999632221795146</v>
      </c>
      <c r="I10" s="12">
        <f>SUMIFS(Concentrado!J$2:J999,Concentrado!$A$2:$A999,"="&amp;$A10,Concentrado!$B$2:$B999, "=Durango")</f>
        <v>53.411941287430615</v>
      </c>
      <c r="J10" s="12">
        <f>SUMIFS(Concentrado!K$2:K999,Concentrado!$A$2:$A999,"="&amp;$A10,Concentrado!$B$2:$B999, "=Durango")</f>
        <v>41.017311356257913</v>
      </c>
      <c r="K10" s="12">
        <f>SUMIFS(Concentrado!L$2:L999,Concentrado!$A$2:$A999,"="&amp;$A10,Concentrado!$B$2:$B999, "=Durango")</f>
        <v>8.203462271251583</v>
      </c>
      <c r="L10" s="12">
        <f>SUMIFS(Concentrado!M$2:M999,Concentrado!$A$2:$A999,"="&amp;$A10,Concentrado!$B$2:$B999, "=Durango")</f>
        <v>17.774168254378427</v>
      </c>
      <c r="M10" s="12">
        <f>SUMIFS(Concentrado!N$2:N999,Concentrado!$A$2:$A999,"="&amp;$A10,Concentrado!$B$2:$B999, "=Durango")</f>
        <v>32.768208477702409</v>
      </c>
      <c r="N10" s="12">
        <f>SUMIFS(Concentrado!O$2:O999,Concentrado!$A$2:$A999,"="&amp;$A10,Concentrado!$B$2:$B999, "=Durango")</f>
        <v>3.1100624040782385</v>
      </c>
      <c r="O10" s="12">
        <f>SUMIFS(Concentrado!P$2:P999,Concentrado!$A$2:$A999,"="&amp;$A10,Concentrado!$B$2:$B999, "=Durango")</f>
        <v>4.2961010305487157</v>
      </c>
      <c r="P10" s="12">
        <f>SUMIFS(Concentrado!Q$2:Q999,Concentrado!$A$2:$A999,"="&amp;$A10,Concentrado!$B$2:$B999, "=Durango")</f>
        <v>3.7599202076569749</v>
      </c>
      <c r="Q10" s="12">
        <f>SUMIFS(Concentrado!R$2:R999,Concentrado!$A$2:$A999,"="&amp;$A10,Concentrado!$B$2:$B999, "=Durango")</f>
        <v>1.5723302686565532</v>
      </c>
    </row>
    <row r="11" spans="1:17" x14ac:dyDescent="0.25">
      <c r="A11" s="5">
        <v>1999</v>
      </c>
      <c r="B11" s="12">
        <f>SUMIFS(Concentrado!C$2:C1000,Concentrado!$A$2:$A1000,"="&amp;$A11,Concentrado!$B$2:$B1000, "=Durango")</f>
        <v>27.359182288759754</v>
      </c>
      <c r="C11" s="12">
        <f>SUMIFS(Concentrado!D$2:D1000,Concentrado!$A$2:$A1000,"="&amp;$A11,Concentrado!$B$2:$B1000, "=Durango")</f>
        <v>53.076813640193926</v>
      </c>
      <c r="D11" s="12">
        <f>SUMIFS(Concentrado!E$2:E1000,Concentrado!$A$2:$A1000,"="&amp;$A11,Concentrado!$B$2:$B1000, "=Durango")</f>
        <v>21.428657660594208</v>
      </c>
      <c r="E11" s="12">
        <f>SUMIFS(Concentrado!F$2:F1000,Concentrado!$A$2:$A1000,"="&amp;$A11,Concentrado!$B$2:$B1000, "=Durango")</f>
        <v>13.279731507973876</v>
      </c>
      <c r="F11" s="12">
        <f>SUMIFS(Concentrado!G$2:G1000,Concentrado!$A$2:$A1000,"="&amp;$A11,Concentrado!$B$2:$B1000, "=Durango")</f>
        <v>53.357118397056595</v>
      </c>
      <c r="G11" s="12">
        <f>SUMIFS(Concentrado!H$2:H1000,Concentrado!$A$2:$A1000,"="&amp;$A11,Concentrado!$B$2:$B1000, "=Durango")</f>
        <v>45.040981141566746</v>
      </c>
      <c r="H11" s="12">
        <f>SUMIFS(Concentrado!I$2:I1000,Concentrado!$A$2:$A1000,"="&amp;$A11,Concentrado!$B$2:$B1000, "=Durango")</f>
        <v>41.948457390473685</v>
      </c>
      <c r="I11" s="12">
        <f>SUMIFS(Concentrado!J$2:J1000,Concentrado!$A$2:$A1000,"="&amp;$A11,Concentrado!$B$2:$B1000, "=Durango")</f>
        <v>48.056350120208371</v>
      </c>
      <c r="J11" s="12">
        <f>SUMIFS(Concentrado!K$2:K1000,Concentrado!$A$2:$A1000,"="&amp;$A11,Concentrado!$B$2:$B1000, "=Durango")</f>
        <v>49.07348172935496</v>
      </c>
      <c r="K11" s="12">
        <f>SUMIFS(Concentrado!L$2:L1000,Concentrado!$A$2:$A1000,"="&amp;$A11,Concentrado!$B$2:$B1000, "=Durango")</f>
        <v>9.6369929301379518</v>
      </c>
      <c r="L11" s="12">
        <f>SUMIFS(Concentrado!M$2:M1000,Concentrado!$A$2:$A1000,"="&amp;$A11,Concentrado!$B$2:$B1000, "=Durango")</f>
        <v>14.831400466949898</v>
      </c>
      <c r="M11" s="12">
        <f>SUMIFS(Concentrado!N$2:N1000,Concentrado!$A$2:$A1000,"="&amp;$A11,Concentrado!$B$2:$B1000, "=Durango")</f>
        <v>27.965638260315789</v>
      </c>
      <c r="N11" s="12">
        <f>SUMIFS(Concentrado!O$2:O1000,Concentrado!$A$2:$A1000,"="&amp;$A11,Concentrado!$B$2:$B1000, "=Durango")</f>
        <v>2.0248462129301279</v>
      </c>
      <c r="O11" s="12">
        <f>SUMIFS(Concentrado!P$2:P1000,Concentrado!$A$2:$A1000,"="&amp;$A11,Concentrado!$B$2:$B1000, "=Durango")</f>
        <v>3.2885513412097023</v>
      </c>
      <c r="P11" s="12">
        <f>SUMIFS(Concentrado!Q$2:Q1000,Concentrado!$A$2:$A1000,"="&amp;$A11,Concentrado!$B$2:$B1000, "=Durango")</f>
        <v>5.2627550044015772</v>
      </c>
      <c r="Q11" s="12">
        <f>SUMIFS(Concentrado!R$2:R1000,Concentrado!$A$2:$A1000,"="&amp;$A11,Concentrado!$B$2:$B1000, "=Durango")</f>
        <v>2.597203768405973</v>
      </c>
    </row>
    <row r="12" spans="1:17" x14ac:dyDescent="0.25">
      <c r="A12" s="5">
        <v>2000</v>
      </c>
      <c r="B12" s="12">
        <f>SUMIFS(Concentrado!C$2:C1001,Concentrado!$A$2:$A1001,"="&amp;$A12,Concentrado!$B$2:$B1001, "=Durango")</f>
        <v>28.837941858272604</v>
      </c>
      <c r="C12" s="12">
        <f>SUMIFS(Concentrado!D$2:D1001,Concentrado!$A$2:$A1001,"="&amp;$A12,Concentrado!$B$2:$B1001, "=Durango")</f>
        <v>26.065062833438702</v>
      </c>
      <c r="D12" s="12">
        <f>SUMIFS(Concentrado!E$2:E1001,Concentrado!$A$2:$A1001,"="&amp;$A12,Concentrado!$B$2:$B1001, "=Durango")</f>
        <v>20.6700644315437</v>
      </c>
      <c r="E12" s="12">
        <f>SUMIFS(Concentrado!F$2:F1001,Concentrado!$A$2:$A1001,"="&amp;$A12,Concentrado!$B$2:$B1001, "=Durango")</f>
        <v>14.173758467344252</v>
      </c>
      <c r="F12" s="12">
        <f>SUMIFS(Concentrado!G$2:G1001,Concentrado!$A$2:$A1001,"="&amp;$A12,Concentrado!$B$2:$B1001, "=Durango")</f>
        <v>40.425085320252194</v>
      </c>
      <c r="G12" s="12">
        <f>SUMIFS(Concentrado!H$2:H1001,Concentrado!$A$2:$A1001,"="&amp;$A12,Concentrado!$B$2:$B1001, "=Durango")</f>
        <v>44.136899195810734</v>
      </c>
      <c r="H12" s="12">
        <f>SUMIFS(Concentrado!I$2:I1001,Concentrado!$A$2:$A1001,"="&amp;$A12,Concentrado!$B$2:$B1001, "=Durango")</f>
        <v>38.614245070822662</v>
      </c>
      <c r="I12" s="12">
        <f>SUMIFS(Concentrado!J$2:J1001,Concentrado!$A$2:$A1001,"="&amp;$A12,Concentrado!$B$2:$B1001, "=Durango")</f>
        <v>49.509998604596248</v>
      </c>
      <c r="J12" s="12">
        <f>SUMIFS(Concentrado!K$2:K1001,Concentrado!$A$2:$A1001,"="&amp;$A12,Concentrado!$B$2:$B1001, "=Durango")</f>
        <v>42.91276331672816</v>
      </c>
      <c r="K12" s="12">
        <f>SUMIFS(Concentrado!L$2:L1001,Concentrado!$A$2:$A1001,"="&amp;$A12,Concentrado!$B$2:$B1001, "=Durango")</f>
        <v>8.3649285070642847</v>
      </c>
      <c r="L12" s="12">
        <f>SUMIFS(Concentrado!M$2:M1001,Concentrado!$A$2:$A1001,"="&amp;$A12,Concentrado!$B$2:$B1001, "=Durango")</f>
        <v>11.153238009419045</v>
      </c>
      <c r="M12" s="12">
        <f>SUMIFS(Concentrado!N$2:N1001,Concentrado!$A$2:$A1001,"="&amp;$A12,Concentrado!$B$2:$B1001, "=Durango")</f>
        <v>21.237834788952462</v>
      </c>
      <c r="N12" s="12">
        <f>SUMIFS(Concentrado!O$2:O1001,Concentrado!$A$2:$A1001,"="&amp;$A12,Concentrado!$B$2:$B1001, "=Durango")</f>
        <v>1.3417343795283536</v>
      </c>
      <c r="O12" s="12">
        <f>SUMIFS(Concentrado!P$2:P1001,Concentrado!$A$2:$A1001,"="&amp;$A12,Concentrado!$B$2:$B1001, "=Durango")</f>
        <v>3.2979297679819619</v>
      </c>
      <c r="P12" s="12">
        <f>SUMIFS(Concentrado!Q$2:Q1001,Concentrado!$A$2:$A1001,"="&amp;$A12,Concentrado!$B$2:$B1001, "=Durango")</f>
        <v>3.8084227349235769</v>
      </c>
      <c r="Q12" s="12">
        <f>SUMIFS(Concentrado!R$2:R1001,Concentrado!$A$2:$A1001,"="&amp;$A12,Concentrado!$B$2:$B1001, "=Durango")</f>
        <v>1.9722189162997092</v>
      </c>
    </row>
    <row r="13" spans="1:17" x14ac:dyDescent="0.25">
      <c r="A13" s="5">
        <v>2001</v>
      </c>
      <c r="B13" s="12">
        <f>SUMIFS(Concentrado!C$2:C1002,Concentrado!$A$2:$A1002,"="&amp;$A13,Concentrado!$B$2:$B1002, "=Durango")</f>
        <v>13.967728959013096</v>
      </c>
      <c r="C13" s="12">
        <f>SUMIFS(Concentrado!D$2:D1002,Concentrado!$A$2:$A1002,"="&amp;$A13,Concentrado!$B$2:$B1002, "=Durango")</f>
        <v>48.048987619005047</v>
      </c>
      <c r="D13" s="12">
        <f>SUMIFS(Concentrado!E$2:E1002,Concentrado!$A$2:$A1002,"="&amp;$A13,Concentrado!$B$2:$B1002, "=Durango")</f>
        <v>17.268671751331127</v>
      </c>
      <c r="E13" s="12">
        <f>SUMIFS(Concentrado!F$2:F1002,Concentrado!$A$2:$A1002,"="&amp;$A13,Concentrado!$B$2:$B1002, "=Durango")</f>
        <v>14.102748596920421</v>
      </c>
      <c r="F13" s="12">
        <f>SUMIFS(Concentrado!G$2:G1002,Concentrado!$A$2:$A1002,"="&amp;$A13,Concentrado!$B$2:$B1002, "=Durango")</f>
        <v>60.27091777540042</v>
      </c>
      <c r="G13" s="12">
        <f>SUMIFS(Concentrado!H$2:H1002,Concentrado!$A$2:$A1002,"="&amp;$A13,Concentrado!$B$2:$B1002, "=Durango")</f>
        <v>46.900212228506987</v>
      </c>
      <c r="H13" s="12">
        <f>SUMIFS(Concentrado!I$2:I1002,Concentrado!$A$2:$A1002,"="&amp;$A13,Concentrado!$B$2:$B1002, "=Durango")</f>
        <v>43.82258542332481</v>
      </c>
      <c r="I13" s="12">
        <f>SUMIFS(Concentrado!J$2:J1002,Concentrado!$A$2:$A1002,"="&amp;$A13,Concentrado!$B$2:$B1002, "=Durango")</f>
        <v>49.626145282530665</v>
      </c>
      <c r="J13" s="12">
        <f>SUMIFS(Concentrado!K$2:K1002,Concentrado!$A$2:$A1002,"="&amp;$A13,Concentrado!$B$2:$B1002, "=Durango")</f>
        <v>42.99746859973596</v>
      </c>
      <c r="K13" s="12">
        <f>SUMIFS(Concentrado!L$2:L1002,Concentrado!$A$2:$A1002,"="&amp;$A13,Concentrado!$B$2:$B1002, "=Durango")</f>
        <v>8.1419306738154162</v>
      </c>
      <c r="L13" s="12">
        <f>SUMIFS(Concentrado!M$2:M1002,Concentrado!$A$2:$A1002,"="&amp;$A13,Concentrado!$B$2:$B1002, "=Durango")</f>
        <v>11.506364836549059</v>
      </c>
      <c r="M13" s="12">
        <f>SUMIFS(Concentrado!N$2:N1002,Concentrado!$A$2:$A1002,"="&amp;$A13,Concentrado!$B$2:$B1002, "=Durango")</f>
        <v>21.160438444284566</v>
      </c>
      <c r="N13" s="12">
        <f>SUMIFS(Concentrado!O$2:O1002,Concentrado!$A$2:$A1002,"="&amp;$A13,Concentrado!$B$2:$B1002, "=Durango")</f>
        <v>1.8576631923941962</v>
      </c>
      <c r="O13" s="12">
        <f>SUMIFS(Concentrado!P$2:P1002,Concentrado!$A$2:$A1002,"="&amp;$A13,Concentrado!$B$2:$B1002, "=Durango")</f>
        <v>5.5342544408068255</v>
      </c>
      <c r="P13" s="12">
        <f>SUMIFS(Concentrado!Q$2:Q1002,Concentrado!$A$2:$A1002,"="&amp;$A13,Concentrado!$B$2:$B1002, "=Durango")</f>
        <v>3.2971454794789707</v>
      </c>
      <c r="Q13" s="12">
        <f>SUMIFS(Concentrado!R$2:R1002,Concentrado!$A$2:$A1002,"="&amp;$A13,Concentrado!$B$2:$B1002, "=Durango")</f>
        <v>1.8840831311308401</v>
      </c>
    </row>
    <row r="14" spans="1:17" x14ac:dyDescent="0.25">
      <c r="A14" s="5">
        <v>2002</v>
      </c>
      <c r="B14" s="12">
        <f>SUMIFS(Concentrado!C$2:C1003,Concentrado!$A$2:$A1003,"="&amp;$A14,Concentrado!$B$2:$B1003, "=Durango")</f>
        <v>7.3110103816347412</v>
      </c>
      <c r="C14" s="12">
        <f>SUMIFS(Concentrado!D$2:D1003,Concentrado!$A$2:$A1003,"="&amp;$A14,Concentrado!$B$2:$B1003, "=Durango")</f>
        <v>19.121104075044709</v>
      </c>
      <c r="D14" s="12">
        <f>SUMIFS(Concentrado!E$2:E1003,Concentrado!$A$2:$A1003,"="&amp;$A14,Concentrado!$B$2:$B1003, "=Durango")</f>
        <v>15.998652745031997</v>
      </c>
      <c r="E14" s="12">
        <f>SUMIFS(Concentrado!F$2:F1003,Concentrado!$A$2:$A1003,"="&amp;$A14,Concentrado!$B$2:$B1003, "=Durango")</f>
        <v>12.911193443359156</v>
      </c>
      <c r="F14" s="12">
        <f>SUMIFS(Concentrado!G$2:G1003,Concentrado!$A$2:$A1003,"="&amp;$A14,Concentrado!$B$2:$B1003, "=Durango")</f>
        <v>42.342565959497151</v>
      </c>
      <c r="G14" s="12">
        <f>SUMIFS(Concentrado!H$2:H1003,Concentrado!$A$2:$A1003,"="&amp;$A14,Concentrado!$B$2:$B1003, "=Durango")</f>
        <v>50.241023825557846</v>
      </c>
      <c r="H14" s="12">
        <f>SUMIFS(Concentrado!I$2:I1003,Concentrado!$A$2:$A1003,"="&amp;$A14,Concentrado!$B$2:$B1003, "=Durango")</f>
        <v>46.595616230401141</v>
      </c>
      <c r="I14" s="12">
        <f>SUMIFS(Concentrado!J$2:J1003,Concentrado!$A$2:$A1003,"="&amp;$A14,Concentrado!$B$2:$B1003, "=Durango")</f>
        <v>53.388041865669386</v>
      </c>
      <c r="J14" s="12">
        <f>SUMIFS(Concentrado!K$2:K1003,Concentrado!$A$2:$A1003,"="&amp;$A14,Concentrado!$B$2:$B1003, "=Durango")</f>
        <v>51.305734264245153</v>
      </c>
      <c r="K14" s="12">
        <f>SUMIFS(Concentrado!L$2:L1003,Concentrado!$A$2:$A1003,"="&amp;$A14,Concentrado!$B$2:$B1003, "=Durango")</f>
        <v>11.445637215888674</v>
      </c>
      <c r="L14" s="12">
        <f>SUMIFS(Concentrado!M$2:M1003,Concentrado!$A$2:$A1003,"="&amp;$A14,Concentrado!$B$2:$B1003, "=Durango")</f>
        <v>12.377258849740079</v>
      </c>
      <c r="M14" s="12">
        <f>SUMIFS(Concentrado!N$2:N1003,Concentrado!$A$2:$A1003,"="&amp;$A14,Concentrado!$B$2:$B1003, "=Durango")</f>
        <v>22.419919693468373</v>
      </c>
      <c r="N14" s="12">
        <f>SUMIFS(Concentrado!O$2:O1003,Concentrado!$A$2:$A1003,"="&amp;$A14,Concentrado!$B$2:$B1003, "=Durango")</f>
        <v>2.6234910007699948</v>
      </c>
      <c r="O14" s="12">
        <f>SUMIFS(Concentrado!P$2:P1003,Concentrado!$A$2:$A1003,"="&amp;$A14,Concentrado!$B$2:$B1003, "=Durango")</f>
        <v>6.7114555942563712</v>
      </c>
      <c r="P14" s="12">
        <f>SUMIFS(Concentrado!Q$2:Q1003,Concentrado!$A$2:$A1003,"="&amp;$A14,Concentrado!$B$2:$B1003, "=Durango")</f>
        <v>3.3937645233158276</v>
      </c>
      <c r="Q14" s="12">
        <f>SUMIFS(Concentrado!R$2:R1003,Concentrado!$A$2:$A1003,"="&amp;$A14,Concentrado!$B$2:$B1003, "=Durango")</f>
        <v>2.4621428894644239</v>
      </c>
    </row>
    <row r="15" spans="1:17" x14ac:dyDescent="0.25">
      <c r="A15" s="5">
        <v>2003</v>
      </c>
      <c r="B15" s="12">
        <f>SUMIFS(Concentrado!C$2:C1004,Concentrado!$A$2:$A1004,"="&amp;$A15,Concentrado!$B$2:$B1004, "=Durango")</f>
        <v>16.966502468626111</v>
      </c>
      <c r="C15" s="12">
        <f>SUMIFS(Concentrado!D$2:D1004,Concentrado!$A$2:$A1004,"="&amp;$A15,Concentrado!$B$2:$B1004, "=Durango")</f>
        <v>7.3521510697379799</v>
      </c>
      <c r="D15" s="12">
        <f>SUMIFS(Concentrado!E$2:E1004,Concentrado!$A$2:$A1004,"="&amp;$A15,Concentrado!$B$2:$B1004, "=Durango")</f>
        <v>11.231461240501197</v>
      </c>
      <c r="E15" s="12">
        <f>SUMIFS(Concentrado!F$2:F1004,Concentrado!$A$2:$A1004,"="&amp;$A15,Concentrado!$B$2:$B1004, "=Durango")</f>
        <v>12.05327547761104</v>
      </c>
      <c r="F15" s="12">
        <f>SUMIFS(Concentrado!G$2:G1004,Concentrado!$A$2:$A1004,"="&amp;$A15,Concentrado!$B$2:$B1004, "=Durango")</f>
        <v>53.05302472978326</v>
      </c>
      <c r="G15" s="12">
        <f>SUMIFS(Concentrado!H$2:H1004,Concentrado!$A$2:$A1004,"="&amp;$A15,Concentrado!$B$2:$B1004, "=Durango")</f>
        <v>56.339214726122968</v>
      </c>
      <c r="H15" s="12">
        <f>SUMIFS(Concentrado!I$2:I1004,Concentrado!$A$2:$A1004,"="&amp;$A15,Concentrado!$B$2:$B1004, "=Durango")</f>
        <v>47.976244408896584</v>
      </c>
      <c r="I15" s="12">
        <f>SUMIFS(Concentrado!J$2:J1004,Concentrado!$A$2:$A1004,"="&amp;$A15,Concentrado!$B$2:$B1004, "=Durango")</f>
        <v>63.806526162621047</v>
      </c>
      <c r="J15" s="12">
        <f>SUMIFS(Concentrado!K$2:K1004,Concentrado!$A$2:$A1004,"="&amp;$A15,Concentrado!$B$2:$B1004, "=Durango")</f>
        <v>54.957061093823221</v>
      </c>
      <c r="K15" s="12">
        <f>SUMIFS(Concentrado!L$2:L1004,Concentrado!$A$2:$A1004,"="&amp;$A15,Concentrado!$B$2:$B1004, "=Durango")</f>
        <v>12.834283728497638</v>
      </c>
      <c r="L15" s="12">
        <f>SUMIFS(Concentrado!M$2:M1004,Concentrado!$A$2:$A1004,"="&amp;$A15,Concentrado!$B$2:$B1004, "=Durango")</f>
        <v>13.163367926664245</v>
      </c>
      <c r="M15" s="12">
        <f>SUMIFS(Concentrado!N$2:N1004,Concentrado!$A$2:$A1004,"="&amp;$A15,Concentrado!$B$2:$B1004, "=Durango")</f>
        <v>24.188580050167918</v>
      </c>
      <c r="N15" s="12">
        <f>SUMIFS(Concentrado!O$2:O1004,Concentrado!$A$2:$A1004,"="&amp;$A15,Concentrado!$B$2:$B1004, "=Durango")</f>
        <v>2.4640731648166665</v>
      </c>
      <c r="O15" s="12">
        <f>SUMIFS(Concentrado!P$2:P1004,Concentrado!$A$2:$A1004,"="&amp;$A15,Concentrado!$B$2:$B1004, "=Durango")</f>
        <v>6.1655132019051431</v>
      </c>
      <c r="P15" s="12">
        <f>SUMIFS(Concentrado!Q$2:Q1004,Concentrado!$A$2:$A1004,"="&amp;$A15,Concentrado!$B$2:$B1004, "=Durango")</f>
        <v>2.7643072645994917</v>
      </c>
      <c r="Q15" s="12">
        <f>SUMIFS(Concentrado!R$2:R1004,Concentrado!$A$2:$A1004,"="&amp;$A15,Concentrado!$B$2:$B1004, "=Durango")</f>
        <v>2.040322028632958</v>
      </c>
    </row>
    <row r="16" spans="1:17" x14ac:dyDescent="0.25">
      <c r="A16" s="5">
        <v>2004</v>
      </c>
      <c r="B16" s="12">
        <f>SUMIFS(Concentrado!C$2:C1005,Concentrado!$A$2:$A1005,"="&amp;$A16,Concentrado!$B$2:$B1005, "=Durango")</f>
        <v>11.931411429155824</v>
      </c>
      <c r="C16" s="12">
        <f>SUMIFS(Concentrado!D$2:D1005,Concentrado!$A$2:$A1005,"="&amp;$A16,Concentrado!$B$2:$B1005, "=Durango")</f>
        <v>30.680772246400689</v>
      </c>
      <c r="D16" s="12">
        <f>SUMIFS(Concentrado!E$2:E1005,Concentrado!$A$2:$A1005,"="&amp;$A16,Concentrado!$B$2:$B1005, "=Durango")</f>
        <v>10.969430071221032</v>
      </c>
      <c r="E16" s="12">
        <f>SUMIFS(Concentrado!F$2:F1005,Concentrado!$A$2:$A1005,"="&amp;$A16,Concentrado!$B$2:$B1005, "=Durango")</f>
        <v>12.842259595575843</v>
      </c>
      <c r="F16" s="12">
        <f>SUMIFS(Concentrado!G$2:G1005,Concentrado!$A$2:$A1005,"="&amp;$A16,Concentrado!$B$2:$B1005, "=Durango")</f>
        <v>48.64513034839505</v>
      </c>
      <c r="G16" s="12">
        <f>SUMIFS(Concentrado!H$2:H1005,Concentrado!$A$2:$A1005,"="&amp;$A16,Concentrado!$B$2:$B1005, "=Durango")</f>
        <v>57.044359804043509</v>
      </c>
      <c r="H16" s="12">
        <f>SUMIFS(Concentrado!I$2:I1005,Concentrado!$A$2:$A1005,"="&amp;$A16,Concentrado!$B$2:$B1005, "=Durango")</f>
        <v>51.586141581472376</v>
      </c>
      <c r="I16" s="12">
        <f>SUMIFS(Concentrado!J$2:J1005,Concentrado!$A$2:$A1005,"="&amp;$A16,Concentrado!$B$2:$B1005, "=Durango")</f>
        <v>62.337262547618742</v>
      </c>
      <c r="J16" s="12">
        <f>SUMIFS(Concentrado!K$2:K1005,Concentrado!$A$2:$A1005,"="&amp;$A16,Concentrado!$B$2:$B1005, "=Durango")</f>
        <v>53.723284062027275</v>
      </c>
      <c r="K16" s="12">
        <f>SUMIFS(Concentrado!L$2:L1005,Concentrado!$A$2:$A1005,"="&amp;$A16,Concentrado!$B$2:$B1005, "=Durango")</f>
        <v>15.237876933956828</v>
      </c>
      <c r="L16" s="12">
        <f>SUMIFS(Concentrado!M$2:M1005,Concentrado!$A$2:$A1005,"="&amp;$A16,Concentrado!$B$2:$B1005, "=Durango")</f>
        <v>11.005133341191042</v>
      </c>
      <c r="M16" s="12">
        <f>SUMIFS(Concentrado!N$2:N1005,Concentrado!$A$2:$A1005,"="&amp;$A16,Concentrado!$B$2:$B1005, "=Durango")</f>
        <v>20.237640158885316</v>
      </c>
      <c r="N16" s="12">
        <f>SUMIFS(Concentrado!O$2:O1005,Concentrado!$A$2:$A1005,"="&amp;$A16,Concentrado!$B$2:$B1005, "=Durango")</f>
        <v>2.0522555571232508</v>
      </c>
      <c r="O16" s="12">
        <f>SUMIFS(Concentrado!P$2:P1005,Concentrado!$A$2:$A1005,"="&amp;$A16,Concentrado!$B$2:$B1005, "=Durango")</f>
        <v>5.4593161524104588</v>
      </c>
      <c r="P16" s="12">
        <f>SUMIFS(Concentrado!Q$2:Q1005,Concentrado!$A$2:$A1005,"="&amp;$A16,Concentrado!$B$2:$B1005, "=Durango")</f>
        <v>2.0838122302846944</v>
      </c>
      <c r="Q16" s="12">
        <f>SUMIFS(Concentrado!R$2:R1005,Concentrado!$A$2:$A1005,"="&amp;$A16,Concentrado!$B$2:$B1005, "=Durango")</f>
        <v>2.800122684445058</v>
      </c>
    </row>
    <row r="17" spans="1:17" x14ac:dyDescent="0.25">
      <c r="A17" s="5">
        <v>2005</v>
      </c>
      <c r="B17" s="12">
        <f>SUMIFS(Concentrado!C$2:C1006,Concentrado!$A$2:$A1006,"="&amp;$A17,Concentrado!$B$2:$B1006, "=Durango")</f>
        <v>9.6942325019103333</v>
      </c>
      <c r="C17" s="12">
        <f>SUMIFS(Concentrado!D$2:D1006,Concentrado!$A$2:$A1006,"="&amp;$A17,Concentrado!$B$2:$B1006, "=Durango")</f>
        <v>14.826473238215804</v>
      </c>
      <c r="D17" s="12">
        <f>SUMIFS(Concentrado!E$2:E1006,Concentrado!$A$2:$A1006,"="&amp;$A17,Concentrado!$B$2:$B1006, "=Durango")</f>
        <v>15.685864421845181</v>
      </c>
      <c r="E17" s="12">
        <f>SUMIFS(Concentrado!F$2:F1006,Concentrado!$A$2:$A1006,"="&amp;$A17,Concentrado!$B$2:$B1006, "=Durango")</f>
        <v>14.640140127055503</v>
      </c>
      <c r="F17" s="12">
        <f>SUMIFS(Concentrado!G$2:G1006,Concentrado!$A$2:$A1006,"="&amp;$A17,Concentrado!$B$2:$B1006, "=Durango")</f>
        <v>51.086076721998865</v>
      </c>
      <c r="G17" s="12">
        <f>SUMIFS(Concentrado!H$2:H1006,Concentrado!$A$2:$A1006,"="&amp;$A17,Concentrado!$B$2:$B1006, "=Durango")</f>
        <v>68.168609708292479</v>
      </c>
      <c r="H17" s="12">
        <f>SUMIFS(Concentrado!I$2:I1006,Concentrado!$A$2:$A1006,"="&amp;$A17,Concentrado!$B$2:$B1006, "=Durango")</f>
        <v>62.713655211059596</v>
      </c>
      <c r="I17" s="12">
        <f>SUMIFS(Concentrado!J$2:J1006,Concentrado!$A$2:$A1006,"="&amp;$A17,Concentrado!$B$2:$B1006, "=Durango")</f>
        <v>73.454319405768516</v>
      </c>
      <c r="J17" s="12">
        <f>SUMIFS(Concentrado!K$2:K1006,Concentrado!$A$2:$A1006,"="&amp;$A17,Concentrado!$B$2:$B1006, "=Durango")</f>
        <v>59.341483498428516</v>
      </c>
      <c r="K17" s="12">
        <f>SUMIFS(Concentrado!L$2:L1006,Concentrado!$A$2:$A1006,"="&amp;$A17,Concentrado!$B$2:$B1006, "=Durango")</f>
        <v>14.174947198321687</v>
      </c>
      <c r="L17" s="12">
        <f>SUMIFS(Concentrado!M$2:M1006,Concentrado!$A$2:$A1006,"="&amp;$A17,Concentrado!$B$2:$B1006, "=Durango")</f>
        <v>11.468820915005729</v>
      </c>
      <c r="M17" s="12">
        <f>SUMIFS(Concentrado!N$2:N1006,Concentrado!$A$2:$A1006,"="&amp;$A17,Concentrado!$B$2:$B1006, "=Durango")</f>
        <v>20.948193807452061</v>
      </c>
      <c r="N17" s="12">
        <f>SUMIFS(Concentrado!O$2:O1006,Concentrado!$A$2:$A1006,"="&amp;$A17,Concentrado!$B$2:$B1006, "=Durango")</f>
        <v>2.283553971163788</v>
      </c>
      <c r="O17" s="12">
        <f>SUMIFS(Concentrado!P$2:P1006,Concentrado!$A$2:$A1006,"="&amp;$A17,Concentrado!$B$2:$B1006, "=Durango")</f>
        <v>3.2303530775913805</v>
      </c>
      <c r="P17" s="12">
        <f>SUMIFS(Concentrado!Q$2:Q1006,Concentrado!$A$2:$A1006,"="&amp;$A17,Concentrado!$B$2:$B1006, "=Durango")</f>
        <v>3.6725999559288005</v>
      </c>
      <c r="Q17" s="12">
        <f>SUMIFS(Concentrado!R$2:R1006,Concentrado!$A$2:$A1006,"="&amp;$A17,Concentrado!$B$2:$B1006, "=Durango")</f>
        <v>2.7705578614901478</v>
      </c>
    </row>
    <row r="18" spans="1:17" x14ac:dyDescent="0.25">
      <c r="A18" s="5">
        <v>2006</v>
      </c>
      <c r="B18" s="12">
        <f>SUMIFS(Concentrado!C$2:C1007,Concentrado!$A$2:$A1007,"="&amp;$A18,Concentrado!$B$2:$B1007, "=Durango")</f>
        <v>6.2943825496827062</v>
      </c>
      <c r="C18" s="12">
        <f>SUMIFS(Concentrado!D$2:D1007,Concentrado!$A$2:$A1007,"="&amp;$A18,Concentrado!$B$2:$B1007, "=Durango")</f>
        <v>15.449848076493915</v>
      </c>
      <c r="D18" s="12">
        <f>SUMIFS(Concentrado!E$2:E1007,Concentrado!$A$2:$A1007,"="&amp;$A18,Concentrado!$B$2:$B1007, "=Durango")</f>
        <v>11.747430249632892</v>
      </c>
      <c r="E18" s="12">
        <f>SUMIFS(Concentrado!F$2:F1007,Concentrado!$A$2:$A1007,"="&amp;$A18,Concentrado!$B$2:$B1007, "=Durango")</f>
        <v>16.344250782097937</v>
      </c>
      <c r="F18" s="12">
        <f>SUMIFS(Concentrado!G$2:G1007,Concentrado!$A$2:$A1007,"="&amp;$A18,Concentrado!$B$2:$B1007, "=Durango")</f>
        <v>59.756732270563056</v>
      </c>
      <c r="G18" s="12">
        <f>SUMIFS(Concentrado!H$2:H1007,Concentrado!$A$2:$A1007,"="&amp;$A18,Concentrado!$B$2:$B1007, "=Durango")</f>
        <v>69.924770372276171</v>
      </c>
      <c r="H18" s="12">
        <f>SUMIFS(Concentrado!I$2:I1007,Concentrado!$A$2:$A1007,"="&amp;$A18,Concentrado!$B$2:$B1007, "=Durango")</f>
        <v>66.133628756092449</v>
      </c>
      <c r="I18" s="12">
        <f>SUMIFS(Concentrado!J$2:J1007,Concentrado!$A$2:$A1007,"="&amp;$A18,Concentrado!$B$2:$B1007, "=Durango")</f>
        <v>73.472161448178923</v>
      </c>
      <c r="J18" s="12">
        <f>SUMIFS(Concentrado!K$2:K1007,Concentrado!$A$2:$A1007,"="&amp;$A18,Concentrado!$B$2:$B1007, "=Durango")</f>
        <v>62.410086488916789</v>
      </c>
      <c r="K18" s="12">
        <f>SUMIFS(Concentrado!L$2:L1007,Concentrado!$A$2:$A1007,"="&amp;$A18,Concentrado!$B$2:$B1007, "=Durango")</f>
        <v>13.118854915017206</v>
      </c>
      <c r="L18" s="12">
        <f>SUMIFS(Concentrado!M$2:M1007,Concentrado!$A$2:$A1007,"="&amp;$A18,Concentrado!$B$2:$B1007, "=Durango")</f>
        <v>11.781495918826129</v>
      </c>
      <c r="M18" s="12">
        <f>SUMIFS(Concentrado!N$2:N1007,Concentrado!$A$2:$A1007,"="&amp;$A18,Concentrado!$B$2:$B1007, "=Durango")</f>
        <v>22.130822930120956</v>
      </c>
      <c r="N18" s="12">
        <f>SUMIFS(Concentrado!O$2:O1007,Concentrado!$A$2:$A1007,"="&amp;$A18,Concentrado!$B$2:$B1007, "=Durango")</f>
        <v>1.7553076113899404</v>
      </c>
      <c r="O18" s="12">
        <f>SUMIFS(Concentrado!P$2:P1007,Concentrado!$A$2:$A1007,"="&amp;$A18,Concentrado!$B$2:$B1007, "=Durango")</f>
        <v>3.5500737908195092</v>
      </c>
      <c r="P18" s="12">
        <f>SUMIFS(Concentrado!Q$2:Q1007,Concentrado!$A$2:$A1007,"="&amp;$A18,Concentrado!$B$2:$B1007, "=Durango")</f>
        <v>3.3115556096159935</v>
      </c>
      <c r="Q18" s="12">
        <f>SUMIFS(Concentrado!R$2:R1007,Concentrado!$A$2:$A1007,"="&amp;$A18,Concentrado!$B$2:$B1007, "=Durango")</f>
        <v>1.9741966134249191</v>
      </c>
    </row>
    <row r="19" spans="1:17" x14ac:dyDescent="0.25">
      <c r="A19" s="5">
        <v>2007</v>
      </c>
      <c r="B19" s="12">
        <f>SUMIFS(Concentrado!C$2:C1008,Concentrado!$A$2:$A1008,"="&amp;$A19,Concentrado!$B$2:$B1008, "=Durango")</f>
        <v>9.7599623380276839</v>
      </c>
      <c r="C19" s="12">
        <f>SUMIFS(Concentrado!D$2:D1008,Concentrado!$A$2:$A1008,"="&amp;$A19,Concentrado!$B$2:$B1008, "=Durango")</f>
        <v>9.7599623380276839</v>
      </c>
      <c r="D19" s="12">
        <f>SUMIFS(Concentrado!E$2:E1008,Concentrado!$A$2:$A1008,"="&amp;$A19,Concentrado!$B$2:$B1008, "=Durango")</f>
        <v>13.216562097892332</v>
      </c>
      <c r="E19" s="12">
        <f>SUMIFS(Concentrado!F$2:F1008,Concentrado!$A$2:$A1008,"="&amp;$A19,Concentrado!$B$2:$B1008, "=Durango")</f>
        <v>17.705205829251991</v>
      </c>
      <c r="F19" s="12">
        <f>SUMIFS(Concentrado!G$2:G1008,Concentrado!$A$2:$A1008,"="&amp;$A19,Concentrado!$B$2:$B1008, "=Durango")</f>
        <v>44.811511579419069</v>
      </c>
      <c r="G19" s="12">
        <f>SUMIFS(Concentrado!H$2:H1008,Concentrado!$A$2:$A1008,"="&amp;$A19,Concentrado!$B$2:$B1008, "=Durango")</f>
        <v>71.798927794295437</v>
      </c>
      <c r="H19" s="12">
        <f>SUMIFS(Concentrado!I$2:I1008,Concentrado!$A$2:$A1008,"="&amp;$A19,Concentrado!$B$2:$B1008, "=Durango")</f>
        <v>66.544646859948429</v>
      </c>
      <c r="I19" s="12">
        <f>SUMIFS(Concentrado!J$2:J1008,Concentrado!$A$2:$A1008,"="&amp;$A19,Concentrado!$B$2:$B1008, "=Durango")</f>
        <v>76.768777395309684</v>
      </c>
      <c r="J19" s="12">
        <f>SUMIFS(Concentrado!K$2:K1008,Concentrado!$A$2:$A1008,"="&amp;$A19,Concentrado!$B$2:$B1008, "=Durango")</f>
        <v>69.661306476426759</v>
      </c>
      <c r="K19" s="12">
        <f>SUMIFS(Concentrado!L$2:L1008,Concentrado!$A$2:$A1008,"="&amp;$A19,Concentrado!$B$2:$B1008, "=Durango")</f>
        <v>13.391568844295035</v>
      </c>
      <c r="L19" s="12">
        <f>SUMIFS(Concentrado!M$2:M1008,Concentrado!$A$2:$A1008,"="&amp;$A19,Concentrado!$B$2:$B1008, "=Durango")</f>
        <v>10.310879297954862</v>
      </c>
      <c r="M19" s="12">
        <f>SUMIFS(Concentrado!N$2:N1008,Concentrado!$A$2:$A1008,"="&amp;$A19,Concentrado!$B$2:$B1008, "=Durango")</f>
        <v>19.797351752959703</v>
      </c>
      <c r="N19" s="12">
        <f>SUMIFS(Concentrado!O$2:O1008,Concentrado!$A$2:$A1008,"="&amp;$A19,Concentrado!$B$2:$B1008, "=Durango")</f>
        <v>1.1143854783190115</v>
      </c>
      <c r="O19" s="12">
        <f>SUMIFS(Concentrado!P$2:P1008,Concentrado!$A$2:$A1008,"="&amp;$A19,Concentrado!$B$2:$B1008, "=Durango")</f>
        <v>4.8622067376772398</v>
      </c>
      <c r="P19" s="12">
        <f>SUMIFS(Concentrado!Q$2:Q1008,Concentrado!$A$2:$A1008,"="&amp;$A19,Concentrado!$B$2:$B1008, "=Durango")</f>
        <v>2.8292046854144437</v>
      </c>
      <c r="Q19" s="12">
        <f>SUMIFS(Concentrado!R$2:R1008,Concentrado!$A$2:$A1008,"="&amp;$A19,Concentrado!$B$2:$B1008, "=Durango")</f>
        <v>2.8920759006458758</v>
      </c>
    </row>
    <row r="20" spans="1:17" x14ac:dyDescent="0.25">
      <c r="A20" s="5">
        <v>2008</v>
      </c>
      <c r="B20" s="12">
        <f>SUMIFS(Concentrado!C$2:C1009,Concentrado!$A$2:$A1009,"="&amp;$A20,Concentrado!$B$2:$B1009, "=Durango")</f>
        <v>9.2171208018895108</v>
      </c>
      <c r="C20" s="12">
        <f>SUMIFS(Concentrado!D$2:D1009,Concentrado!$A$2:$A1009,"="&amp;$A20,Concentrado!$B$2:$B1009, "=Durango")</f>
        <v>19.010311653897112</v>
      </c>
      <c r="D20" s="12">
        <f>SUMIFS(Concentrado!E$2:E1009,Concentrado!$A$2:$A1009,"="&amp;$A20,Concentrado!$B$2:$B1009, "=Durango")</f>
        <v>14.370720752538626</v>
      </c>
      <c r="E20" s="12">
        <f>SUMIFS(Concentrado!F$2:F1009,Concentrado!$A$2:$A1009,"="&amp;$A20,Concentrado!$B$2:$B1009, "=Durango")</f>
        <v>15.83214998161035</v>
      </c>
      <c r="F20" s="12">
        <f>SUMIFS(Concentrado!G$2:G1009,Concentrado!$A$2:$A1009,"="&amp;$A20,Concentrado!$B$2:$B1009, "=Durango")</f>
        <v>44.042763713589302</v>
      </c>
      <c r="G20" s="12">
        <f>SUMIFS(Concentrado!H$2:H1009,Concentrado!$A$2:$A1009,"="&amp;$A20,Concentrado!$B$2:$B1009, "=Durango")</f>
        <v>73.457561816957906</v>
      </c>
      <c r="H20" s="12">
        <f>SUMIFS(Concentrado!I$2:I1009,Concentrado!$A$2:$A1009,"="&amp;$A20,Concentrado!$B$2:$B1009, "=Durango")</f>
        <v>68.527749329523985</v>
      </c>
      <c r="I20" s="12">
        <f>SUMIFS(Concentrado!J$2:J1009,Concentrado!$A$2:$A1009,"="&amp;$A20,Concentrado!$B$2:$B1009, "=Durango")</f>
        <v>78.241904407953285</v>
      </c>
      <c r="J20" s="12">
        <f>SUMIFS(Concentrado!K$2:K1009,Concentrado!$A$2:$A1009,"="&amp;$A20,Concentrado!$B$2:$B1009, "=Durango")</f>
        <v>76.993947816591856</v>
      </c>
      <c r="K20" s="12">
        <f>SUMIFS(Concentrado!L$2:L1009,Concentrado!$A$2:$A1009,"="&amp;$A20,Concentrado!$B$2:$B1009, "=Durango")</f>
        <v>14.455753296749316</v>
      </c>
      <c r="L20" s="12">
        <f>SUMIFS(Concentrado!M$2:M1009,Concentrado!$A$2:$A1009,"="&amp;$A20,Concentrado!$B$2:$B1009, "=Durango")</f>
        <v>24.134283401010663</v>
      </c>
      <c r="M20" s="12">
        <f>SUMIFS(Concentrado!N$2:N1009,Concentrado!$A$2:$A1009,"="&amp;$A20,Concentrado!$B$2:$B1009, "=Durango")</f>
        <v>45.601186134720017</v>
      </c>
      <c r="N20" s="12">
        <f>SUMIFS(Concentrado!O$2:O1009,Concentrado!$A$2:$A1009,"="&amp;$A20,Concentrado!$B$2:$B1009, "=Durango")</f>
        <v>3.3008303422105292</v>
      </c>
      <c r="O20" s="12">
        <f>SUMIFS(Concentrado!P$2:P1009,Concentrado!$A$2:$A1009,"="&amp;$A20,Concentrado!$B$2:$B1009, "=Durango")</f>
        <v>6.310478882314551</v>
      </c>
      <c r="P20" s="12">
        <f>SUMIFS(Concentrado!Q$2:Q1009,Concentrado!$A$2:$A1009,"="&amp;$A20,Concentrado!$B$2:$B1009, "=Durango")</f>
        <v>2.9159674032069436</v>
      </c>
      <c r="Q20" s="12">
        <f>SUMIFS(Concentrado!R$2:R1009,Concentrado!$A$2:$A1009,"="&amp;$A20,Concentrado!$B$2:$B1009, "=Durango")</f>
        <v>2.3575906664226354</v>
      </c>
    </row>
    <row r="21" spans="1:17" x14ac:dyDescent="0.25">
      <c r="A21" s="5">
        <v>2009</v>
      </c>
      <c r="B21" s="12">
        <f>SUMIFS(Concentrado!C$2:C1010,Concentrado!$A$2:$A1010,"="&amp;$A21,Concentrado!$B$2:$B1010, "=Durango")</f>
        <v>6.361212794133805</v>
      </c>
      <c r="C21" s="12">
        <f>SUMIFS(Concentrado!D$2:D1010,Concentrado!$A$2:$A1010,"="&amp;$A21,Concentrado!$B$2:$B1010, "=Durango")</f>
        <v>13.300717660461592</v>
      </c>
      <c r="D21" s="12">
        <f>SUMIFS(Concentrado!E$2:E1010,Concentrado!$A$2:$A1010,"="&amp;$A21,Concentrado!$B$2:$B1010, "=Durango")</f>
        <v>13.329429714631193</v>
      </c>
      <c r="E21" s="12">
        <f>SUMIFS(Concentrado!F$2:F1010,Concentrado!$A$2:$A1010,"="&amp;$A21,Concentrado!$B$2:$B1010, "=Durango")</f>
        <v>12.615353122775948</v>
      </c>
      <c r="F21" s="12">
        <f>SUMIFS(Concentrado!G$2:G1010,Concentrado!$A$2:$A1010,"="&amp;$A21,Concentrado!$B$2:$B1010, "=Durango")</f>
        <v>57.372010654801976</v>
      </c>
      <c r="G21" s="12">
        <f>SUMIFS(Concentrado!H$2:H1010,Concentrado!$A$2:$A1010,"="&amp;$A21,Concentrado!$B$2:$B1010, "=Durango")</f>
        <v>67.405783428462627</v>
      </c>
      <c r="H21" s="12">
        <f>SUMIFS(Concentrado!I$2:I1010,Concentrado!$A$2:$A1010,"="&amp;$A21,Concentrado!$B$2:$B1010, "=Durango")</f>
        <v>62.727698440005611</v>
      </c>
      <c r="I21" s="12">
        <f>SUMIFS(Concentrado!J$2:J1010,Concentrado!$A$2:$A1010,"="&amp;$A21,Concentrado!$B$2:$B1010, "=Durango")</f>
        <v>71.952520994200341</v>
      </c>
      <c r="J21" s="12">
        <f>SUMIFS(Concentrado!K$2:K1010,Concentrado!$A$2:$A1010,"="&amp;$A21,Concentrado!$B$2:$B1010, "=Durango")</f>
        <v>85.588814925513859</v>
      </c>
      <c r="K21" s="12">
        <f>SUMIFS(Concentrado!L$2:L1010,Concentrado!$A$2:$A1010,"="&amp;$A21,Concentrado!$B$2:$B1010, "=Durango")</f>
        <v>19.897256688692419</v>
      </c>
      <c r="L21" s="12">
        <f>SUMIFS(Concentrado!M$2:M1010,Concentrado!$A$2:$A1010,"="&amp;$A21,Concentrado!$B$2:$B1010, "=Durango")</f>
        <v>60.916216631535256</v>
      </c>
      <c r="M21" s="12">
        <f>SUMIFS(Concentrado!N$2:N1010,Concentrado!$A$2:$A1010,"="&amp;$A21,Concentrado!$B$2:$B1010, "=Durango")</f>
        <v>117.13310817608969</v>
      </c>
      <c r="N21" s="12">
        <f>SUMIFS(Concentrado!O$2:O1010,Concentrado!$A$2:$A1010,"="&amp;$A21,Concentrado!$B$2:$B1010, "=Durango")</f>
        <v>6.1570110246715055</v>
      </c>
      <c r="O21" s="12">
        <f>SUMIFS(Concentrado!P$2:P1010,Concentrado!$A$2:$A1010,"="&amp;$A21,Concentrado!$B$2:$B1010, "=Durango")</f>
        <v>7.7261840377037778</v>
      </c>
      <c r="P21" s="12">
        <f>SUMIFS(Concentrado!Q$2:Q1010,Concentrado!$A$2:$A1010,"="&amp;$A21,Concentrado!$B$2:$B1010, "=Durango")</f>
        <v>2.8162271005533888</v>
      </c>
      <c r="Q21" s="12">
        <f>SUMIFS(Concentrado!R$2:R1010,Concentrado!$A$2:$A1010,"="&amp;$A21,Concentrado!$B$2:$B1010, "=Durango")</f>
        <v>2.3264484743701908</v>
      </c>
    </row>
    <row r="22" spans="1:17" x14ac:dyDescent="0.25">
      <c r="A22" s="5">
        <v>2010</v>
      </c>
      <c r="B22" s="12">
        <f>SUMIFS(Concentrado!C$2:C1011,Concentrado!$A$2:$A1011,"="&amp;$A22,Concentrado!$B$2:$B1011, "=Durango")</f>
        <v>9.254974548819991</v>
      </c>
      <c r="C22" s="12">
        <f>SUMIFS(Concentrado!D$2:D1011,Concentrado!$A$2:$A1011,"="&amp;$A22,Concentrado!$B$2:$B1011, "=Durango")</f>
        <v>16.196205460434982</v>
      </c>
      <c r="D22" s="12">
        <f>SUMIFS(Concentrado!E$2:E1011,Concentrado!$A$2:$A1011,"="&amp;$A22,Concentrado!$B$2:$B1011, "=Durango")</f>
        <v>11.858865548367895</v>
      </c>
      <c r="E22" s="12">
        <f>SUMIFS(Concentrado!F$2:F1011,Concentrado!$A$2:$A1011,"="&amp;$A22,Concentrado!$B$2:$B1011, "=Durango")</f>
        <v>14.184133302949835</v>
      </c>
      <c r="F22" s="12">
        <f>SUMIFS(Concentrado!G$2:G1011,Concentrado!$A$2:$A1011,"="&amp;$A22,Concentrado!$B$2:$B1011, "=Durango")</f>
        <v>45.989280523255815</v>
      </c>
      <c r="G22" s="12">
        <f>SUMIFS(Concentrado!H$2:H1011,Concentrado!$A$2:$A1011,"="&amp;$A22,Concentrado!$B$2:$B1011, "=Durango")</f>
        <v>60.666351966253814</v>
      </c>
      <c r="H22" s="12">
        <f>SUMIFS(Concentrado!I$2:I1011,Concentrado!$A$2:$A1011,"="&amp;$A22,Concentrado!$B$2:$B1011, "=Durango")</f>
        <v>53.12624705908275</v>
      </c>
      <c r="I22" s="12">
        <f>SUMIFS(Concentrado!J$2:J1011,Concentrado!$A$2:$A1011,"="&amp;$A22,Concentrado!$B$2:$B1011, "=Durango")</f>
        <v>67.883003048780481</v>
      </c>
      <c r="J22" s="12">
        <f>SUMIFS(Concentrado!K$2:K1011,Concentrado!$A$2:$A1011,"="&amp;$A22,Concentrado!$B$2:$B1011, "=Durango")</f>
        <v>81.79393722813326</v>
      </c>
      <c r="K22" s="12">
        <f>SUMIFS(Concentrado!L$2:L1011,Concentrado!$A$2:$A1011,"="&amp;$A22,Concentrado!$B$2:$B1011, "=Durango")</f>
        <v>16.600245562905272</v>
      </c>
      <c r="L22" s="12">
        <f>SUMIFS(Concentrado!M$2:M1011,Concentrado!$A$2:$A1011,"="&amp;$A22,Concentrado!$B$2:$B1011, "=Durango")</f>
        <v>65.978430546383493</v>
      </c>
      <c r="M22" s="12">
        <f>SUMIFS(Concentrado!N$2:N1011,Concentrado!$A$2:$A1011,"="&amp;$A22,Concentrado!$B$2:$B1011, "=Durango")</f>
        <v>122.28829680189786</v>
      </c>
      <c r="N22" s="12">
        <f>SUMIFS(Concentrado!O$2:O1011,Concentrado!$A$2:$A1011,"="&amp;$A22,Concentrado!$B$2:$B1011, "=Durango")</f>
        <v>10.837461890243903</v>
      </c>
      <c r="O22" s="12">
        <f>SUMIFS(Concentrado!P$2:P1011,Concentrado!$A$2:$A1011,"="&amp;$A22,Concentrado!$B$2:$B1011, "=Durango")</f>
        <v>7.3228242668632433</v>
      </c>
      <c r="P22" s="12">
        <f>SUMIFS(Concentrado!Q$2:Q1011,Concentrado!$A$2:$A1011,"="&amp;$A22,Concentrado!$B$2:$B1011, "=Durango")</f>
        <v>2.2938521141469104</v>
      </c>
      <c r="Q22" s="12">
        <f>SUMIFS(Concentrado!R$2:R1011,Concentrado!$A$2:$A1011,"="&amp;$A22,Concentrado!$B$2:$B1011, "=Durango")</f>
        <v>2.3542166434665659</v>
      </c>
    </row>
    <row r="23" spans="1:17" x14ac:dyDescent="0.25">
      <c r="A23" s="5">
        <v>2011</v>
      </c>
      <c r="B23" s="12">
        <f>SUMIFS(Concentrado!C$2:C1012,Concentrado!$A$2:$A1012,"="&amp;$A23,Concentrado!$B$2:$B1012, "=Durango")</f>
        <v>6.9001207521131622</v>
      </c>
      <c r="C23" s="12">
        <f>SUMIFS(Concentrado!D$2:D1012,Concentrado!$A$2:$A1012,"="&amp;$A23,Concentrado!$B$2:$B1012, "=Durango")</f>
        <v>6.3251106894370652</v>
      </c>
      <c r="D23" s="12">
        <f>SUMIFS(Concentrado!E$2:E1012,Concentrado!$A$2:$A1012,"="&amp;$A23,Concentrado!$B$2:$B1012, "=Durango")</f>
        <v>9.9938673995502771</v>
      </c>
      <c r="E23" s="12">
        <f>SUMIFS(Concentrado!F$2:F1012,Concentrado!$A$2:$A1012,"="&amp;$A23,Concentrado!$B$2:$B1012, "=Durango")</f>
        <v>14.763667749335635</v>
      </c>
      <c r="F23" s="12">
        <f>SUMIFS(Concentrado!G$2:G1012,Concentrado!$A$2:$A1012,"="&amp;$A23,Concentrado!$B$2:$B1012, "=Durango")</f>
        <v>42.948703830143387</v>
      </c>
      <c r="G23" s="12">
        <f>SUMIFS(Concentrado!H$2:H1012,Concentrado!$A$2:$A1012,"="&amp;$A23,Concentrado!$B$2:$B1012, "=Durango")</f>
        <v>59.437554311065256</v>
      </c>
      <c r="H23" s="12">
        <f>SUMIFS(Concentrado!I$2:I1012,Concentrado!$A$2:$A1012,"="&amp;$A23,Concentrado!$B$2:$B1012, "=Durango")</f>
        <v>56.513990526375402</v>
      </c>
      <c r="I23" s="12">
        <f>SUMIFS(Concentrado!J$2:J1012,Concentrado!$A$2:$A1012,"="&amp;$A23,Concentrado!$B$2:$B1012, "=Durango")</f>
        <v>62.2833717472773</v>
      </c>
      <c r="J23" s="12">
        <f>SUMIFS(Concentrado!K$2:K1012,Concentrado!$A$2:$A1012,"="&amp;$A23,Concentrado!$B$2:$B1012, "=Durango")</f>
        <v>78.992509679405714</v>
      </c>
      <c r="K23" s="12">
        <f>SUMIFS(Concentrado!L$2:L1012,Concentrado!$A$2:$A1012,"="&amp;$A23,Concentrado!$B$2:$B1012, "=Durango")</f>
        <v>16.167014772609747</v>
      </c>
      <c r="L23" s="12">
        <f>SUMIFS(Concentrado!M$2:M1012,Concentrado!$A$2:$A1012,"="&amp;$A23,Concentrado!$B$2:$B1012, "=Durango")</f>
        <v>62.944370015418102</v>
      </c>
      <c r="M23" s="12">
        <f>SUMIFS(Concentrado!N$2:N1012,Concentrado!$A$2:$A1012,"="&amp;$A23,Concentrado!$B$2:$B1012, "=Durango")</f>
        <v>108.3285234183614</v>
      </c>
      <c r="N23" s="12">
        <f>SUMIFS(Concentrado!O$2:O1012,Concentrado!$A$2:$A1012,"="&amp;$A23,Concentrado!$B$2:$B1012, "=Durango")</f>
        <v>6.4511966969872914</v>
      </c>
      <c r="O23" s="12">
        <f>SUMIFS(Concentrado!P$2:P1012,Concentrado!$A$2:$A1012,"="&amp;$A23,Concentrado!$B$2:$B1012, "=Durango")</f>
        <v>5.7955802261242217</v>
      </c>
      <c r="P23" s="12">
        <f>SUMIFS(Concentrado!Q$2:Q1012,Concentrado!$A$2:$A1012,"="&amp;$A23,Concentrado!$B$2:$B1012, "=Durango")</f>
        <v>2.793565052620067</v>
      </c>
      <c r="Q23" s="12">
        <f>SUMIFS(Concentrado!R$2:R1012,Concentrado!$A$2:$A1012,"="&amp;$A23,Concentrado!$B$2:$B1012, "=Durango")</f>
        <v>2.5558148353758057</v>
      </c>
    </row>
    <row r="24" spans="1:17" x14ac:dyDescent="0.25">
      <c r="A24" s="5">
        <v>2012</v>
      </c>
      <c r="B24" s="12">
        <f>SUMIFS(Concentrado!C$2:C1013,Concentrado!$A$2:$A1013,"="&amp;$A24,Concentrado!$B$2:$B1013, "=Durango")</f>
        <v>3.9931545921277811</v>
      </c>
      <c r="C24" s="12">
        <f>SUMIFS(Concentrado!D$2:D1013,Concentrado!$A$2:$A1013,"="&amp;$A24,Concentrado!$B$2:$B1013, "=Durango")</f>
        <v>10.26811180832858</v>
      </c>
      <c r="D24" s="12">
        <f>SUMIFS(Concentrado!E$2:E1013,Concentrado!$A$2:$A1013,"="&amp;$A24,Concentrado!$B$2:$B1013, "=Durango")</f>
        <v>8.2171458521180245</v>
      </c>
      <c r="E24" s="12">
        <f>SUMIFS(Concentrado!F$2:F1013,Concentrado!$A$2:$A1013,"="&amp;$A24,Concentrado!$B$2:$B1013, "=Durango")</f>
        <v>18.433056911508</v>
      </c>
      <c r="F24" s="12">
        <f>SUMIFS(Concentrado!G$2:G1013,Concentrado!$A$2:$A1013,"="&amp;$A24,Concentrado!$B$2:$B1013, "=Durango")</f>
        <v>52.391848256099905</v>
      </c>
      <c r="G24" s="12">
        <f>SUMIFS(Concentrado!H$2:H1013,Concentrado!$A$2:$A1013,"="&amp;$A24,Concentrado!$B$2:$B1013, "=Durango")</f>
        <v>60.874283483343568</v>
      </c>
      <c r="H24" s="12">
        <f>SUMIFS(Concentrado!I$2:I1013,Concentrado!$A$2:$A1013,"="&amp;$A24,Concentrado!$B$2:$B1013, "=Durango")</f>
        <v>59.55495130611601</v>
      </c>
      <c r="I24" s="12">
        <f>SUMIFS(Concentrado!J$2:J1013,Concentrado!$A$2:$A1013,"="&amp;$A24,Concentrado!$B$2:$B1013, "=Durango")</f>
        <v>62.159164432942042</v>
      </c>
      <c r="J24" s="12">
        <f>SUMIFS(Concentrado!K$2:K1013,Concentrado!$A$2:$A1013,"="&amp;$A24,Concentrado!$B$2:$B1013, "=Durango")</f>
        <v>75.741656564852477</v>
      </c>
      <c r="K24" s="12">
        <f>SUMIFS(Concentrado!L$2:L1013,Concentrado!$A$2:$A1013,"="&amp;$A24,Concentrado!$B$2:$B1013, "=Durango")</f>
        <v>15.452702730387214</v>
      </c>
      <c r="L24" s="12">
        <f>SUMIFS(Concentrado!M$2:M1013,Concentrado!$A$2:$A1013,"="&amp;$A24,Concentrado!$B$2:$B1013, "=Durango")</f>
        <v>48.46529492712353</v>
      </c>
      <c r="M24" s="12">
        <f>SUMIFS(Concentrado!N$2:N1013,Concentrado!$A$2:$A1013,"="&amp;$A24,Concentrado!$B$2:$B1013, "=Durango")</f>
        <v>88.976520875671326</v>
      </c>
      <c r="N24" s="12">
        <f>SUMIFS(Concentrado!O$2:O1013,Concentrado!$A$2:$A1013,"="&amp;$A24,Concentrado!$B$2:$B1013, "=Durango")</f>
        <v>7.9720861447453544</v>
      </c>
      <c r="O24" s="12">
        <f>SUMIFS(Concentrado!P$2:P1013,Concentrado!$A$2:$A1013,"="&amp;$A24,Concentrado!$B$2:$B1013, "=Durango")</f>
        <v>4.7789953595955064</v>
      </c>
      <c r="P24" s="12">
        <f>SUMIFS(Concentrado!Q$2:Q1013,Concentrado!$A$2:$A1013,"="&amp;$A24,Concentrado!$B$2:$B1013, "=Durango")</f>
        <v>2.4583845252888747</v>
      </c>
      <c r="Q24" s="12">
        <f>SUMIFS(Concentrado!R$2:R1013,Concentrado!$A$2:$A1013,"="&amp;$A24,Concentrado!$B$2:$B1013, "=Durango")</f>
        <v>1.6389230168592501</v>
      </c>
    </row>
    <row r="25" spans="1:17" x14ac:dyDescent="0.25">
      <c r="A25" s="5">
        <v>2013</v>
      </c>
      <c r="B25" s="12">
        <f>SUMIFS(Concentrado!C$2:C1014,Concentrado!$A$2:$A1014,"="&amp;$A25,Concentrado!$B$2:$B1014, "=Durango")</f>
        <v>7.92621823143425</v>
      </c>
      <c r="C25" s="12">
        <f>SUMIFS(Concentrado!D$2:D1014,Concentrado!$A$2:$A1014,"="&amp;$A25,Concentrado!$B$2:$B1014, "=Durango")</f>
        <v>10.190852011844035</v>
      </c>
      <c r="D25" s="12">
        <f>SUMIFS(Concentrado!E$2:E1014,Concentrado!$A$2:$A1014,"="&amp;$A25,Concentrado!$B$2:$B1014, "=Durango")</f>
        <v>9.1261296301527324</v>
      </c>
      <c r="E25" s="12">
        <f>SUMIFS(Concentrado!F$2:F1014,Concentrado!$A$2:$A1014,"="&amp;$A25,Concentrado!$B$2:$B1014, "=Durango")</f>
        <v>14.992927249536631</v>
      </c>
      <c r="F25" s="12">
        <f>SUMIFS(Concentrado!G$2:G1014,Concentrado!$A$2:$A1014,"="&amp;$A25,Concentrado!$B$2:$B1014, "=Durango")</f>
        <v>33.758692863412328</v>
      </c>
      <c r="G25" s="12">
        <f>SUMIFS(Concentrado!H$2:H1014,Concentrado!$A$2:$A1014,"="&amp;$A25,Concentrado!$B$2:$B1014, "=Durango")</f>
        <v>65.585836689536151</v>
      </c>
      <c r="H25" s="12">
        <f>SUMIFS(Concentrado!I$2:I1014,Concentrado!$A$2:$A1014,"="&amp;$A25,Concentrado!$B$2:$B1014, "=Durango")</f>
        <v>62.653638762029559</v>
      </c>
      <c r="I25" s="12">
        <f>SUMIFS(Concentrado!J$2:J1014,Concentrado!$A$2:$A1014,"="&amp;$A25,Concentrado!$B$2:$B1014, "=Durango")</f>
        <v>68.442528205496131</v>
      </c>
      <c r="J25" s="12">
        <f>SUMIFS(Concentrado!K$2:K1014,Concentrado!$A$2:$A1014,"="&amp;$A25,Concentrado!$B$2:$B1014, "=Durango")</f>
        <v>79.660545706463864</v>
      </c>
      <c r="K25" s="12">
        <f>SUMIFS(Concentrado!L$2:L1014,Concentrado!$A$2:$A1014,"="&amp;$A25,Concentrado!$B$2:$B1014, "=Durango")</f>
        <v>16.093622195585386</v>
      </c>
      <c r="L25" s="12">
        <f>SUMIFS(Concentrado!M$2:M1014,Concentrado!$A$2:$A1014,"="&amp;$A25,Concentrado!$B$2:$B1014, "=Durango")</f>
        <v>28.322467734883247</v>
      </c>
      <c r="M25" s="12">
        <f>SUMIFS(Concentrado!N$2:N1014,Concentrado!$A$2:$A1014,"="&amp;$A25,Concentrado!$B$2:$B1014, "=Durango")</f>
        <v>51.665873755255717</v>
      </c>
      <c r="N25" s="12">
        <f>SUMIFS(Concentrado!O$2:O1014,Concentrado!$A$2:$A1014,"="&amp;$A25,Concentrado!$B$2:$B1014, "=Durango")</f>
        <v>5.4662917701560971</v>
      </c>
      <c r="O25" s="12">
        <f>SUMIFS(Concentrado!P$2:P1014,Concentrado!$A$2:$A1014,"="&amp;$A25,Concentrado!$B$2:$B1014, "=Durango")</f>
        <v>5.0491582895345148</v>
      </c>
      <c r="P25" s="12">
        <f>SUMIFS(Concentrado!Q$2:Q1014,Concentrado!$A$2:$A1014,"="&amp;$A25,Concentrado!$B$2:$B1014, "=Durango")</f>
        <v>1.7304970102779986</v>
      </c>
      <c r="Q25" s="12">
        <f>SUMIFS(Concentrado!R$2:R1014,Concentrado!$A$2:$A1014,"="&amp;$A25,Concentrado!$B$2:$B1014, "=Durango")</f>
        <v>2.5380622817410647</v>
      </c>
    </row>
    <row r="26" spans="1:17" x14ac:dyDescent="0.25">
      <c r="A26" s="5">
        <v>2014</v>
      </c>
      <c r="B26" s="12">
        <f>SUMIFS(Concentrado!C$2:C1015,Concentrado!$A$2:$A1015,"="&amp;$A26,Concentrado!$B$2:$B1015, "=Durango")</f>
        <v>7.8674669004428255</v>
      </c>
      <c r="C26" s="12">
        <f>SUMIFS(Concentrado!D$2:D1015,Concentrado!$A$2:$A1015,"="&amp;$A26,Concentrado!$B$2:$B1015, "=Durango")</f>
        <v>10.115314586283633</v>
      </c>
      <c r="D26" s="12">
        <f>SUMIFS(Concentrado!E$2:E1015,Concentrado!$A$2:$A1015,"="&amp;$A26,Concentrado!$B$2:$B1015, "=Durango")</f>
        <v>9.7858182220444707</v>
      </c>
      <c r="E26" s="12">
        <f>SUMIFS(Concentrado!F$2:F1015,Concentrado!$A$2:$A1015,"="&amp;$A26,Concentrado!$B$2:$B1015, "=Durango")</f>
        <v>18.08249019290826</v>
      </c>
      <c r="F26" s="12">
        <f>SUMIFS(Concentrado!G$2:G1015,Concentrado!$A$2:$A1015,"="&amp;$A26,Concentrado!$B$2:$B1015, "=Durango")</f>
        <v>50.988469538175721</v>
      </c>
      <c r="G26" s="12">
        <f>SUMIFS(Concentrado!H$2:H1015,Concentrado!$A$2:$A1015,"="&amp;$A26,Concentrado!$B$2:$B1015, "=Durango")</f>
        <v>61.086590526459474</v>
      </c>
      <c r="H26" s="12">
        <f>SUMIFS(Concentrado!I$2:I1015,Concentrado!$A$2:$A1015,"="&amp;$A26,Concentrado!$B$2:$B1015, "=Durango")</f>
        <v>61.765454903727708</v>
      </c>
      <c r="I26" s="12">
        <f>SUMIFS(Concentrado!J$2:J1015,Concentrado!$A$2:$A1015,"="&amp;$A26,Concentrado!$B$2:$B1015, "=Durango")</f>
        <v>60.424928764849305</v>
      </c>
      <c r="J26" s="12">
        <f>SUMIFS(Concentrado!K$2:K1015,Concentrado!$A$2:$A1015,"="&amp;$A26,Concentrado!$B$2:$B1015, "=Durango")</f>
        <v>80.538745051644895</v>
      </c>
      <c r="K26" s="12">
        <f>SUMIFS(Concentrado!L$2:L1015,Concentrado!$A$2:$A1015,"="&amp;$A26,Concentrado!$B$2:$B1015, "=Durango")</f>
        <v>16.66514992947172</v>
      </c>
      <c r="L26" s="12">
        <f>SUMIFS(Concentrado!M$2:M1015,Concentrado!$A$2:$A1015,"="&amp;$A26,Concentrado!$B$2:$B1015, "=Durango")</f>
        <v>20.191563907721708</v>
      </c>
      <c r="M26" s="12">
        <f>SUMIFS(Concentrado!N$2:N1015,Concentrado!$A$2:$A1015,"="&amp;$A26,Concentrado!$B$2:$B1015, "=Durango")</f>
        <v>37.681536853580148</v>
      </c>
      <c r="N26" s="12">
        <f>SUMIFS(Concentrado!O$2:O1015,Concentrado!$A$2:$A1015,"="&amp;$A26,Concentrado!$B$2:$B1015, "=Durango")</f>
        <v>3.1447918316278454</v>
      </c>
      <c r="O26" s="12">
        <f>SUMIFS(Concentrado!P$2:P1015,Concentrado!$A$2:$A1015,"="&amp;$A26,Concentrado!$B$2:$B1015, "=Durango")</f>
        <v>7.1952798963879694</v>
      </c>
      <c r="P26" s="12">
        <f>SUMIFS(Concentrado!Q$2:Q1015,Concentrado!$A$2:$A1015,"="&amp;$A26,Concentrado!$B$2:$B1015, "=Durango")</f>
        <v>1.3081858306411247</v>
      </c>
      <c r="Q26" s="12">
        <f>SUMIFS(Concentrado!R$2:R1015,Concentrado!$A$2:$A1015,"="&amp;$A26,Concentrado!$B$2:$B1015, "=Durango")</f>
        <v>3.1282704645766031</v>
      </c>
    </row>
    <row r="27" spans="1:17" x14ac:dyDescent="0.25">
      <c r="A27" s="5">
        <v>2015</v>
      </c>
      <c r="B27" s="12">
        <f>SUMIFS(Concentrado!C$2:C1016,Concentrado!$A$2:$A1016,"="&amp;$A27,Concentrado!$B$2:$B1016, "=Durango")</f>
        <v>5.5809800200915278</v>
      </c>
      <c r="C27" s="12">
        <f>SUMIFS(Concentrado!D$2:D1016,Concentrado!$A$2:$A1016,"="&amp;$A27,Concentrado!$B$2:$B1016, "=Durango")</f>
        <v>11.161960040183056</v>
      </c>
      <c r="D27" s="12">
        <f>SUMIFS(Concentrado!E$2:E1016,Concentrado!$A$2:$A1016,"="&amp;$A27,Concentrado!$B$2:$B1016, "=Durango")</f>
        <v>10.007526493883942</v>
      </c>
      <c r="E27" s="12">
        <f>SUMIFS(Concentrado!F$2:F1016,Concentrado!$A$2:$A1016,"="&amp;$A27,Concentrado!$B$2:$B1016, "=Durango")</f>
        <v>19.18109244661089</v>
      </c>
      <c r="F27" s="12">
        <f>SUMIFS(Concentrado!G$2:G1016,Concentrado!$A$2:$A1016,"="&amp;$A27,Concentrado!$B$2:$B1016, "=Durango")</f>
        <v>50.109060897246948</v>
      </c>
      <c r="G27" s="12">
        <f>SUMIFS(Concentrado!H$2:H1016,Concentrado!$A$2:$A1016,"="&amp;$A27,Concentrado!$B$2:$B1016, "=Durango")</f>
        <v>61.799250663036922</v>
      </c>
      <c r="H27" s="12">
        <f>SUMIFS(Concentrado!I$2:I1016,Concentrado!$A$2:$A1016,"="&amp;$A27,Concentrado!$B$2:$B1016, "=Durango")</f>
        <v>58.211254554860126</v>
      </c>
      <c r="I27" s="12">
        <f>SUMIFS(Concentrado!J$2:J1016,Concentrado!$A$2:$A1016,"="&amp;$A27,Concentrado!$B$2:$B1016, "=Durango")</f>
        <v>65.297886964812307</v>
      </c>
      <c r="J27" s="12">
        <f>SUMIFS(Concentrado!K$2:K1016,Concentrado!$A$2:$A1016,"="&amp;$A27,Concentrado!$B$2:$B1016, "=Durango")</f>
        <v>86.103588117255796</v>
      </c>
      <c r="K27" s="12">
        <f>SUMIFS(Concentrado!L$2:L1016,Concentrado!$A$2:$A1016,"="&amp;$A27,Concentrado!$B$2:$B1016, "=Durango")</f>
        <v>15.772560795924953</v>
      </c>
      <c r="L27" s="12">
        <f>SUMIFS(Concentrado!M$2:M1016,Concentrado!$A$2:$A1016,"="&amp;$A27,Concentrado!$B$2:$B1016, "=Durango")</f>
        <v>12.573144549064732</v>
      </c>
      <c r="M27" s="12">
        <f>SUMIFS(Concentrado!N$2:N1016,Concentrado!$A$2:$A1016,"="&amp;$A27,Concentrado!$B$2:$B1016, "=Durango")</f>
        <v>24.330485302226695</v>
      </c>
      <c r="N27" s="12">
        <f>SUMIFS(Concentrado!O$2:O1016,Concentrado!$A$2:$A1016,"="&amp;$A27,Concentrado!$B$2:$B1016, "=Durango")</f>
        <v>1.1086228686725348</v>
      </c>
      <c r="O27" s="12">
        <f>SUMIFS(Concentrado!P$2:P1016,Concentrado!$A$2:$A1016,"="&amp;$A27,Concentrado!$B$2:$B1016, "=Durango")</f>
        <v>8.0719521395330069</v>
      </c>
      <c r="P27" s="12">
        <f>SUMIFS(Concentrado!Q$2:Q1016,Concentrado!$A$2:$A1016,"="&amp;$A27,Concentrado!$B$2:$B1016, "=Durango")</f>
        <v>1.5716430686330916</v>
      </c>
      <c r="Q27" s="12">
        <f>SUMIFS(Concentrado!R$2:R1016,Concentrado!$A$2:$A1016,"="&amp;$A27,Concentrado!$B$2:$B1016, "=Durango")</f>
        <v>1.9645538357913643</v>
      </c>
    </row>
    <row r="28" spans="1:17" x14ac:dyDescent="0.25">
      <c r="A28" s="5">
        <v>2016</v>
      </c>
      <c r="B28" s="12">
        <f>SUMIFS(Concentrado!C$2:C1017,Concentrado!$A$2:$A1017,"="&amp;$A28,Concentrado!$B$2:$B1017, "=Durango")</f>
        <v>5.6090597533135522</v>
      </c>
      <c r="C28" s="12">
        <f>SUMIFS(Concentrado!D$2:D1017,Concentrado!$A$2:$A1017,"="&amp;$A28,Concentrado!$B$2:$B1017, "=Durango")</f>
        <v>10.096307555964394</v>
      </c>
      <c r="D28" s="12">
        <f>SUMIFS(Concentrado!E$2:E1017,Concentrado!$A$2:$A1017,"="&amp;$A28,Concentrado!$B$2:$B1017, "=Durango")</f>
        <v>10.420306111816014</v>
      </c>
      <c r="E28" s="12">
        <f>SUMIFS(Concentrado!F$2:F1017,Concentrado!$A$2:$A1017,"="&amp;$A28,Concentrado!$B$2:$B1017, "=Durango")</f>
        <v>21.044931951314695</v>
      </c>
      <c r="F28" s="12">
        <f>SUMIFS(Concentrado!G$2:G1017,Concentrado!$A$2:$A1017,"="&amp;$A28,Concentrado!$B$2:$B1017, "=Durango")</f>
        <v>53.061809837946363</v>
      </c>
      <c r="G28" s="12">
        <f>SUMIFS(Concentrado!H$2:H1017,Concentrado!$A$2:$A1017,"="&amp;$A28,Concentrado!$B$2:$B1017, "=Durango")</f>
        <v>65.595131531557527</v>
      </c>
      <c r="H28" s="12">
        <f>SUMIFS(Concentrado!I$2:I1017,Concentrado!$A$2:$A1017,"="&amp;$A28,Concentrado!$B$2:$B1017, "=Durango")</f>
        <v>60.809610840971068</v>
      </c>
      <c r="I28" s="12">
        <f>SUMIFS(Concentrado!J$2:J1017,Concentrado!$A$2:$A1017,"="&amp;$A28,Concentrado!$B$2:$B1017, "=Durango")</f>
        <v>70.261898211226338</v>
      </c>
      <c r="J28" s="12">
        <f>SUMIFS(Concentrado!K$2:K1017,Concentrado!$A$2:$A1017,"="&amp;$A28,Concentrado!$B$2:$B1017, "=Durango")</f>
        <v>96.228390927005705</v>
      </c>
      <c r="K28" s="12">
        <f>SUMIFS(Concentrado!L$2:L1017,Concentrado!$A$2:$A1017,"="&amp;$A28,Concentrado!$B$2:$B1017, "=Durango")</f>
        <v>15.871580049090907</v>
      </c>
      <c r="L28" s="12">
        <f>SUMIFS(Concentrado!M$2:M1017,Concentrado!$A$2:$A1017,"="&amp;$A28,Concentrado!$B$2:$B1017, "=Durango")</f>
        <v>13.096828292256834</v>
      </c>
      <c r="M28" s="12">
        <f>SUMIFS(Concentrado!N$2:N1017,Concentrado!$A$2:$A1017,"="&amp;$A28,Concentrado!$B$2:$B1017, "=Durango")</f>
        <v>24.84089463189391</v>
      </c>
      <c r="N28" s="12">
        <f>SUMIFS(Concentrado!O$2:O1017,Concentrado!$A$2:$A1017,"="&amp;$A28,Concentrado!$B$2:$B1017, "=Durango")</f>
        <v>1.6441941859101328</v>
      </c>
      <c r="O28" s="12">
        <f>SUMIFS(Concentrado!P$2:P1017,Concentrado!$A$2:$A1017,"="&amp;$A28,Concentrado!$B$2:$B1017, "=Durango")</f>
        <v>6.6322304808058625</v>
      </c>
      <c r="P28" s="12">
        <f>SUMIFS(Concentrado!Q$2:Q1017,Concentrado!$A$2:$A1017,"="&amp;$A28,Concentrado!$B$2:$B1017, "=Durango")</f>
        <v>1.1653957378703115</v>
      </c>
      <c r="Q28" s="12">
        <f>SUMIFS(Concentrado!R$2:R1017,Concentrado!$A$2:$A1017,"="&amp;$A28,Concentrado!$B$2:$B1017, "=Durango")</f>
        <v>1.8868311946471708</v>
      </c>
    </row>
    <row r="29" spans="1:17" x14ac:dyDescent="0.25">
      <c r="A29" s="5">
        <v>2017</v>
      </c>
      <c r="B29" s="12">
        <f>SUMIFS(Concentrado!C$2:C1018,Concentrado!$A$2:$A1018,"="&amp;$A29,Concentrado!$B$2:$B1018, "=Durango")</f>
        <v>3.4243252652425276</v>
      </c>
      <c r="C29" s="12">
        <f>SUMIFS(Concentrado!D$2:D1018,Concentrado!$A$2:$A1018,"="&amp;$A29,Concentrado!$B$2:$B1018, "=Durango")</f>
        <v>15.980184571131797</v>
      </c>
      <c r="D29" s="12">
        <f>SUMIFS(Concentrado!E$2:E1018,Concentrado!$A$2:$A1018,"="&amp;$A29,Concentrado!$B$2:$B1018, "=Durango")</f>
        <v>11.010504020835876</v>
      </c>
      <c r="E29" s="12">
        <f>SUMIFS(Concentrado!F$2:F1018,Concentrado!$A$2:$A1018,"="&amp;$A29,Concentrado!$B$2:$B1018, "=Durango")</f>
        <v>22.021008041671752</v>
      </c>
      <c r="F29" s="12">
        <f>SUMIFS(Concentrado!G$2:G1018,Concentrado!$A$2:$A1018,"="&amp;$A29,Concentrado!$B$2:$B1018, "=Durango")</f>
        <v>56.73310330075055</v>
      </c>
      <c r="G29" s="12">
        <f>SUMIFS(Concentrado!H$2:H1018,Concentrado!$A$2:$A1018,"="&amp;$A29,Concentrado!$B$2:$B1018, "=Durango")</f>
        <v>67.71113287540382</v>
      </c>
      <c r="H29" s="12">
        <f>SUMIFS(Concentrado!I$2:I1018,Concentrado!$A$2:$A1018,"="&amp;$A29,Concentrado!$B$2:$B1018, "=Durango")</f>
        <v>67.362560890744604</v>
      </c>
      <c r="I29" s="12">
        <f>SUMIFS(Concentrado!J$2:J1018,Concentrado!$A$2:$A1018,"="&amp;$A29,Concentrado!$B$2:$B1018, "=Durango")</f>
        <v>68.050911198444922</v>
      </c>
      <c r="J29" s="12">
        <f>SUMIFS(Concentrado!K$2:K1018,Concentrado!$A$2:$A1018,"="&amp;$A29,Concentrado!$B$2:$B1018, "=Durango")</f>
        <v>102.5010250102501</v>
      </c>
      <c r="K29" s="12">
        <f>SUMIFS(Concentrado!L$2:L1018,Concentrado!$A$2:$A1018,"="&amp;$A29,Concentrado!$B$2:$B1018, "=Durango")</f>
        <v>15.938497186580445</v>
      </c>
      <c r="L29" s="12">
        <f>SUMIFS(Concentrado!M$2:M1018,Concentrado!$A$2:$A1018,"="&amp;$A29,Concentrado!$B$2:$B1018, "=Durango")</f>
        <v>12.640877079012078</v>
      </c>
      <c r="M29" s="12">
        <f>SUMIFS(Concentrado!N$2:N1018,Concentrado!$A$2:$A1018,"="&amp;$A29,Concentrado!$B$2:$B1018, "=Durango")</f>
        <v>22.268615170494087</v>
      </c>
      <c r="N29" s="12">
        <f>SUMIFS(Concentrado!O$2:O1018,Concentrado!$A$2:$A1018,"="&amp;$A29,Concentrado!$B$2:$B1018, "=Durango")</f>
        <v>3.2560244592557375</v>
      </c>
      <c r="O29" s="12">
        <f>SUMIFS(Concentrado!P$2:P1018,Concentrado!$A$2:$A1018,"="&amp;$A29,Concentrado!$B$2:$B1018, "=Durango")</f>
        <v>9.2058567660745769</v>
      </c>
      <c r="P29" s="12">
        <f>SUMIFS(Concentrado!Q$2:Q1018,Concentrado!$A$2:$A1018,"="&amp;$A29,Concentrado!$B$2:$B1018, "=Durango")</f>
        <v>1.428968713279626</v>
      </c>
      <c r="Q29" s="12">
        <f>SUMIFS(Concentrado!R$2:R1018,Concentrado!$A$2:$A1018,"="&amp;$A29,Concentrado!$B$2:$B1018, "=Durango")</f>
        <v>1.5938497186580445</v>
      </c>
    </row>
    <row r="30" spans="1:17" x14ac:dyDescent="0.25">
      <c r="A30" s="5">
        <v>2018</v>
      </c>
      <c r="B30" s="12">
        <f>SUMIFS(Concentrado!C$2:C1019,Concentrado!$A$2:$A1019,"="&amp;$A30,Concentrado!$B$2:$B1019, "=Durango")</f>
        <v>0.58169972660112845</v>
      </c>
      <c r="C30" s="12">
        <f>SUMIFS(Concentrado!D$2:D1019,Concentrado!$A$2:$A1019,"="&amp;$A30,Concentrado!$B$2:$B1019, "=Durango")</f>
        <v>6.9803967192135419</v>
      </c>
      <c r="D30" s="12">
        <f>SUMIFS(Concentrado!E$2:E1019,Concentrado!$A$2:$A1019,"="&amp;$A30,Concentrado!$B$2:$B1019, "=Durango")</f>
        <v>11.382704177256178</v>
      </c>
      <c r="E30" s="12">
        <f>SUMIFS(Concentrado!F$2:F1019,Concentrado!$A$2:$A1019,"="&amp;$A30,Concentrado!$B$2:$B1019, "=Durango")</f>
        <v>23.550422435702441</v>
      </c>
      <c r="F30" s="12">
        <f>SUMIFS(Concentrado!G$2:G1019,Concentrado!$A$2:$A1019,"="&amp;$A30,Concentrado!$B$2:$B1019, "=Durango")</f>
        <v>57.492858662634617</v>
      </c>
      <c r="G30" s="12">
        <f>SUMIFS(Concentrado!H$2:H1019,Concentrado!$A$2:$A1019,"="&amp;$A30,Concentrado!$B$2:$B1019, "=Durango")</f>
        <v>70.02602833712686</v>
      </c>
      <c r="H30" s="12">
        <f>SUMIFS(Concentrado!I$2:I1019,Concentrado!$A$2:$A1019,"="&amp;$A30,Concentrado!$B$2:$B1019, "=Durango")</f>
        <v>67.087582397454199</v>
      </c>
      <c r="I30" s="12">
        <f>SUMIFS(Concentrado!J$2:J1019,Concentrado!$A$2:$A1019,"="&amp;$A30,Concentrado!$B$2:$B1019, "=Durango")</f>
        <v>72.996467358000913</v>
      </c>
      <c r="J30" s="12">
        <f>SUMIFS(Concentrado!K$2:K1019,Concentrado!$A$2:$A1019,"="&amp;$A30,Concentrado!$B$2:$B1019, "=Durango")</f>
        <v>110.21203837818412</v>
      </c>
      <c r="K30" s="12">
        <f>SUMIFS(Concentrado!L$2:L1019,Concentrado!$A$2:$A1019,"="&amp;$A30,Concentrado!$B$2:$B1019, "=Durango")</f>
        <v>15.627892793744486</v>
      </c>
      <c r="L30" s="12">
        <f>SUMIFS(Concentrado!M$2:M1019,Concentrado!$A$2:$A1019,"="&amp;$A30,Concentrado!$B$2:$B1019, "=Durango")</f>
        <v>9.3113925704888754</v>
      </c>
      <c r="M30" s="12">
        <f>SUMIFS(Concentrado!N$2:N1019,Concentrado!$A$2:$A1019,"="&amp;$A30,Concentrado!$B$2:$B1019, "=Durango")</f>
        <v>16.220188507279225</v>
      </c>
      <c r="N30" s="12">
        <f>SUMIFS(Concentrado!O$2:O1019,Concentrado!$A$2:$A1019,"="&amp;$A30,Concentrado!$B$2:$B1019, "=Durango")</f>
        <v>2.580140230621534</v>
      </c>
      <c r="O30" s="12">
        <f>SUMIFS(Concentrado!P$2:P1019,Concentrado!$A$2:$A1019,"="&amp;$A30,Concentrado!$B$2:$B1019, "=Durango")</f>
        <v>9.0110178784703869</v>
      </c>
      <c r="P30" s="12">
        <f>SUMIFS(Concentrado!Q$2:Q1019,Concentrado!$A$2:$A1019,"="&amp;$A30,Concentrado!$B$2:$B1019, "=Durango")</f>
        <v>1.3613147032878472</v>
      </c>
      <c r="Q30" s="12">
        <f>SUMIFS(Concentrado!R$2:R1019,Concentrado!$A$2:$A1019,"="&amp;$A30,Concentrado!$B$2:$B1019, "=Durango")</f>
        <v>1.0345991744987639</v>
      </c>
    </row>
    <row r="31" spans="1:17" x14ac:dyDescent="0.25">
      <c r="A31" s="5">
        <v>2019</v>
      </c>
      <c r="B31" s="12">
        <f>SUMIFS(Concentrado!C$2:C1020,Concentrado!$A$2:$A1020,"="&amp;$A31,Concentrado!$B$2:$B1020, "=Durango")</f>
        <v>0.59352112341678243</v>
      </c>
      <c r="C31" s="12">
        <f>SUMIFS(Concentrado!D$2:D1020,Concentrado!$A$2:$A1020,"="&amp;$A31,Concentrado!$B$2:$B1020, "=Durango")</f>
        <v>10.683380221502084</v>
      </c>
      <c r="D31" s="12">
        <f>SUMIFS(Concentrado!E$2:E1020,Concentrado!$A$2:$A1020,"="&amp;$A31,Concentrado!$B$2:$B1020, "=Durango")</f>
        <v>11.934782190225029</v>
      </c>
      <c r="E31" s="12">
        <f>SUMIFS(Concentrado!F$2:F1020,Concentrado!$A$2:$A1020,"="&amp;$A31,Concentrado!$B$2:$B1020, "=Durango")</f>
        <v>24.639550328206511</v>
      </c>
      <c r="F31" s="12">
        <f>SUMIFS(Concentrado!G$2:G1020,Concentrado!$A$2:$A1020,"="&amp;$A31,Concentrado!$B$2:$B1020, "=Durango")</f>
        <v>60.430689968505462</v>
      </c>
      <c r="G31" s="12">
        <f>SUMIFS(Concentrado!H$2:H1020,Concentrado!$A$2:$A1020,"="&amp;$A31,Concentrado!$B$2:$B1020, "=Durango")</f>
        <v>72.964653158851391</v>
      </c>
      <c r="H31" s="12">
        <f>SUMIFS(Concentrado!I$2:I1020,Concentrado!$A$2:$A1020,"="&amp;$A31,Concentrado!$B$2:$B1020, "=Durango")</f>
        <v>71.64875265537934</v>
      </c>
      <c r="I31" s="12">
        <f>SUMIFS(Concentrado!J$2:J1020,Concentrado!$A$2:$A1020,"="&amp;$A31,Concentrado!$B$2:$B1020, "=Durango")</f>
        <v>74.352610330538894</v>
      </c>
      <c r="J31" s="12">
        <f>SUMIFS(Concentrado!K$2:K1020,Concentrado!$A$2:$A1020,"="&amp;$A31,Concentrado!$B$2:$B1020, "=Durango")</f>
        <v>118.18978581204479</v>
      </c>
      <c r="K31" s="12">
        <f>SUMIFS(Concentrado!L$2:L1020,Concentrado!$A$2:$A1020,"="&amp;$A31,Concentrado!$B$2:$B1020, "=Durango")</f>
        <v>15.758638108272637</v>
      </c>
      <c r="L31" s="12">
        <f>SUMIFS(Concentrado!M$2:M1020,Concentrado!$A$2:$A1020,"="&amp;$A31,Concentrado!$B$2:$B1020, "=Durango")</f>
        <v>9.3904213384912296</v>
      </c>
      <c r="M31" s="12">
        <f>SUMIFS(Concentrado!N$2:N1020,Concentrado!$A$2:$A1020,"="&amp;$A31,Concentrado!$B$2:$B1020, "=Durango")</f>
        <v>15.314237208783371</v>
      </c>
      <c r="N31" s="12">
        <f>SUMIFS(Concentrado!O$2:O1020,Concentrado!$A$2:$A1020,"="&amp;$A31,Concentrado!$B$2:$B1020, "=Durango")</f>
        <v>3.6217603885935854</v>
      </c>
      <c r="O31" s="12">
        <f>SUMIFS(Concentrado!P$2:P1020,Concentrado!$A$2:$A1020,"="&amp;$A31,Concentrado!$B$2:$B1020, "=Durango")</f>
        <v>9.5839209189611037</v>
      </c>
      <c r="P31" s="12">
        <f>SUMIFS(Concentrado!Q$2:Q1020,Concentrado!$A$2:$A1020,"="&amp;$A31,Concentrado!$B$2:$B1020, "=Durango")</f>
        <v>1.2952305294470661</v>
      </c>
      <c r="Q31" s="12">
        <f>SUMIFS(Concentrado!R$2:R1020,Concentrado!$A$2:$A1020,"="&amp;$A31,Concentrado!$B$2:$B1020, "=Durango")</f>
        <v>0.86348701963137742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"=Guanajuato")</f>
        <v>150.50222843078561</v>
      </c>
      <c r="C2" s="12">
        <f>SUMIFS(Concentrado!D$2:D991,Concentrado!$A$2:$A991,"="&amp;$A2,Concentrado!$B$2:$B991, "=Guanajuato")</f>
        <v>144.51539945453337</v>
      </c>
      <c r="D2" s="12">
        <f>SUMIFS(Concentrado!E$2:E991,Concentrado!$A$2:$A991,"="&amp;$A2,Concentrado!$B$2:$B991, "=Guanajuato")</f>
        <v>20.598523607024841</v>
      </c>
      <c r="E2" s="12">
        <f>SUMIFS(Concentrado!F$2:F991,Concentrado!$A$2:$A991,"="&amp;$A2,Concentrado!$B$2:$B991, "=Guanajuato")</f>
        <v>11.167874244772504</v>
      </c>
      <c r="F2" s="12">
        <f>SUMIFS(Concentrado!G$2:G991,Concentrado!$A$2:$A991,"="&amp;$A2,Concentrado!$B$2:$B991, "=Guanajuato")</f>
        <v>46.381355414214269</v>
      </c>
      <c r="G2" s="12">
        <f>SUMIFS(Concentrado!H$2:H991,Concentrado!$A$2:$A991,"="&amp;$A2,Concentrado!$B$2:$B991, "=Guanajuato")</f>
        <v>30.158469046444043</v>
      </c>
      <c r="H2" s="12">
        <f>SUMIFS(Concentrado!I$2:I991,Concentrado!$A$2:$A991,"="&amp;$A2,Concentrado!$B$2:$B991, "=Guanajuato")</f>
        <v>26.818882483537983</v>
      </c>
      <c r="I2" s="12">
        <f>SUMIFS(Concentrado!J$2:J991,Concentrado!$A$2:$A991,"="&amp;$A2,Concentrado!$B$2:$B991, "=Guanajuato")</f>
        <v>33.24203611733018</v>
      </c>
      <c r="J2" s="12">
        <f>SUMIFS(Concentrado!K$2:K991,Concentrado!$A$2:$A991,"="&amp;$A2,Concentrado!$B$2:$B991, "=Guanajuato")</f>
        <v>29.018124681856051</v>
      </c>
      <c r="K2" s="12">
        <f>SUMIFS(Concentrado!L$2:L991,Concentrado!$A$2:$A991,"="&amp;$A2,Concentrado!$B$2:$B991, "=Guanajuato")</f>
        <v>8.8558658100982104</v>
      </c>
      <c r="L2" s="12">
        <f>SUMIFS(Concentrado!M$2:M991,Concentrado!$A$2:$A991,"="&amp;$A2,Concentrado!$B$2:$B991, "=Guanajuato")</f>
        <v>9.4381693154197368</v>
      </c>
      <c r="M2" s="12">
        <f>SUMIFS(Concentrado!N$2:N991,Concentrado!$A$2:$A991,"="&amp;$A2,Concentrado!$B$2:$B991, "=Guanajuato")</f>
        <v>17.315345276941034</v>
      </c>
      <c r="N2" s="12">
        <f>SUMIFS(Concentrado!O$2:O991,Concentrado!$A$2:$A991,"="&amp;$A2,Concentrado!$B$2:$B991, "=Guanajuato")</f>
        <v>1.8941331120985858</v>
      </c>
      <c r="O2" s="12">
        <f>SUMIFS(Concentrado!P$2:P991,Concentrado!$A$2:$A991,"="&amp;$A2,Concentrado!$B$2:$B991, "=Guanajuato")</f>
        <v>2.3185932630954147</v>
      </c>
      <c r="P2" s="12">
        <f>SUMIFS(Concentrado!Q$2:Q991,Concentrado!$A$2:$A991,"="&amp;$A2,Concentrado!$B$2:$B991, "=Guanajuato")</f>
        <v>4.1731751214709369</v>
      </c>
      <c r="Q2" s="12">
        <f>SUMIFS(Concentrado!R$2:R991,Concentrado!$A$2:$A991,"="&amp;$A2,Concentrado!$B$2:$B991, "=Guanajuato")</f>
        <v>0.60656615137658976</v>
      </c>
    </row>
    <row r="3" spans="1:17" x14ac:dyDescent="0.25">
      <c r="A3" s="5">
        <v>1991</v>
      </c>
      <c r="B3" s="12">
        <f>SUMIFS(Concentrado!C$2:C992,Concentrado!$A$2:$A992,"="&amp;$A3,Concentrado!$B$2:$B992, "=Guanajuato")</f>
        <v>107.30720472218248</v>
      </c>
      <c r="C3" s="12">
        <f>SUMIFS(Concentrado!D$2:D992,Concentrado!$A$2:$A992,"="&amp;$A3,Concentrado!$B$2:$B992, "=Guanajuato")</f>
        <v>123.77761288884304</v>
      </c>
      <c r="D3" s="12">
        <f>SUMIFS(Concentrado!E$2:E992,Concentrado!$A$2:$A992,"="&amp;$A3,Concentrado!$B$2:$B992, "=Guanajuato")</f>
        <v>23.352279976984764</v>
      </c>
      <c r="E3" s="12">
        <f>SUMIFS(Concentrado!F$2:F992,Concentrado!$A$2:$A992,"="&amp;$A3,Concentrado!$B$2:$B992, "=Guanajuato")</f>
        <v>11.074277102487619</v>
      </c>
      <c r="F3" s="12">
        <f>SUMIFS(Concentrado!G$2:G992,Concentrado!$A$2:$A992,"="&amp;$A3,Concentrado!$B$2:$B992, "=Guanajuato")</f>
        <v>43.720051764541289</v>
      </c>
      <c r="G3" s="12">
        <f>SUMIFS(Concentrado!H$2:H992,Concentrado!$A$2:$A992,"="&amp;$A3,Concentrado!$B$2:$B992, "=Guanajuato")</f>
        <v>32.759446097936895</v>
      </c>
      <c r="H3" s="12">
        <f>SUMIFS(Concentrado!I$2:I992,Concentrado!$A$2:$A992,"="&amp;$A3,Concentrado!$B$2:$B992, "=Guanajuato")</f>
        <v>30.132184749978808</v>
      </c>
      <c r="I3" s="12">
        <f>SUMIFS(Concentrado!J$2:J992,Concentrado!$A$2:$A992,"="&amp;$A3,Concentrado!$B$2:$B992, "=Guanajuato")</f>
        <v>35.117167451136368</v>
      </c>
      <c r="J3" s="12">
        <f>SUMIFS(Concentrado!K$2:K992,Concentrado!$A$2:$A992,"="&amp;$A3,Concentrado!$B$2:$B992, "=Guanajuato")</f>
        <v>32.186394562696016</v>
      </c>
      <c r="K3" s="12">
        <f>SUMIFS(Concentrado!L$2:L992,Concentrado!$A$2:$A992,"="&amp;$A3,Concentrado!$B$2:$B992, "=Guanajuato")</f>
        <v>9.3598417422676849</v>
      </c>
      <c r="L3" s="12">
        <f>SUMIFS(Concentrado!M$2:M992,Concentrado!$A$2:$A992,"="&amp;$A3,Concentrado!$B$2:$B992, "=Guanajuato")</f>
        <v>9.8612618356034538</v>
      </c>
      <c r="M3" s="12">
        <f>SUMIFS(Concentrado!N$2:N992,Concentrado!$A$2:$A992,"="&amp;$A3,Concentrado!$B$2:$B992, "=Guanajuato")</f>
        <v>18.667255918279555</v>
      </c>
      <c r="N3" s="12">
        <f>SUMIFS(Concentrado!O$2:O992,Concentrado!$A$2:$A992,"="&amp;$A3,Concentrado!$B$2:$B992, "=Guanajuato")</f>
        <v>1.4438092718636968</v>
      </c>
      <c r="O3" s="12">
        <f>SUMIFS(Concentrado!P$2:P992,Concentrado!$A$2:$A992,"="&amp;$A3,Concentrado!$B$2:$B992, "=Guanajuato")</f>
        <v>1.8830489644086628</v>
      </c>
      <c r="P3" s="12">
        <f>SUMIFS(Concentrado!Q$2:Q992,Concentrado!$A$2:$A992,"="&amp;$A3,Concentrado!$B$2:$B992, "=Guanajuato")</f>
        <v>3.5338178006520846</v>
      </c>
      <c r="Q3" s="12">
        <f>SUMIFS(Concentrado!R$2:R992,Concentrado!$A$2:$A992,"="&amp;$A3,Concentrado!$B$2:$B992, "=Guanajuato")</f>
        <v>0.52529724063747207</v>
      </c>
    </row>
    <row r="4" spans="1:17" x14ac:dyDescent="0.25">
      <c r="A4" s="5">
        <v>1992</v>
      </c>
      <c r="B4" s="12">
        <f>SUMIFS(Concentrado!C$2:C993,Concentrado!$A$2:$A993,"="&amp;$A4,Concentrado!$B$2:$B993, "=Guanajuato")</f>
        <v>86.398769441804021</v>
      </c>
      <c r="C4" s="12">
        <f>SUMIFS(Concentrado!D$2:D993,Concentrado!$A$2:$A993,"="&amp;$A4,Concentrado!$B$2:$B993, "=Guanajuato")</f>
        <v>119.69309292612157</v>
      </c>
      <c r="D4" s="12">
        <f>SUMIFS(Concentrado!E$2:E993,Concentrado!$A$2:$A993,"="&amp;$A4,Concentrado!$B$2:$B993, "=Guanajuato")</f>
        <v>20.6753238257993</v>
      </c>
      <c r="E4" s="12">
        <f>SUMIFS(Concentrado!F$2:F993,Concentrado!$A$2:$A993,"="&amp;$A4,Concentrado!$B$2:$B993, "=Guanajuato")</f>
        <v>11.213734956365723</v>
      </c>
      <c r="F4" s="12">
        <f>SUMIFS(Concentrado!G$2:G993,Concentrado!$A$2:$A993,"="&amp;$A4,Concentrado!$B$2:$B993, "=Guanajuato")</f>
        <v>43.195075081203335</v>
      </c>
      <c r="G4" s="12">
        <f>SUMIFS(Concentrado!H$2:H993,Concentrado!$A$2:$A993,"="&amp;$A4,Concentrado!$B$2:$B993, "=Guanajuato")</f>
        <v>35.641312042273043</v>
      </c>
      <c r="H4" s="12">
        <f>SUMIFS(Concentrado!I$2:I993,Concentrado!$A$2:$A993,"="&amp;$A4,Concentrado!$B$2:$B993, "=Guanajuato")</f>
        <v>32.051514120284892</v>
      </c>
      <c r="I4" s="12">
        <f>SUMIFS(Concentrado!J$2:J993,Concentrado!$A$2:$A993,"="&amp;$A4,Concentrado!$B$2:$B993, "=Guanajuato")</f>
        <v>39.049860071334741</v>
      </c>
      <c r="J4" s="12">
        <f>SUMIFS(Concentrado!K$2:K993,Concentrado!$A$2:$A993,"="&amp;$A4,Concentrado!$B$2:$B993, "=Guanajuato")</f>
        <v>31.785655594428203</v>
      </c>
      <c r="K4" s="12">
        <f>SUMIFS(Concentrado!L$2:L993,Concentrado!$A$2:$A993,"="&amp;$A4,Concentrado!$B$2:$B993, "=Guanajuato")</f>
        <v>7.7818431965648927</v>
      </c>
      <c r="L4" s="12">
        <f>SUMIFS(Concentrado!M$2:M993,Concentrado!$A$2:$A993,"="&amp;$A4,Concentrado!$B$2:$B993, "=Guanajuato")</f>
        <v>8.4166159044417874</v>
      </c>
      <c r="M4" s="12">
        <f>SUMIFS(Concentrado!N$2:N993,Concentrado!$A$2:$A993,"="&amp;$A4,Concentrado!$B$2:$B993, "=Guanajuato")</f>
        <v>15.68786459200691</v>
      </c>
      <c r="N4" s="12">
        <f>SUMIFS(Concentrado!O$2:O993,Concentrado!$A$2:$A993,"="&amp;$A4,Concentrado!$B$2:$B993, "=Guanajuato")</f>
        <v>1.5124945802277543</v>
      </c>
      <c r="O4" s="12">
        <f>SUMIFS(Concentrado!P$2:P993,Concentrado!$A$2:$A993,"="&amp;$A4,Concentrado!$B$2:$B993, "=Guanajuato")</f>
        <v>2.1372244316248472</v>
      </c>
      <c r="P4" s="12">
        <f>SUMIFS(Concentrado!Q$2:Q993,Concentrado!$A$2:$A993,"="&amp;$A4,Concentrado!$B$2:$B993, "=Guanajuato")</f>
        <v>2.9622726367588412</v>
      </c>
      <c r="Q4" s="12">
        <f>SUMIFS(Concentrado!R$2:R993,Concentrado!$A$2:$A993,"="&amp;$A4,Concentrado!$B$2:$B993, "=Guanajuato")</f>
        <v>1.1284848140033681</v>
      </c>
    </row>
    <row r="5" spans="1:17" x14ac:dyDescent="0.25">
      <c r="A5" s="5">
        <v>1993</v>
      </c>
      <c r="B5" s="12">
        <f>SUMIFS(Concentrado!C$2:C994,Concentrado!$A$2:$A994,"="&amp;$A5,Concentrado!$B$2:$B994, "=Guanajuato")</f>
        <v>76.633586501826713</v>
      </c>
      <c r="C5" s="12">
        <f>SUMIFS(Concentrado!D$2:D994,Concentrado!$A$2:$A994,"="&amp;$A5,Concentrado!$B$2:$B994, "=Guanajuato")</f>
        <v>105.78766832317382</v>
      </c>
      <c r="D5" s="12">
        <f>SUMIFS(Concentrado!E$2:E994,Concentrado!$A$2:$A994,"="&amp;$A5,Concentrado!$B$2:$B994, "=Guanajuato")</f>
        <v>20.299295535062214</v>
      </c>
      <c r="E5" s="12">
        <f>SUMIFS(Concentrado!F$2:F994,Concentrado!$A$2:$A994,"="&amp;$A5,Concentrado!$B$2:$B994, "=Guanajuato")</f>
        <v>12.701235195122724</v>
      </c>
      <c r="F5" s="12">
        <f>SUMIFS(Concentrado!G$2:G994,Concentrado!$A$2:$A994,"="&amp;$A5,Concentrado!$B$2:$B994, "=Guanajuato")</f>
        <v>40.666131063964848</v>
      </c>
      <c r="G5" s="12">
        <f>SUMIFS(Concentrado!H$2:H994,Concentrado!$A$2:$A994,"="&amp;$A5,Concentrado!$B$2:$B994, "=Guanajuato")</f>
        <v>37.292326906853958</v>
      </c>
      <c r="H5" s="12">
        <f>SUMIFS(Concentrado!I$2:I994,Concentrado!$A$2:$A994,"="&amp;$A5,Concentrado!$B$2:$B994, "=Guanajuato")</f>
        <v>33.78470009892731</v>
      </c>
      <c r="I5" s="12">
        <f>SUMIFS(Concentrado!J$2:J994,Concentrado!$A$2:$A994,"="&amp;$A5,Concentrado!$B$2:$B994, "=Guanajuato")</f>
        <v>40.393573314786892</v>
      </c>
      <c r="J5" s="12">
        <f>SUMIFS(Concentrado!K$2:K994,Concentrado!$A$2:$A994,"="&amp;$A5,Concentrado!$B$2:$B994, "=Guanajuato")</f>
        <v>31.154148875601599</v>
      </c>
      <c r="K5" s="12">
        <f>SUMIFS(Concentrado!L$2:L994,Concentrado!$A$2:$A994,"="&amp;$A5,Concentrado!$B$2:$B994, "=Guanajuato")</f>
        <v>8.7787527314892237</v>
      </c>
      <c r="L5" s="12">
        <f>SUMIFS(Concentrado!M$2:M994,Concentrado!$A$2:$A994,"="&amp;$A5,Concentrado!$B$2:$B994, "=Guanajuato")</f>
        <v>8.9177303472911635</v>
      </c>
      <c r="M5" s="12">
        <f>SUMIFS(Concentrado!N$2:N994,Concentrado!$A$2:$A994,"="&amp;$A5,Concentrado!$B$2:$B994, "=Guanajuato")</f>
        <v>16.464093287646268</v>
      </c>
      <c r="N5" s="12">
        <f>SUMIFS(Concentrado!O$2:O994,Concentrado!$A$2:$A994,"="&amp;$A5,Concentrado!$B$2:$B994, "=Guanajuato")</f>
        <v>1.7150343977227953</v>
      </c>
      <c r="O5" s="12">
        <f>SUMIFS(Concentrado!P$2:P994,Concentrado!$A$2:$A994,"="&amp;$A5,Concentrado!$B$2:$B994, "=Guanajuato")</f>
        <v>2.9424043774094408</v>
      </c>
      <c r="P5" s="12">
        <f>SUMIFS(Concentrado!Q$2:Q994,Concentrado!$A$2:$A994,"="&amp;$A5,Concentrado!$B$2:$B994, "=Guanajuato")</f>
        <v>3.0343446116756945</v>
      </c>
      <c r="Q5" s="12">
        <f>SUMIFS(Concentrado!R$2:R994,Concentrado!$A$2:$A994,"="&amp;$A5,Concentrado!$B$2:$B994, "=Guanajuato")</f>
        <v>1.3434502860854221</v>
      </c>
    </row>
    <row r="6" spans="1:17" x14ac:dyDescent="0.25">
      <c r="A6" s="5">
        <v>1994</v>
      </c>
      <c r="B6" s="12">
        <f>SUMIFS(Concentrado!C$2:C995,Concentrado!$A$2:$A995,"="&amp;$A6,Concentrado!$B$2:$B995, "=Guanajuato")</f>
        <v>66.73273207141736</v>
      </c>
      <c r="C6" s="12">
        <f>SUMIFS(Concentrado!D$2:D995,Concentrado!$A$2:$A995,"="&amp;$A6,Concentrado!$B$2:$B995, "=Guanajuato")</f>
        <v>102.93523922016128</v>
      </c>
      <c r="D6" s="12">
        <f>SUMIFS(Concentrado!E$2:E995,Concentrado!$A$2:$A995,"="&amp;$A6,Concentrado!$B$2:$B995, "=Guanajuato")</f>
        <v>19.496698779308385</v>
      </c>
      <c r="E6" s="12">
        <f>SUMIFS(Concentrado!F$2:F995,Concentrado!$A$2:$A995,"="&amp;$A6,Concentrado!$B$2:$B995, "=Guanajuato")</f>
        <v>13.879005910694104</v>
      </c>
      <c r="F6" s="12">
        <f>SUMIFS(Concentrado!G$2:G995,Concentrado!$A$2:$A995,"="&amp;$A6,Concentrado!$B$2:$B995, "=Guanajuato")</f>
        <v>47.876100507679453</v>
      </c>
      <c r="G6" s="12">
        <f>SUMIFS(Concentrado!H$2:H995,Concentrado!$A$2:$A995,"="&amp;$A6,Concentrado!$B$2:$B995, "=Guanajuato")</f>
        <v>35.348171497088686</v>
      </c>
      <c r="H6" s="12">
        <f>SUMIFS(Concentrado!I$2:I995,Concentrado!$A$2:$A995,"="&amp;$A6,Concentrado!$B$2:$B995, "=Guanajuato")</f>
        <v>32.385547597367854</v>
      </c>
      <c r="I6" s="12">
        <f>SUMIFS(Concentrado!J$2:J995,Concentrado!$A$2:$A995,"="&amp;$A6,Concentrado!$B$2:$B995, "=Guanajuato")</f>
        <v>38.155158083757243</v>
      </c>
      <c r="J6" s="12">
        <f>SUMIFS(Concentrado!K$2:K995,Concentrado!$A$2:$A995,"="&amp;$A6,Concentrado!$B$2:$B995, "=Guanajuato")</f>
        <v>31.854456872376428</v>
      </c>
      <c r="K6" s="12">
        <f>SUMIFS(Concentrado!L$2:L995,Concentrado!$A$2:$A995,"="&amp;$A6,Concentrado!$B$2:$B995, "=Guanajuato")</f>
        <v>9.9102754714060008</v>
      </c>
      <c r="L6" s="12">
        <f>SUMIFS(Concentrado!M$2:M995,Concentrado!$A$2:$A995,"="&amp;$A6,Concentrado!$B$2:$B995, "=Guanajuato")</f>
        <v>7.535462916046038</v>
      </c>
      <c r="M6" s="12">
        <f>SUMIFS(Concentrado!N$2:N995,Concentrado!$A$2:$A995,"="&amp;$A6,Concentrado!$B$2:$B995, "=Guanajuato")</f>
        <v>14.080672868420805</v>
      </c>
      <c r="N6" s="12">
        <f>SUMIFS(Concentrado!O$2:O995,Concentrado!$A$2:$A995,"="&amp;$A6,Concentrado!$B$2:$B995, "=Guanajuato")</f>
        <v>1.3340964364950085</v>
      </c>
      <c r="O6" s="12">
        <f>SUMIFS(Concentrado!P$2:P995,Concentrado!$A$2:$A995,"="&amp;$A6,Concentrado!$B$2:$B995, "=Guanajuato")</f>
        <v>4.1694005499219884</v>
      </c>
      <c r="P6" s="12">
        <f>SUMIFS(Concentrado!Q$2:Q995,Concentrado!$A$2:$A995,"="&amp;$A6,Concentrado!$B$2:$B995, "=Guanajuato")</f>
        <v>3.1511935830737974</v>
      </c>
      <c r="Q6" s="12">
        <f>SUMIFS(Concentrado!R$2:R995,Concentrado!$A$2:$A995,"="&amp;$A6,Concentrado!$B$2:$B995, "=Guanajuato")</f>
        <v>1.803944152629203</v>
      </c>
    </row>
    <row r="7" spans="1:17" x14ac:dyDescent="0.25">
      <c r="A7" s="5">
        <v>1995</v>
      </c>
      <c r="B7" s="12">
        <f>SUMIFS(Concentrado!C$2:C996,Concentrado!$A$2:$A996,"="&amp;$A7,Concentrado!$B$2:$B996, "=Guanajuato")</f>
        <v>60.21657896233453</v>
      </c>
      <c r="C7" s="12">
        <f>SUMIFS(Concentrado!D$2:D996,Concentrado!$A$2:$A996,"="&amp;$A7,Concentrado!$B$2:$B996, "=Guanajuato")</f>
        <v>97.182867714212108</v>
      </c>
      <c r="D7" s="12">
        <f>SUMIFS(Concentrado!E$2:E996,Concentrado!$A$2:$A996,"="&amp;$A7,Concentrado!$B$2:$B996, "=Guanajuato")</f>
        <v>19.593063841268346</v>
      </c>
      <c r="E7" s="12">
        <f>SUMIFS(Concentrado!F$2:F996,Concentrado!$A$2:$A996,"="&amp;$A7,Concentrado!$B$2:$B996, "=Guanajuato")</f>
        <v>13.918569941884616</v>
      </c>
      <c r="F7" s="12">
        <f>SUMIFS(Concentrado!G$2:G996,Concentrado!$A$2:$A996,"="&amp;$A7,Concentrado!$B$2:$B996, "=Guanajuato")</f>
        <v>49.349245862315605</v>
      </c>
      <c r="G7" s="12">
        <f>SUMIFS(Concentrado!H$2:H996,Concentrado!$A$2:$A996,"="&amp;$A7,Concentrado!$B$2:$B996, "=Guanajuato")</f>
        <v>42.099449305865903</v>
      </c>
      <c r="H7" s="12">
        <f>SUMIFS(Concentrado!I$2:I996,Concentrado!$A$2:$A996,"="&amp;$A7,Concentrado!$B$2:$B996, "=Guanajuato")</f>
        <v>38.820631080779336</v>
      </c>
      <c r="I7" s="12">
        <f>SUMIFS(Concentrado!J$2:J996,Concentrado!$A$2:$A996,"="&amp;$A7,Concentrado!$B$2:$B996, "=Guanajuato")</f>
        <v>45.202605002889285</v>
      </c>
      <c r="J7" s="12">
        <f>SUMIFS(Concentrado!K$2:K996,Concentrado!$A$2:$A996,"="&amp;$A7,Concentrado!$B$2:$B996, "=Guanajuato")</f>
        <v>34.012931220897549</v>
      </c>
      <c r="K7" s="12">
        <f>SUMIFS(Concentrado!L$2:L996,Concentrado!$A$2:$A996,"="&amp;$A7,Concentrado!$B$2:$B996, "=Guanajuato")</f>
        <v>10.361555206366139</v>
      </c>
      <c r="L7" s="12">
        <f>SUMIFS(Concentrado!M$2:M996,Concentrado!$A$2:$A996,"="&amp;$A7,Concentrado!$B$2:$B996, "=Guanajuato")</f>
        <v>6.6899606441103119</v>
      </c>
      <c r="M7" s="12">
        <f>SUMIFS(Concentrado!N$2:N996,Concentrado!$A$2:$A996,"="&amp;$A7,Concentrado!$B$2:$B996, "=Guanajuato")</f>
        <v>12.368864556763825</v>
      </c>
      <c r="N7" s="12">
        <f>SUMIFS(Concentrado!O$2:O996,Concentrado!$A$2:$A996,"="&amp;$A7,Concentrado!$B$2:$B996, "=Guanajuato")</f>
        <v>1.3153037343226757</v>
      </c>
      <c r="O7" s="12">
        <f>SUMIFS(Concentrado!P$2:P996,Concentrado!$A$2:$A996,"="&amp;$A7,Concentrado!$B$2:$B996, "=Guanajuato")</f>
        <v>3.7441355442182411</v>
      </c>
      <c r="P7" s="12">
        <f>SUMIFS(Concentrado!Q$2:Q996,Concentrado!$A$2:$A996,"="&amp;$A7,Concentrado!$B$2:$B996, "=Guanajuato")</f>
        <v>2.9958409618406447</v>
      </c>
      <c r="Q7" s="12">
        <f>SUMIFS(Concentrado!R$2:R996,Concentrado!$A$2:$A996,"="&amp;$A7,Concentrado!$B$2:$B996, "=Guanajuato")</f>
        <v>1.7119091210517969</v>
      </c>
    </row>
    <row r="8" spans="1:17" x14ac:dyDescent="0.25">
      <c r="A8" s="5">
        <v>1996</v>
      </c>
      <c r="B8" s="12">
        <f>SUMIFS(Concentrado!C$2:C997,Concentrado!$A$2:$A997,"="&amp;$A8,Concentrado!$B$2:$B997, "=Guanajuato")</f>
        <v>53.597120494701421</v>
      </c>
      <c r="C8" s="12">
        <f>SUMIFS(Concentrado!D$2:D997,Concentrado!$A$2:$A997,"="&amp;$A8,Concentrado!$B$2:$B997, "=Guanajuato")</f>
        <v>96.977289895100384</v>
      </c>
      <c r="D8" s="12">
        <f>SUMIFS(Concentrado!E$2:E997,Concentrado!$A$2:$A997,"="&amp;$A8,Concentrado!$B$2:$B997, "=Guanajuato")</f>
        <v>19.026389498264752</v>
      </c>
      <c r="E8" s="12">
        <f>SUMIFS(Concentrado!F$2:F997,Concentrado!$A$2:$A997,"="&amp;$A8,Concentrado!$B$2:$B997, "=Guanajuato")</f>
        <v>13.619983739194986</v>
      </c>
      <c r="F8" s="12">
        <f>SUMIFS(Concentrado!G$2:G997,Concentrado!$A$2:$A997,"="&amp;$A8,Concentrado!$B$2:$B997, "=Guanajuato")</f>
        <v>56.487223561853511</v>
      </c>
      <c r="G8" s="12">
        <f>SUMIFS(Concentrado!H$2:H997,Concentrado!$A$2:$A997,"="&amp;$A8,Concentrado!$B$2:$B997, "=Guanajuato")</f>
        <v>42.160961527733669</v>
      </c>
      <c r="H8" s="12">
        <f>SUMIFS(Concentrado!I$2:I997,Concentrado!$A$2:$A997,"="&amp;$A8,Concentrado!$B$2:$B997, "=Guanajuato")</f>
        <v>39.216116954632852</v>
      </c>
      <c r="I8" s="12">
        <f>SUMIFS(Concentrado!J$2:J997,Concentrado!$A$2:$A997,"="&amp;$A8,Concentrado!$B$2:$B997, "=Guanajuato")</f>
        <v>44.941936314683439</v>
      </c>
      <c r="J8" s="12">
        <f>SUMIFS(Concentrado!K$2:K997,Concentrado!$A$2:$A997,"="&amp;$A8,Concentrado!$B$2:$B997, "=Guanajuato")</f>
        <v>35.315639360869163</v>
      </c>
      <c r="K8" s="12">
        <f>SUMIFS(Concentrado!L$2:L997,Concentrado!$A$2:$A997,"="&amp;$A8,Concentrado!$B$2:$B997, "=Guanajuato")</f>
        <v>10.401333682118796</v>
      </c>
      <c r="L8" s="12">
        <f>SUMIFS(Concentrado!M$2:M997,Concentrado!$A$2:$A997,"="&amp;$A8,Concentrado!$B$2:$B997, "=Guanajuato")</f>
        <v>6.8008720229238282</v>
      </c>
      <c r="M8" s="12">
        <f>SUMIFS(Concentrado!N$2:N997,Concentrado!$A$2:$A997,"="&amp;$A8,Concentrado!$B$2:$B997, "=Guanajuato")</f>
        <v>12.538175082344694</v>
      </c>
      <c r="N8" s="12">
        <f>SUMIFS(Concentrado!O$2:O997,Concentrado!$A$2:$A997,"="&amp;$A8,Concentrado!$B$2:$B997, "=Guanajuato")</f>
        <v>1.3828288096825672</v>
      </c>
      <c r="O8" s="12">
        <f>SUMIFS(Concentrado!P$2:P997,Concentrado!$A$2:$A997,"="&amp;$A8,Concentrado!$B$2:$B997, "=Guanajuato")</f>
        <v>3.9257189443365319</v>
      </c>
      <c r="P8" s="12">
        <f>SUMIFS(Concentrado!Q$2:Q997,Concentrado!$A$2:$A997,"="&amp;$A8,Concentrado!$B$2:$B997, "=Guanajuato")</f>
        <v>3.0670599319068246</v>
      </c>
      <c r="Q8" s="12">
        <f>SUMIFS(Concentrado!R$2:R997,Concentrado!$A$2:$A997,"="&amp;$A8,Concentrado!$B$2:$B997, "=Guanajuato")</f>
        <v>2.2669573409746091</v>
      </c>
    </row>
    <row r="9" spans="1:17" x14ac:dyDescent="0.25">
      <c r="A9" s="5">
        <v>1997</v>
      </c>
      <c r="B9" s="12">
        <f>SUMIFS(Concentrado!C$2:C998,Concentrado!$A$2:$A998,"="&amp;$A9,Concentrado!$B$2:$B998, "=Guanajuato")</f>
        <v>46.738835449145135</v>
      </c>
      <c r="C9" s="12">
        <f>SUMIFS(Concentrado!D$2:D998,Concentrado!$A$2:$A998,"="&amp;$A9,Concentrado!$B$2:$B998, "=Guanajuato")</f>
        <v>89.792171328823613</v>
      </c>
      <c r="D9" s="12">
        <f>SUMIFS(Concentrado!E$2:E998,Concentrado!$A$2:$A998,"="&amp;$A9,Concentrado!$B$2:$B998, "=Guanajuato")</f>
        <v>17.247761573399313</v>
      </c>
      <c r="E9" s="12">
        <f>SUMIFS(Concentrado!F$2:F998,Concentrado!$A$2:$A998,"="&amp;$A9,Concentrado!$B$2:$B998, "=Guanajuato")</f>
        <v>13.314061565431048</v>
      </c>
      <c r="F9" s="12">
        <f>SUMIFS(Concentrado!G$2:G998,Concentrado!$A$2:$A998,"="&amp;$A9,Concentrado!$B$2:$B998, "=Guanajuato")</f>
        <v>53.13919812950023</v>
      </c>
      <c r="G9" s="12">
        <f>SUMIFS(Concentrado!H$2:H998,Concentrado!$A$2:$A998,"="&amp;$A9,Concentrado!$B$2:$B998, "=Guanajuato")</f>
        <v>41.782555684302856</v>
      </c>
      <c r="H9" s="12">
        <f>SUMIFS(Concentrado!I$2:I998,Concentrado!$A$2:$A998,"="&amp;$A9,Concentrado!$B$2:$B998, "=Guanajuato")</f>
        <v>37.682179540883581</v>
      </c>
      <c r="I9" s="12">
        <f>SUMIFS(Concentrado!J$2:J998,Concentrado!$A$2:$A998,"="&amp;$A9,Concentrado!$B$2:$B998, "=Guanajuato")</f>
        <v>45.599208080980105</v>
      </c>
      <c r="J9" s="12">
        <f>SUMIFS(Concentrado!K$2:K998,Concentrado!$A$2:$A998,"="&amp;$A9,Concentrado!$B$2:$B998, "=Guanajuato")</f>
        <v>35.663220757310462</v>
      </c>
      <c r="K9" s="12">
        <f>SUMIFS(Concentrado!L$2:L998,Concentrado!$A$2:$A998,"="&amp;$A9,Concentrado!$B$2:$B998, "=Guanajuato")</f>
        <v>11.295546549824657</v>
      </c>
      <c r="L9" s="12">
        <f>SUMIFS(Concentrado!M$2:M998,Concentrado!$A$2:$A998,"="&amp;$A9,Concentrado!$B$2:$B998, "=Guanajuato")</f>
        <v>6.5799300290240712</v>
      </c>
      <c r="M9" s="12">
        <f>SUMIFS(Concentrado!N$2:N998,Concentrado!$A$2:$A998,"="&amp;$A9,Concentrado!$B$2:$B998, "=Guanajuato")</f>
        <v>12.530568706872451</v>
      </c>
      <c r="N9" s="12">
        <f>SUMIFS(Concentrado!O$2:O998,Concentrado!$A$2:$A998,"="&amp;$A9,Concentrado!$B$2:$B998, "=Guanajuato")</f>
        <v>0.97925470201918074</v>
      </c>
      <c r="O9" s="12">
        <f>SUMIFS(Concentrado!P$2:P998,Concentrado!$A$2:$A998,"="&amp;$A9,Concentrado!$B$2:$B998, "=Guanajuato")</f>
        <v>6.0864207681490123</v>
      </c>
      <c r="P9" s="12">
        <f>SUMIFS(Concentrado!Q$2:Q998,Concentrado!$A$2:$A998,"="&amp;$A9,Concentrado!$B$2:$B998, "=Guanajuato")</f>
        <v>2.4784403109324002</v>
      </c>
      <c r="Q9" s="12">
        <f>SUMIFS(Concentrado!R$2:R998,Concentrado!$A$2:$A998,"="&amp;$A9,Concentrado!$B$2:$B998, "=Guanajuato")</f>
        <v>1.7765811078364993</v>
      </c>
    </row>
    <row r="10" spans="1:17" x14ac:dyDescent="0.25">
      <c r="A10" s="5">
        <v>1998</v>
      </c>
      <c r="B10" s="12">
        <f>SUMIFS(Concentrado!C$2:C999,Concentrado!$A$2:$A999,"="&amp;$A10,Concentrado!$B$2:$B999, "=Guanajuato")</f>
        <v>38.110139983412857</v>
      </c>
      <c r="C10" s="12">
        <f>SUMIFS(Concentrado!D$2:D999,Concentrado!$A$2:$A999,"="&amp;$A10,Concentrado!$B$2:$B999, "=Guanajuato")</f>
        <v>62.285735391392819</v>
      </c>
      <c r="D10" s="12">
        <f>SUMIFS(Concentrado!E$2:E999,Concentrado!$A$2:$A999,"="&amp;$A10,Concentrado!$B$2:$B999, "=Guanajuato")</f>
        <v>16.935099412949182</v>
      </c>
      <c r="E10" s="12">
        <f>SUMIFS(Concentrado!F$2:F999,Concentrado!$A$2:$A999,"="&amp;$A10,Concentrado!$B$2:$B999, "=Guanajuato")</f>
        <v>13.508923231138656</v>
      </c>
      <c r="F10" s="12">
        <f>SUMIFS(Concentrado!G$2:G999,Concentrado!$A$2:$A999,"="&amp;$A10,Concentrado!$B$2:$B999, "=Guanajuato")</f>
        <v>46.745053054201321</v>
      </c>
      <c r="G10" s="12">
        <f>SUMIFS(Concentrado!H$2:H999,Concentrado!$A$2:$A999,"="&amp;$A10,Concentrado!$B$2:$B999, "=Guanajuato")</f>
        <v>51.609734249934917</v>
      </c>
      <c r="H10" s="12">
        <f>SUMIFS(Concentrado!I$2:I999,Concentrado!$A$2:$A999,"="&amp;$A10,Concentrado!$B$2:$B999, "=Guanajuato")</f>
        <v>47.435825146178423</v>
      </c>
      <c r="I10" s="12">
        <f>SUMIFS(Concentrado!J$2:J999,Concentrado!$A$2:$A999,"="&amp;$A10,Concentrado!$B$2:$B999, "=Guanajuato")</f>
        <v>55.524125925192259</v>
      </c>
      <c r="J10" s="12">
        <f>SUMIFS(Concentrado!K$2:K999,Concentrado!$A$2:$A999,"="&amp;$A10,Concentrado!$B$2:$B999, "=Guanajuato")</f>
        <v>36.796029580629217</v>
      </c>
      <c r="K10" s="12">
        <f>SUMIFS(Concentrado!L$2:L999,Concentrado!$A$2:$A999,"="&amp;$A10,Concentrado!$B$2:$B999, "=Guanajuato")</f>
        <v>9.9840904277045741</v>
      </c>
      <c r="L10" s="12">
        <f>SUMIFS(Concentrado!M$2:M999,Concentrado!$A$2:$A999,"="&amp;$A10,Concentrado!$B$2:$B999, "=Guanajuato")</f>
        <v>6.8437582975154987</v>
      </c>
      <c r="M10" s="12">
        <f>SUMIFS(Concentrado!N$2:N999,Concentrado!$A$2:$A999,"="&amp;$A10,Concentrado!$B$2:$B999, "=Guanajuato")</f>
        <v>12.664470298460841</v>
      </c>
      <c r="N10" s="12">
        <f>SUMIFS(Concentrado!O$2:O999,Concentrado!$A$2:$A999,"="&amp;$A10,Concentrado!$B$2:$B999, "=Guanajuato")</f>
        <v>1.384955521943571</v>
      </c>
      <c r="O10" s="12">
        <f>SUMIFS(Concentrado!P$2:P999,Concentrado!$A$2:$A999,"="&amp;$A10,Concentrado!$B$2:$B999, "=Guanajuato")</f>
        <v>6.3123443463408302</v>
      </c>
      <c r="P10" s="12">
        <f>SUMIFS(Concentrado!Q$2:Q999,Concentrado!$A$2:$A999,"="&amp;$A10,Concentrado!$B$2:$B999, "=Guanajuato")</f>
        <v>2.1224313707484774</v>
      </c>
      <c r="Q10" s="12">
        <f>SUMIFS(Concentrado!R$2:R999,Concentrado!$A$2:$A999,"="&amp;$A10,Concentrado!$B$2:$B999, "=Guanajuato")</f>
        <v>1.9275142040470867</v>
      </c>
    </row>
    <row r="11" spans="1:17" x14ac:dyDescent="0.25">
      <c r="A11" s="5">
        <v>1999</v>
      </c>
      <c r="B11" s="12">
        <f>SUMIFS(Concentrado!C$2:C1000,Concentrado!$A$2:$A1000,"="&amp;$A11,Concentrado!$B$2:$B1000, "=Guanajuato")</f>
        <v>41.946308724832214</v>
      </c>
      <c r="C11" s="12">
        <f>SUMIFS(Concentrado!D$2:D1000,Concentrado!$A$2:$A1000,"="&amp;$A11,Concentrado!$B$2:$B1000, "=Guanajuato")</f>
        <v>56.433788846661812</v>
      </c>
      <c r="D11" s="12">
        <f>SUMIFS(Concentrado!E$2:E1000,Concentrado!$A$2:$A1000,"="&amp;$A11,Concentrado!$B$2:$B1000, "=Guanajuato")</f>
        <v>18.439907762440761</v>
      </c>
      <c r="E11" s="12">
        <f>SUMIFS(Concentrado!F$2:F1000,Concentrado!$A$2:$A1000,"="&amp;$A11,Concentrado!$B$2:$B1000, "=Guanajuato")</f>
        <v>12.926945647896614</v>
      </c>
      <c r="F11" s="12">
        <f>SUMIFS(Concentrado!G$2:G1000,Concentrado!$A$2:$A1000,"="&amp;$A11,Concentrado!$B$2:$B1000, "=Guanajuato")</f>
        <v>51.502623849890725</v>
      </c>
      <c r="G11" s="12">
        <f>SUMIFS(Concentrado!H$2:H1000,Concentrado!$A$2:$A1000,"="&amp;$A11,Concentrado!$B$2:$B1000, "=Guanajuato")</f>
        <v>54.221139225934394</v>
      </c>
      <c r="H11" s="12">
        <f>SUMIFS(Concentrado!I$2:I1000,Concentrado!$A$2:$A1000,"="&amp;$A11,Concentrado!$B$2:$B1000, "=Guanajuato")</f>
        <v>49.483326732603082</v>
      </c>
      <c r="I11" s="12">
        <f>SUMIFS(Concentrado!J$2:J1000,Concentrado!$A$2:$A1000,"="&amp;$A11,Concentrado!$B$2:$B1000, "=Guanajuato")</f>
        <v>58.647555096418728</v>
      </c>
      <c r="J11" s="12">
        <f>SUMIFS(Concentrado!K$2:K1000,Concentrado!$A$2:$A1000,"="&amp;$A11,Concentrado!$B$2:$B1000, "=Guanajuato")</f>
        <v>37.103178933610984</v>
      </c>
      <c r="K11" s="12">
        <f>SUMIFS(Concentrado!L$2:L1000,Concentrado!$A$2:$A1000,"="&amp;$A11,Concentrado!$B$2:$B1000, "=Guanajuato")</f>
        <v>11.212263991471833</v>
      </c>
      <c r="L11" s="12">
        <f>SUMIFS(Concentrado!M$2:M1000,Concentrado!$A$2:$A1000,"="&amp;$A11,Concentrado!$B$2:$B1000, "=Guanajuato")</f>
        <v>5.3493625913510652</v>
      </c>
      <c r="M11" s="12">
        <f>SUMIFS(Concentrado!N$2:N1000,Concentrado!$A$2:$A1000,"="&amp;$A11,Concentrado!$B$2:$B1000, "=Guanajuato")</f>
        <v>9.3916430325083748</v>
      </c>
      <c r="N11" s="12">
        <f>SUMIFS(Concentrado!O$2:O1000,Concentrado!$A$2:$A1000,"="&amp;$A11,Concentrado!$B$2:$B1000, "=Guanajuato")</f>
        <v>1.5727643568552661</v>
      </c>
      <c r="O11" s="12">
        <f>SUMIFS(Concentrado!P$2:P1000,Concentrado!$A$2:$A1000,"="&amp;$A11,Concentrado!$B$2:$B1000, "=Guanajuato")</f>
        <v>4.9059948091409762</v>
      </c>
      <c r="P11" s="12">
        <f>SUMIFS(Concentrado!Q$2:Q1000,Concentrado!$A$2:$A1000,"="&amp;$A11,Concentrado!$B$2:$B1000, "=Guanajuato")</f>
        <v>1.9685654336171918</v>
      </c>
      <c r="Q11" s="12">
        <f>SUMIFS(Concentrado!R$2:R1000,Concentrado!$A$2:$A1000,"="&amp;$A11,Concentrado!$B$2:$B1000, "=Guanajuato")</f>
        <v>2.4179118912906814</v>
      </c>
    </row>
    <row r="12" spans="1:17" x14ac:dyDescent="0.25">
      <c r="A12" s="5">
        <v>2000</v>
      </c>
      <c r="B12" s="12">
        <f>SUMIFS(Concentrado!C$2:C1001,Concentrado!$A$2:$A1001,"="&amp;$A12,Concentrado!$B$2:$B1001, "=Guanajuato")</f>
        <v>36.046647407941435</v>
      </c>
      <c r="C12" s="12">
        <f>SUMIFS(Concentrado!D$2:D1001,Concentrado!$A$2:$A1001,"="&amp;$A12,Concentrado!$B$2:$B1001, "=Guanajuato")</f>
        <v>43.831369383365399</v>
      </c>
      <c r="D12" s="12">
        <f>SUMIFS(Concentrado!E$2:E1001,Concentrado!$A$2:$A1001,"="&amp;$A12,Concentrado!$B$2:$B1001, "=Guanajuato")</f>
        <v>16.057422820550919</v>
      </c>
      <c r="E12" s="12">
        <f>SUMIFS(Concentrado!F$2:F1001,Concentrado!$A$2:$A1001,"="&amp;$A12,Concentrado!$B$2:$B1001, "=Guanajuato")</f>
        <v>11.350936821423923</v>
      </c>
      <c r="F12" s="12">
        <f>SUMIFS(Concentrado!G$2:G1001,Concentrado!$A$2:$A1001,"="&amp;$A12,Concentrado!$B$2:$B1001, "=Guanajuato")</f>
        <v>47.704523035624767</v>
      </c>
      <c r="G12" s="12">
        <f>SUMIFS(Concentrado!H$2:H1001,Concentrado!$A$2:$A1001,"="&amp;$A12,Concentrado!$B$2:$B1001, "=Guanajuato")</f>
        <v>55.158877872153226</v>
      </c>
      <c r="H12" s="12">
        <f>SUMIFS(Concentrado!I$2:I1001,Concentrado!$A$2:$A1001,"="&amp;$A12,Concentrado!$B$2:$B1001, "=Guanajuato")</f>
        <v>50.61829768120824</v>
      </c>
      <c r="I12" s="12">
        <f>SUMIFS(Concentrado!J$2:J1001,Concentrado!$A$2:$A1001,"="&amp;$A12,Concentrado!$B$2:$B1001, "=Guanajuato")</f>
        <v>59.38688554586922</v>
      </c>
      <c r="J12" s="12">
        <f>SUMIFS(Concentrado!K$2:K1001,Concentrado!$A$2:$A1001,"="&amp;$A12,Concentrado!$B$2:$B1001, "=Guanajuato")</f>
        <v>37.012283848262328</v>
      </c>
      <c r="K12" s="12">
        <f>SUMIFS(Concentrado!L$2:L1001,Concentrado!$A$2:$A1001,"="&amp;$A12,Concentrado!$B$2:$B1001, "=Guanajuato")</f>
        <v>10.786437007207878</v>
      </c>
      <c r="L12" s="12">
        <f>SUMIFS(Concentrado!M$2:M1001,Concentrado!$A$2:$A1001,"="&amp;$A12,Concentrado!$B$2:$B1001, "=Guanajuato")</f>
        <v>5.3086189976650537</v>
      </c>
      <c r="M12" s="12">
        <f>SUMIFS(Concentrado!N$2:N1001,Concentrado!$A$2:$A1001,"="&amp;$A12,Concentrado!$B$2:$B1001, "=Guanajuato")</f>
        <v>9.2113020043793163</v>
      </c>
      <c r="N12" s="12">
        <f>SUMIFS(Concentrado!O$2:O1001,Concentrado!$A$2:$A1001,"="&amp;$A12,Concentrado!$B$2:$B1001, "=Guanajuato")</f>
        <v>1.6745958097528462</v>
      </c>
      <c r="O12" s="12">
        <f>SUMIFS(Concentrado!P$2:P1001,Concentrado!$A$2:$A1001,"="&amp;$A12,Concentrado!$B$2:$B1001, "=Guanajuato")</f>
        <v>5.570480238458595</v>
      </c>
      <c r="P12" s="12">
        <f>SUMIFS(Concentrado!Q$2:Q1001,Concentrado!$A$2:$A1001,"="&amp;$A12,Concentrado!$B$2:$B1001, "=Guanajuato")</f>
        <v>1.6496903658082638</v>
      </c>
      <c r="Q12" s="12">
        <f>SUMIFS(Concentrado!R$2:R1001,Concentrado!$A$2:$A1001,"="&amp;$A12,Concentrado!$B$2:$B1001, "=Guanajuato")</f>
        <v>2.3053365368346248</v>
      </c>
    </row>
    <row r="13" spans="1:17" x14ac:dyDescent="0.25">
      <c r="A13" s="5">
        <v>2001</v>
      </c>
      <c r="B13" s="12">
        <f>SUMIFS(Concentrado!C$2:C1002,Concentrado!$A$2:$A1002,"="&amp;$A13,Concentrado!$B$2:$B1002, "=Guanajuato")</f>
        <v>30.794043989547038</v>
      </c>
      <c r="C13" s="12">
        <f>SUMIFS(Concentrado!D$2:D1002,Concentrado!$A$2:$A1002,"="&amp;$A13,Concentrado!$B$2:$B1002, "=Guanajuato")</f>
        <v>31.474575348432058</v>
      </c>
      <c r="D13" s="12">
        <f>SUMIFS(Concentrado!E$2:E1002,Concentrado!$A$2:$A1002,"="&amp;$A13,Concentrado!$B$2:$B1002, "=Guanajuato")</f>
        <v>13.257241544253656</v>
      </c>
      <c r="E13" s="12">
        <f>SUMIFS(Concentrado!F$2:F1002,Concentrado!$A$2:$A1002,"="&amp;$A13,Concentrado!$B$2:$B1002, "=Guanajuato")</f>
        <v>12.092754111312457</v>
      </c>
      <c r="F13" s="12">
        <f>SUMIFS(Concentrado!G$2:G1002,Concentrado!$A$2:$A1002,"="&amp;$A13,Concentrado!$B$2:$B1002, "=Guanajuato")</f>
        <v>49.976313309837529</v>
      </c>
      <c r="G13" s="12">
        <f>SUMIFS(Concentrado!H$2:H1002,Concentrado!$A$2:$A1002,"="&amp;$A13,Concentrado!$B$2:$B1002, "=Guanajuato")</f>
        <v>55.229973388054823</v>
      </c>
      <c r="H13" s="12">
        <f>SUMIFS(Concentrado!I$2:I1002,Concentrado!$A$2:$A1002,"="&amp;$A13,Concentrado!$B$2:$B1002, "=Guanajuato")</f>
        <v>50.250602095944807</v>
      </c>
      <c r="I13" s="12">
        <f>SUMIFS(Concentrado!J$2:J1002,Concentrado!$A$2:$A1002,"="&amp;$A13,Concentrado!$B$2:$B1002, "=Guanajuato")</f>
        <v>59.774405027015369</v>
      </c>
      <c r="J13" s="12">
        <f>SUMIFS(Concentrado!K$2:K1002,Concentrado!$A$2:$A1002,"="&amp;$A13,Concentrado!$B$2:$B1002, "=Guanajuato")</f>
        <v>36.71549876761722</v>
      </c>
      <c r="K13" s="12">
        <f>SUMIFS(Concentrado!L$2:L1002,Concentrado!$A$2:$A1002,"="&amp;$A13,Concentrado!$B$2:$B1002, "=Guanajuato")</f>
        <v>11.514080717676203</v>
      </c>
      <c r="L13" s="12">
        <f>SUMIFS(Concentrado!M$2:M1002,Concentrado!$A$2:$A1002,"="&amp;$A13,Concentrado!$B$2:$B1002, "=Guanajuato")</f>
        <v>4.952517477475971</v>
      </c>
      <c r="M13" s="12">
        <f>SUMIFS(Concentrado!N$2:N1002,Concentrado!$A$2:$A1002,"="&amp;$A13,Concentrado!$B$2:$B1002, "=Guanajuato")</f>
        <v>8.5052832563084468</v>
      </c>
      <c r="N13" s="12">
        <f>SUMIFS(Concentrado!O$2:O1002,Concentrado!$A$2:$A1002,"="&amp;$A13,Concentrado!$B$2:$B1002, "=Guanajuato")</f>
        <v>1.6525627822708229</v>
      </c>
      <c r="O13" s="12">
        <f>SUMIFS(Concentrado!P$2:P1002,Concentrado!$A$2:$A1002,"="&amp;$A13,Concentrado!$B$2:$B1002, "=Guanajuato")</f>
        <v>5.54762953976656</v>
      </c>
      <c r="P13" s="12">
        <f>SUMIFS(Concentrado!Q$2:Q1002,Concentrado!$A$2:$A1002,"="&amp;$A13,Concentrado!$B$2:$B1002, "=Guanajuato")</f>
        <v>1.4418721769866751</v>
      </c>
      <c r="Q13" s="12">
        <f>SUMIFS(Concentrado!R$2:R1002,Concentrado!$A$2:$A1002,"="&amp;$A13,Concentrado!$B$2:$B1002, "=Guanajuato")</f>
        <v>2.3195335021089991</v>
      </c>
    </row>
    <row r="14" spans="1:17" x14ac:dyDescent="0.25">
      <c r="A14" s="5">
        <v>2002</v>
      </c>
      <c r="B14" s="12">
        <f>SUMIFS(Concentrado!C$2:C1003,Concentrado!$A$2:$A1003,"="&amp;$A14,Concentrado!$B$2:$B1003, "=Guanajuato")</f>
        <v>21.190531933618949</v>
      </c>
      <c r="C14" s="12">
        <f>SUMIFS(Concentrado!D$2:D1003,Concentrado!$A$2:$A1003,"="&amp;$A14,Concentrado!$B$2:$B1003, "=Guanajuato")</f>
        <v>42.551955253799342</v>
      </c>
      <c r="D14" s="12">
        <f>SUMIFS(Concentrado!E$2:E1003,Concentrado!$A$2:$A1003,"="&amp;$A14,Concentrado!$B$2:$B1003, "=Guanajuato")</f>
        <v>15.485896089637238</v>
      </c>
      <c r="E14" s="12">
        <f>SUMIFS(Concentrado!F$2:F1003,Concentrado!$A$2:$A1003,"="&amp;$A14,Concentrado!$B$2:$B1003, "=Guanajuato")</f>
        <v>15.13789842470157</v>
      </c>
      <c r="F14" s="12">
        <f>SUMIFS(Concentrado!G$2:G1003,Concentrado!$A$2:$A1003,"="&amp;$A14,Concentrado!$B$2:$B1003, "=Guanajuato")</f>
        <v>52.533945978011154</v>
      </c>
      <c r="G14" s="12">
        <f>SUMIFS(Concentrado!H$2:H1003,Concentrado!$A$2:$A1003,"="&amp;$A14,Concentrado!$B$2:$B1003, "=Guanajuato")</f>
        <v>63.021945628198168</v>
      </c>
      <c r="H14" s="12">
        <f>SUMIFS(Concentrado!I$2:I1003,Concentrado!$A$2:$A1003,"="&amp;$A14,Concentrado!$B$2:$B1003, "=Guanajuato")</f>
        <v>59.33465388333083</v>
      </c>
      <c r="I14" s="12">
        <f>SUMIFS(Concentrado!J$2:J1003,Concentrado!$A$2:$A1003,"="&amp;$A14,Concentrado!$B$2:$B1003, "=Guanajuato")</f>
        <v>66.399372744608129</v>
      </c>
      <c r="J14" s="12">
        <f>SUMIFS(Concentrado!K$2:K1003,Concentrado!$A$2:$A1003,"="&amp;$A14,Concentrado!$B$2:$B1003, "=Guanajuato")</f>
        <v>42.819429331536092</v>
      </c>
      <c r="K14" s="12">
        <f>SUMIFS(Concentrado!L$2:L1003,Concentrado!$A$2:$A1003,"="&amp;$A14,Concentrado!$B$2:$B1003, "=Guanajuato")</f>
        <v>11.2465489087649</v>
      </c>
      <c r="L14" s="12">
        <f>SUMIFS(Concentrado!M$2:M1003,Concentrado!$A$2:$A1003,"="&amp;$A14,Concentrado!$B$2:$B1003, "=Guanajuato")</f>
        <v>4.271624998374925</v>
      </c>
      <c r="M14" s="12">
        <f>SUMIFS(Concentrado!N$2:N1003,Concentrado!$A$2:$A1003,"="&amp;$A14,Concentrado!$B$2:$B1003, "=Guanajuato")</f>
        <v>7.1647774392742205</v>
      </c>
      <c r="N14" s="12">
        <f>SUMIFS(Concentrado!O$2:O1003,Concentrado!$A$2:$A1003,"="&amp;$A14,Concentrado!$B$2:$B1003, "=Guanajuato")</f>
        <v>1.5904041375954043</v>
      </c>
      <c r="O14" s="12">
        <f>SUMIFS(Concentrado!P$2:P1003,Concentrado!$A$2:$A1003,"="&amp;$A14,Concentrado!$B$2:$B1003, "=Guanajuato")</f>
        <v>6.350485369678931</v>
      </c>
      <c r="P14" s="12">
        <f>SUMIFS(Concentrado!Q$2:Q1003,Concentrado!$A$2:$A1003,"="&amp;$A14,Concentrado!$B$2:$B1003, "=Guanajuato")</f>
        <v>1.3413315212288413</v>
      </c>
      <c r="Q14" s="12">
        <f>SUMIFS(Concentrado!R$2:R1003,Concentrado!$A$2:$A1003,"="&amp;$A14,Concentrado!$B$2:$B1003, "=Guanajuato")</f>
        <v>2.5175760859987482</v>
      </c>
    </row>
    <row r="15" spans="1:17" x14ac:dyDescent="0.25">
      <c r="A15" s="5">
        <v>2003</v>
      </c>
      <c r="B15" s="12">
        <f>SUMIFS(Concentrado!C$2:C1004,Concentrado!$A$2:$A1004,"="&amp;$A15,Concentrado!$B$2:$B1004, "=Guanajuato")</f>
        <v>18.691909318516995</v>
      </c>
      <c r="C15" s="12">
        <f>SUMIFS(Concentrado!D$2:D1004,Concentrado!$A$2:$A1004,"="&amp;$A15,Concentrado!$B$2:$B1004, "=Guanajuato")</f>
        <v>32.410741845868912</v>
      </c>
      <c r="D15" s="12">
        <f>SUMIFS(Concentrado!E$2:E1004,Concentrado!$A$2:$A1004,"="&amp;$A15,Concentrado!$B$2:$B1004, "=Guanajuato")</f>
        <v>14.375932321493204</v>
      </c>
      <c r="E15" s="12">
        <f>SUMIFS(Concentrado!F$2:F1004,Concentrado!$A$2:$A1004,"="&amp;$A15,Concentrado!$B$2:$B1004, "=Guanajuato")</f>
        <v>12.600081858249926</v>
      </c>
      <c r="F15" s="12">
        <f>SUMIFS(Concentrado!G$2:G1004,Concentrado!$A$2:$A1004,"="&amp;$A15,Concentrado!$B$2:$B1004, "=Guanajuato")</f>
        <v>52.672331976474645</v>
      </c>
      <c r="G15" s="12">
        <f>SUMIFS(Concentrado!H$2:H1004,Concentrado!$A$2:$A1004,"="&amp;$A15,Concentrado!$B$2:$B1004, "=Guanajuato")</f>
        <v>63.851064996226611</v>
      </c>
      <c r="H15" s="12">
        <f>SUMIFS(Concentrado!I$2:I1004,Concentrado!$A$2:$A1004,"="&amp;$A15,Concentrado!$B$2:$B1004, "=Guanajuato")</f>
        <v>57.01754944172437</v>
      </c>
      <c r="I15" s="12">
        <f>SUMIFS(Concentrado!J$2:J1004,Concentrado!$A$2:$A1004,"="&amp;$A15,Concentrado!$B$2:$B1004, "=Guanajuato")</f>
        <v>70.168915288194597</v>
      </c>
      <c r="J15" s="12">
        <f>SUMIFS(Concentrado!K$2:K1004,Concentrado!$A$2:$A1004,"="&amp;$A15,Concentrado!$B$2:$B1004, "=Guanajuato")</f>
        <v>46.446401891605632</v>
      </c>
      <c r="K15" s="12">
        <f>SUMIFS(Concentrado!L$2:L1004,Concentrado!$A$2:$A1004,"="&amp;$A15,Concentrado!$B$2:$B1004, "=Guanajuato")</f>
        <v>11.718596352642932</v>
      </c>
      <c r="L15" s="12">
        <f>SUMIFS(Concentrado!M$2:M1004,Concentrado!$A$2:$A1004,"="&amp;$A15,Concentrado!$B$2:$B1004, "=Guanajuato")</f>
        <v>4.8504798816156827</v>
      </c>
      <c r="M15" s="12">
        <f>SUMIFS(Concentrado!N$2:N1004,Concentrado!$A$2:$A1004,"="&amp;$A15,Concentrado!$B$2:$B1004, "=Guanajuato")</f>
        <v>8.6968732407392082</v>
      </c>
      <c r="N15" s="12">
        <f>SUMIFS(Concentrado!O$2:O1004,Concentrado!$A$2:$A1004,"="&amp;$A15,Concentrado!$B$2:$B1004, "=Guanajuato")</f>
        <v>1.2943399689829076</v>
      </c>
      <c r="O15" s="12">
        <f>SUMIFS(Concentrado!P$2:P1004,Concentrado!$A$2:$A1004,"="&amp;$A15,Concentrado!$B$2:$B1004, "=Guanajuato")</f>
        <v>5.1779828028835144</v>
      </c>
      <c r="P15" s="12">
        <f>SUMIFS(Concentrado!Q$2:Q1004,Concentrado!$A$2:$A1004,"="&amp;$A15,Concentrado!$B$2:$B1004, "=Guanajuato")</f>
        <v>1.2635703893284551</v>
      </c>
      <c r="Q15" s="12">
        <f>SUMIFS(Concentrado!R$2:R1004,Concentrado!$A$2:$A1004,"="&amp;$A15,Concentrado!$B$2:$B1004, "=Guanajuato")</f>
        <v>2.5882812813663518</v>
      </c>
    </row>
    <row r="16" spans="1:17" x14ac:dyDescent="0.25">
      <c r="A16" s="5">
        <v>2004</v>
      </c>
      <c r="B16" s="12">
        <f>SUMIFS(Concentrado!C$2:C1005,Concentrado!$A$2:$A1005,"="&amp;$A16,Concentrado!$B$2:$B1005, "=Guanajuato")</f>
        <v>17.706660798828267</v>
      </c>
      <c r="C16" s="12">
        <f>SUMIFS(Concentrado!D$2:D1005,Concentrado!$A$2:$A1005,"="&amp;$A16,Concentrado!$B$2:$B1005, "=Guanajuato")</f>
        <v>25.786399221594564</v>
      </c>
      <c r="D16" s="12">
        <f>SUMIFS(Concentrado!E$2:E1005,Concentrado!$A$2:$A1005,"="&amp;$A16,Concentrado!$B$2:$B1005, "=Guanajuato")</f>
        <v>12.996413647879447</v>
      </c>
      <c r="E16" s="12">
        <f>SUMIFS(Concentrado!F$2:F1005,Concentrado!$A$2:$A1005,"="&amp;$A16,Concentrado!$B$2:$B1005, "=Guanajuato")</f>
        <v>17.026946994373706</v>
      </c>
      <c r="F16" s="12">
        <f>SUMIFS(Concentrado!G$2:G1005,Concentrado!$A$2:$A1005,"="&amp;$A16,Concentrado!$B$2:$B1005, "=Guanajuato")</f>
        <v>50.141285959971327</v>
      </c>
      <c r="G16" s="12">
        <f>SUMIFS(Concentrado!H$2:H1005,Concentrado!$A$2:$A1005,"="&amp;$A16,Concentrado!$B$2:$B1005, "=Guanajuato")</f>
        <v>68.09306401070161</v>
      </c>
      <c r="H16" s="12">
        <f>SUMIFS(Concentrado!I$2:I1005,Concentrado!$A$2:$A1005,"="&amp;$A16,Concentrado!$B$2:$B1005, "=Guanajuato")</f>
        <v>63.069508641110161</v>
      </c>
      <c r="I16" s="12">
        <f>SUMIFS(Concentrado!J$2:J1005,Concentrado!$A$2:$A1005,"="&amp;$A16,Concentrado!$B$2:$B1005, "=Guanajuato")</f>
        <v>72.726653447626546</v>
      </c>
      <c r="J16" s="12">
        <f>SUMIFS(Concentrado!K$2:K1005,Concentrado!$A$2:$A1005,"="&amp;$A16,Concentrado!$B$2:$B1005, "=Guanajuato")</f>
        <v>43.22761928769259</v>
      </c>
      <c r="K16" s="12">
        <f>SUMIFS(Concentrado!L$2:L1005,Concentrado!$A$2:$A1005,"="&amp;$A16,Concentrado!$B$2:$B1005, "=Guanajuato")</f>
        <v>12.684396903235367</v>
      </c>
      <c r="L16" s="12">
        <f>SUMIFS(Concentrado!M$2:M1005,Concentrado!$A$2:$A1005,"="&amp;$A16,Concentrado!$B$2:$B1005, "=Guanajuato")</f>
        <v>3.7247832176167348</v>
      </c>
      <c r="M16" s="12">
        <f>SUMIFS(Concentrado!N$2:N1005,Concentrado!$A$2:$A1005,"="&amp;$A16,Concentrado!$B$2:$B1005, "=Guanajuato")</f>
        <v>6.8398735252834033</v>
      </c>
      <c r="N16" s="12">
        <f>SUMIFS(Concentrado!O$2:O1005,Concentrado!$A$2:$A1005,"="&amp;$A16,Concentrado!$B$2:$B1005, "=Guanajuato")</f>
        <v>0.85150951349003934</v>
      </c>
      <c r="O16" s="12">
        <f>SUMIFS(Concentrado!P$2:P1005,Concentrado!$A$2:$A1005,"="&amp;$A16,Concentrado!$B$2:$B1005, "=Guanajuato")</f>
        <v>4.2791225221045028</v>
      </c>
      <c r="P16" s="12">
        <f>SUMIFS(Concentrado!Q$2:Q1005,Concentrado!$A$2:$A1005,"="&amp;$A16,Concentrado!$B$2:$B1005, "=Guanajuato")</f>
        <v>0.92616231356956646</v>
      </c>
      <c r="Q16" s="12">
        <f>SUMIFS(Concentrado!R$2:R1005,Concentrado!$A$2:$A1005,"="&amp;$A16,Concentrado!$B$2:$B1005, "=Guanajuato")</f>
        <v>2.4563435272931979</v>
      </c>
    </row>
    <row r="17" spans="1:17" x14ac:dyDescent="0.25">
      <c r="A17" s="5">
        <v>2005</v>
      </c>
      <c r="B17" s="12">
        <f>SUMIFS(Concentrado!C$2:C1006,Concentrado!$A$2:$A1006,"="&amp;$A17,Concentrado!$B$2:$B1006, "=Guanajuato")</f>
        <v>19.971867214630425</v>
      </c>
      <c r="C17" s="12">
        <f>SUMIFS(Concentrado!D$2:D1006,Concentrado!$A$2:$A1006,"="&amp;$A17,Concentrado!$B$2:$B1006, "=Guanajuato")</f>
        <v>24.103977672829824</v>
      </c>
      <c r="D17" s="12">
        <f>SUMIFS(Concentrado!E$2:E1006,Concentrado!$A$2:$A1006,"="&amp;$A17,Concentrado!$B$2:$B1006, "=Guanajuato")</f>
        <v>12.007358109049225</v>
      </c>
      <c r="E17" s="12">
        <f>SUMIFS(Concentrado!F$2:F1006,Concentrado!$A$2:$A1006,"="&amp;$A17,Concentrado!$B$2:$B1006, "=Guanajuato")</f>
        <v>12.727799595592179</v>
      </c>
      <c r="F17" s="12">
        <f>SUMIFS(Concentrado!G$2:G1006,Concentrado!$A$2:$A1006,"="&amp;$A17,Concentrado!$B$2:$B1006, "=Guanajuato")</f>
        <v>49.06871202545242</v>
      </c>
      <c r="G17" s="12">
        <f>SUMIFS(Concentrado!H$2:H1006,Concentrado!$A$2:$A1006,"="&amp;$A17,Concentrado!$B$2:$B1006, "=Guanajuato")</f>
        <v>70.7922707331943</v>
      </c>
      <c r="H17" s="12">
        <f>SUMIFS(Concentrado!I$2:I1006,Concentrado!$A$2:$A1006,"="&amp;$A17,Concentrado!$B$2:$B1006, "=Guanajuato")</f>
        <v>68.113981546548501</v>
      </c>
      <c r="I17" s="12">
        <f>SUMIFS(Concentrado!J$2:J1006,Concentrado!$A$2:$A1006,"="&amp;$A17,Concentrado!$B$2:$B1006, "=Guanajuato")</f>
        <v>73.256771477067346</v>
      </c>
      <c r="J17" s="12">
        <f>SUMIFS(Concentrado!K$2:K1006,Concentrado!$A$2:$A1006,"="&amp;$A17,Concentrado!$B$2:$B1006, "=Guanajuato")</f>
        <v>45.70964825649915</v>
      </c>
      <c r="K17" s="12">
        <f>SUMIFS(Concentrado!L$2:L1006,Concentrado!$A$2:$A1006,"="&amp;$A17,Concentrado!$B$2:$B1006, "=Guanajuato")</f>
        <v>13.108206353800236</v>
      </c>
      <c r="L17" s="12">
        <f>SUMIFS(Concentrado!M$2:M1006,Concentrado!$A$2:$A1006,"="&amp;$A17,Concentrado!$B$2:$B1006, "=Guanajuato")</f>
        <v>4.5948340936689753</v>
      </c>
      <c r="M17" s="12">
        <f>SUMIFS(Concentrado!N$2:N1006,Concentrado!$A$2:$A1006,"="&amp;$A17,Concentrado!$B$2:$B1006, "=Guanajuato")</f>
        <v>8.0109679698256304</v>
      </c>
      <c r="N17" s="12">
        <f>SUMIFS(Concentrado!O$2:O1006,Concentrado!$A$2:$A1006,"="&amp;$A17,Concentrado!$B$2:$B1006, "=Guanajuato")</f>
        <v>1.4513854620065481</v>
      </c>
      <c r="O17" s="12">
        <f>SUMIFS(Concentrado!P$2:P1006,Concentrado!$A$2:$A1006,"="&amp;$A17,Concentrado!$B$2:$B1006, "=Guanajuato")</f>
        <v>6.2652683820149822</v>
      </c>
      <c r="P17" s="12">
        <f>SUMIFS(Concentrado!Q$2:Q1006,Concentrado!$A$2:$A1006,"="&amp;$A17,Concentrado!$B$2:$B1006, "=Guanajuato")</f>
        <v>0.67629592720668896</v>
      </c>
      <c r="Q17" s="12">
        <f>SUMIFS(Concentrado!R$2:R1006,Concentrado!$A$2:$A1006,"="&amp;$A17,Concentrado!$B$2:$B1006, "=Guanajuato")</f>
        <v>2.2675804618106632</v>
      </c>
    </row>
    <row r="18" spans="1:17" x14ac:dyDescent="0.25">
      <c r="A18" s="5">
        <v>2006</v>
      </c>
      <c r="B18" s="12">
        <f>SUMIFS(Concentrado!C$2:C1007,Concentrado!$A$2:$A1007,"="&amp;$A18,Concentrado!$B$2:$B1007, "=Guanajuato")</f>
        <v>9.463651833969692</v>
      </c>
      <c r="C18" s="12">
        <f>SUMIFS(Concentrado!D$2:D1007,Concentrado!$A$2:$A1007,"="&amp;$A18,Concentrado!$B$2:$B1007, "=Guanajuato")</f>
        <v>26.498225135115142</v>
      </c>
      <c r="D18" s="12">
        <f>SUMIFS(Concentrado!E$2:E1007,Concentrado!$A$2:$A1007,"="&amp;$A18,Concentrado!$B$2:$B1007, "=Guanajuato")</f>
        <v>10.177350035581881</v>
      </c>
      <c r="E18" s="12">
        <f>SUMIFS(Concentrado!F$2:F1007,Concentrado!$A$2:$A1007,"="&amp;$A18,Concentrado!$B$2:$B1007, "=Guanajuato")</f>
        <v>15.071800816052555</v>
      </c>
      <c r="F18" s="12">
        <f>SUMIFS(Concentrado!G$2:G1007,Concentrado!$A$2:$A1007,"="&amp;$A18,Concentrado!$B$2:$B1007, "=Guanajuato")</f>
        <v>44.790593105727538</v>
      </c>
      <c r="G18" s="12">
        <f>SUMIFS(Concentrado!H$2:H1007,Concentrado!$A$2:$A1007,"="&amp;$A18,Concentrado!$B$2:$B1007, "=Guanajuato")</f>
        <v>70.43617602000387</v>
      </c>
      <c r="H18" s="12">
        <f>SUMIFS(Concentrado!I$2:I1007,Concentrado!$A$2:$A1007,"="&amp;$A18,Concentrado!$B$2:$B1007, "=Guanajuato")</f>
        <v>68.630284858550581</v>
      </c>
      <c r="I18" s="12">
        <f>SUMIFS(Concentrado!J$2:J1007,Concentrado!$A$2:$A1007,"="&amp;$A18,Concentrado!$B$2:$B1007, "=Guanajuato")</f>
        <v>72.098026264871393</v>
      </c>
      <c r="J18" s="12">
        <f>SUMIFS(Concentrado!K$2:K1007,Concentrado!$A$2:$A1007,"="&amp;$A18,Concentrado!$B$2:$B1007, "=Guanajuato")</f>
        <v>46.311785733152547</v>
      </c>
      <c r="K18" s="12">
        <f>SUMIFS(Concentrado!L$2:L1007,Concentrado!$A$2:$A1007,"="&amp;$A18,Concentrado!$B$2:$B1007, "=Guanajuato")</f>
        <v>12.658946079150695</v>
      </c>
      <c r="L18" s="12">
        <f>SUMIFS(Concentrado!M$2:M1007,Concentrado!$A$2:$A1007,"="&amp;$A18,Concentrado!$B$2:$B1007, "=Guanajuato")</f>
        <v>3.9522520989002174</v>
      </c>
      <c r="M18" s="12">
        <f>SUMIFS(Concentrado!N$2:N1007,Concentrado!$A$2:$A1007,"="&amp;$A18,Concentrado!$B$2:$B1007, "=Guanajuato")</f>
        <v>7.3488704786074379</v>
      </c>
      <c r="N18" s="12">
        <f>SUMIFS(Concentrado!O$2:O1007,Concentrado!$A$2:$A1007,"="&amp;$A18,Concentrado!$B$2:$B1007, "=Guanajuato")</f>
        <v>0.82655371434453906</v>
      </c>
      <c r="O18" s="12">
        <f>SUMIFS(Concentrado!P$2:P1007,Concentrado!$A$2:$A1007,"="&amp;$A18,Concentrado!$B$2:$B1007, "=Guanajuato")</f>
        <v>5.389692568885101</v>
      </c>
      <c r="P18" s="12">
        <f>SUMIFS(Concentrado!Q$2:Q1007,Concentrado!$A$2:$A1007,"="&amp;$A18,Concentrado!$B$2:$B1007, "=Guanajuato")</f>
        <v>0.45000890235002478</v>
      </c>
      <c r="Q18" s="12">
        <f>SUMIFS(Concentrado!R$2:R1007,Concentrado!$A$2:$A1007,"="&amp;$A18,Concentrado!$B$2:$B1007, "=Guanajuato")</f>
        <v>1.8782980272001035</v>
      </c>
    </row>
    <row r="19" spans="1:17" x14ac:dyDescent="0.25">
      <c r="A19" s="5">
        <v>2007</v>
      </c>
      <c r="B19" s="12">
        <f>SUMIFS(Concentrado!C$2:C1008,Concentrado!$A$2:$A1008,"="&amp;$A19,Concentrado!$B$2:$B1008, "=Guanajuato")</f>
        <v>12.01279534315408</v>
      </c>
      <c r="C19" s="12">
        <f>SUMIFS(Concentrado!D$2:D1008,Concentrado!$A$2:$A1008,"="&amp;$A19,Concentrado!$B$2:$B1008, "=Guanajuato")</f>
        <v>20.764974807452049</v>
      </c>
      <c r="D19" s="12">
        <f>SUMIFS(Concentrado!E$2:E1008,Concentrado!$A$2:$A1008,"="&amp;$A19,Concentrado!$B$2:$B1008, "=Guanajuato")</f>
        <v>10.828150484221354</v>
      </c>
      <c r="E19" s="12">
        <f>SUMIFS(Concentrado!F$2:F1008,Concentrado!$A$2:$A1008,"="&amp;$A19,Concentrado!$B$2:$B1008, "=Guanajuato")</f>
        <v>15.11429338422564</v>
      </c>
      <c r="F19" s="12">
        <f>SUMIFS(Concentrado!G$2:G1008,Concentrado!$A$2:$A1008,"="&amp;$A19,Concentrado!$B$2:$B1008, "=Guanajuato")</f>
        <v>48.131116662742556</v>
      </c>
      <c r="G19" s="12">
        <f>SUMIFS(Concentrado!H$2:H1008,Concentrado!$A$2:$A1008,"="&amp;$A19,Concentrado!$B$2:$B1008, "=Guanajuato")</f>
        <v>72.698481801236142</v>
      </c>
      <c r="H19" s="12">
        <f>SUMIFS(Concentrado!I$2:I1008,Concentrado!$A$2:$A1008,"="&amp;$A19,Concentrado!$B$2:$B1008, "=Guanajuato")</f>
        <v>72.466314143667759</v>
      </c>
      <c r="I19" s="12">
        <f>SUMIFS(Concentrado!J$2:J1008,Concentrado!$A$2:$A1008,"="&amp;$A19,Concentrado!$B$2:$B1008, "=Guanajuato")</f>
        <v>72.875878158016135</v>
      </c>
      <c r="J19" s="12">
        <f>SUMIFS(Concentrado!K$2:K1008,Concentrado!$A$2:$A1008,"="&amp;$A19,Concentrado!$B$2:$B1008, "=Guanajuato")</f>
        <v>47.079644118512704</v>
      </c>
      <c r="K19" s="12">
        <f>SUMIFS(Concentrado!L$2:L1008,Concentrado!$A$2:$A1008,"="&amp;$A19,Concentrado!$B$2:$B1008, "=Guanajuato")</f>
        <v>14.505205778475425</v>
      </c>
      <c r="L19" s="12">
        <f>SUMIFS(Concentrado!M$2:M1008,Concentrado!$A$2:$A1008,"="&amp;$A19,Concentrado!$B$2:$B1008, "=Guanajuato")</f>
        <v>4.2155155498871775</v>
      </c>
      <c r="M19" s="12">
        <f>SUMIFS(Concentrado!N$2:N1008,Concentrado!$A$2:$A1008,"="&amp;$A19,Concentrado!$B$2:$B1008, "=Guanajuato")</f>
        <v>7.58600533735365</v>
      </c>
      <c r="N19" s="12">
        <f>SUMIFS(Concentrado!O$2:O1008,Concentrado!$A$2:$A1008,"="&amp;$A19,Concentrado!$B$2:$B1008, "=Guanajuato")</f>
        <v>1.1052964331347237</v>
      </c>
      <c r="O19" s="12">
        <f>SUMIFS(Concentrado!P$2:P1008,Concentrado!$A$2:$A1008,"="&amp;$A19,Concentrado!$B$2:$B1008, "=Guanajuato")</f>
        <v>6.8540267407101672</v>
      </c>
      <c r="P19" s="12">
        <f>SUMIFS(Concentrado!Q$2:Q1008,Concentrado!$A$2:$A1008,"="&amp;$A19,Concentrado!$B$2:$B1008, "=Guanajuato")</f>
        <v>0.70897306975375252</v>
      </c>
      <c r="Q19" s="12">
        <f>SUMIFS(Concentrado!R$2:R1008,Concentrado!$A$2:$A1008,"="&amp;$A19,Concentrado!$B$2:$B1008, "=Guanajuato")</f>
        <v>2.3185335524379473</v>
      </c>
    </row>
    <row r="20" spans="1:17" x14ac:dyDescent="0.25">
      <c r="A20" s="5">
        <v>2008</v>
      </c>
      <c r="B20" s="12">
        <f>SUMIFS(Concentrado!C$2:C1009,Concentrado!$A$2:$A1009,"="&amp;$A20,Concentrado!$B$2:$B1009, "=Guanajuato")</f>
        <v>10.099056337329023</v>
      </c>
      <c r="C20" s="12">
        <f>SUMIFS(Concentrado!D$2:D1009,Concentrado!$A$2:$A1009,"="&amp;$A20,Concentrado!$B$2:$B1009, "=Guanajuato")</f>
        <v>20.198112674658045</v>
      </c>
      <c r="D20" s="12">
        <f>SUMIFS(Concentrado!E$2:E1009,Concentrado!$A$2:$A1009,"="&amp;$A20,Concentrado!$B$2:$B1009, "=Guanajuato")</f>
        <v>11.867439967499232</v>
      </c>
      <c r="E20" s="12">
        <f>SUMIFS(Concentrado!F$2:F1009,Concentrado!$A$2:$A1009,"="&amp;$A20,Concentrado!$B$2:$B1009, "=Guanajuato")</f>
        <v>14.05163137256044</v>
      </c>
      <c r="F20" s="12">
        <f>SUMIFS(Concentrado!G$2:G1009,Concentrado!$A$2:$A1009,"="&amp;$A20,Concentrado!$B$2:$B1009, "=Guanajuato")</f>
        <v>50.359913508846958</v>
      </c>
      <c r="G20" s="12">
        <f>SUMIFS(Concentrado!H$2:H1009,Concentrado!$A$2:$A1009,"="&amp;$A20,Concentrado!$B$2:$B1009, "=Guanajuato")</f>
        <v>78.107678299908727</v>
      </c>
      <c r="H20" s="12">
        <f>SUMIFS(Concentrado!I$2:I1009,Concentrado!$A$2:$A1009,"="&amp;$A20,Concentrado!$B$2:$B1009, "=Guanajuato")</f>
        <v>77.810291952488114</v>
      </c>
      <c r="I20" s="12">
        <f>SUMIFS(Concentrado!J$2:J1009,Concentrado!$A$2:$A1009,"="&amp;$A20,Concentrado!$B$2:$B1009, "=Guanajuato")</f>
        <v>78.382956005488978</v>
      </c>
      <c r="J20" s="12">
        <f>SUMIFS(Concentrado!K$2:K1009,Concentrado!$A$2:$A1009,"="&amp;$A20,Concentrado!$B$2:$B1009, "=Guanajuato")</f>
        <v>50.514884164662391</v>
      </c>
      <c r="K20" s="12">
        <f>SUMIFS(Concentrado!L$2:L1009,Concentrado!$A$2:$A1009,"="&amp;$A20,Concentrado!$B$2:$B1009, "=Guanajuato")</f>
        <v>14.387269273782419</v>
      </c>
      <c r="L20" s="12">
        <f>SUMIFS(Concentrado!M$2:M1009,Concentrado!$A$2:$A1009,"="&amp;$A20,Concentrado!$B$2:$B1009, "=Guanajuato")</f>
        <v>5.252197388082239</v>
      </c>
      <c r="M20" s="12">
        <f>SUMIFS(Concentrado!N$2:N1009,Concentrado!$A$2:$A1009,"="&amp;$A20,Concentrado!$B$2:$B1009, "=Guanajuato")</f>
        <v>9.4043532399948031</v>
      </c>
      <c r="N20" s="12">
        <f>SUMIFS(Concentrado!O$2:O1009,Concentrado!$A$2:$A1009,"="&amp;$A20,Concentrado!$B$2:$B1009, "=Guanajuato")</f>
        <v>1.4087259374258387</v>
      </c>
      <c r="O20" s="12">
        <f>SUMIFS(Concentrado!P$2:P1009,Concentrado!$A$2:$A1009,"="&amp;$A20,Concentrado!$B$2:$B1009, "=Guanajuato")</f>
        <v>8.5548414502717876</v>
      </c>
      <c r="P20" s="12">
        <f>SUMIFS(Concentrado!Q$2:Q1009,Concentrado!$A$2:$A1009,"="&amp;$A20,Concentrado!$B$2:$B1009, "=Guanajuato")</f>
        <v>0.91913454291439178</v>
      </c>
      <c r="Q20" s="12">
        <f>SUMIFS(Concentrado!R$2:R1009,Concentrado!$A$2:$A1009,"="&amp;$A20,Concentrado!$B$2:$B1009, "=Guanajuato")</f>
        <v>1.7444798467558864</v>
      </c>
    </row>
    <row r="21" spans="1:17" x14ac:dyDescent="0.25">
      <c r="A21" s="5">
        <v>2009</v>
      </c>
      <c r="B21" s="12">
        <f>SUMIFS(Concentrado!C$2:C1010,Concentrado!$A$2:$A1010,"="&amp;$A21,Concentrado!$B$2:$B1010, "=Guanajuato")</f>
        <v>7.6863425649154333</v>
      </c>
      <c r="C21" s="12">
        <f>SUMIFS(Concentrado!D$2:D1010,Concentrado!$A$2:$A1010,"="&amp;$A21,Concentrado!$B$2:$B1010, "=Guanajuato")</f>
        <v>13.493801391740426</v>
      </c>
      <c r="D21" s="12">
        <f>SUMIFS(Concentrado!E$2:E1010,Concentrado!$A$2:$A1010,"="&amp;$A21,Concentrado!$B$2:$B1010, "=Guanajuato")</f>
        <v>10.085650446871897</v>
      </c>
      <c r="E21" s="12">
        <f>SUMIFS(Concentrado!F$2:F1010,Concentrado!$A$2:$A1010,"="&amp;$A21,Concentrado!$B$2:$B1010, "=Guanajuato")</f>
        <v>13.964746772591859</v>
      </c>
      <c r="F21" s="12">
        <f>SUMIFS(Concentrado!G$2:G1010,Concentrado!$A$2:$A1010,"="&amp;$A21,Concentrado!$B$2:$B1010, "=Guanajuato")</f>
        <v>49.117232857893868</v>
      </c>
      <c r="G21" s="12">
        <f>SUMIFS(Concentrado!H$2:H1010,Concentrado!$A$2:$A1010,"="&amp;$A21,Concentrado!$B$2:$B1010, "=Guanajuato")</f>
        <v>75.92877788821778</v>
      </c>
      <c r="H21" s="12">
        <f>SUMIFS(Concentrado!I$2:I1010,Concentrado!$A$2:$A1010,"="&amp;$A21,Concentrado!$B$2:$B1010, "=Guanajuato")</f>
        <v>73.59375863916371</v>
      </c>
      <c r="I21" s="12">
        <f>SUMIFS(Concentrado!J$2:J1010,Concentrado!$A$2:$A1010,"="&amp;$A21,Concentrado!$B$2:$B1010, "=Guanajuato")</f>
        <v>78.097661391208007</v>
      </c>
      <c r="J21" s="12">
        <f>SUMIFS(Concentrado!K$2:K1010,Concentrado!$A$2:$A1010,"="&amp;$A21,Concentrado!$B$2:$B1010, "=Guanajuato")</f>
        <v>50.64366854067827</v>
      </c>
      <c r="K21" s="12">
        <f>SUMIFS(Concentrado!L$2:L1010,Concentrado!$A$2:$A1010,"="&amp;$A21,Concentrado!$B$2:$B1010, "=Guanajuato")</f>
        <v>16.930189410625584</v>
      </c>
      <c r="L21" s="12">
        <f>SUMIFS(Concentrado!M$2:M1010,Concentrado!$A$2:$A1010,"="&amp;$A21,Concentrado!$B$2:$B1010, "=Guanajuato")</f>
        <v>8.5936319351114676</v>
      </c>
      <c r="M21" s="12">
        <f>SUMIFS(Concentrado!N$2:N1010,Concentrado!$A$2:$A1010,"="&amp;$A21,Concentrado!$B$2:$B1010, "=Guanajuato")</f>
        <v>16.053353568439334</v>
      </c>
      <c r="N21" s="12">
        <f>SUMIFS(Concentrado!O$2:O1010,Concentrado!$A$2:$A1010,"="&amp;$A21,Concentrado!$B$2:$B1010, "=Guanajuato")</f>
        <v>1.6646667053908284</v>
      </c>
      <c r="O21" s="12">
        <f>SUMIFS(Concentrado!P$2:P1010,Concentrado!$A$2:$A1010,"="&amp;$A21,Concentrado!$B$2:$B1010, "=Guanajuato")</f>
        <v>7.0988669339124471</v>
      </c>
      <c r="P21" s="12">
        <f>SUMIFS(Concentrado!Q$2:Q1010,Concentrado!$A$2:$A1010,"="&amp;$A21,Concentrado!$B$2:$B1010, "=Guanajuato")</f>
        <v>0.71613599459262234</v>
      </c>
      <c r="Q21" s="12">
        <f>SUMIFS(Concentrado!R$2:R1010,Concentrado!$A$2:$A1010,"="&amp;$A21,Concentrado!$B$2:$B1010, "=Guanajuato")</f>
        <v>1.744433832982029</v>
      </c>
    </row>
    <row r="22" spans="1:17" x14ac:dyDescent="0.25">
      <c r="A22" s="5">
        <v>2010</v>
      </c>
      <c r="B22" s="12">
        <f>SUMIFS(Concentrado!C$2:C1011,Concentrado!$A$2:$A1011,"="&amp;$A22,Concentrado!$B$2:$B1011, "=Guanajuato")</f>
        <v>3.415137254366253</v>
      </c>
      <c r="C22" s="12">
        <f>SUMIFS(Concentrado!D$2:D1011,Concentrado!$A$2:$A1011,"="&amp;$A22,Concentrado!$B$2:$B1011, "=Guanajuato")</f>
        <v>12.123737253000199</v>
      </c>
      <c r="D22" s="12">
        <f>SUMIFS(Concentrado!E$2:E1011,Concentrado!$A$2:$A1011,"="&amp;$A22,Concentrado!$B$2:$B1011, "=Guanajuato")</f>
        <v>10.358350923093703</v>
      </c>
      <c r="E22" s="12">
        <f>SUMIFS(Concentrado!F$2:F1011,Concentrado!$A$2:$A1011,"="&amp;$A22,Concentrado!$B$2:$B1011, "=Guanajuato")</f>
        <v>13.102284942456274</v>
      </c>
      <c r="F22" s="12">
        <f>SUMIFS(Concentrado!G$2:G1011,Concentrado!$A$2:$A1011,"="&amp;$A22,Concentrado!$B$2:$B1011, "=Guanajuato")</f>
        <v>51.992554518171495</v>
      </c>
      <c r="G22" s="12">
        <f>SUMIFS(Concentrado!H$2:H1011,Concentrado!$A$2:$A1011,"="&amp;$A22,Concentrado!$B$2:$B1011, "=Guanajuato")</f>
        <v>78.532458729866917</v>
      </c>
      <c r="H22" s="12">
        <f>SUMIFS(Concentrado!I$2:I1011,Concentrado!$A$2:$A1011,"="&amp;$A22,Concentrado!$B$2:$B1011, "=Guanajuato")</f>
        <v>78.371107957978126</v>
      </c>
      <c r="I22" s="12">
        <f>SUMIFS(Concentrado!J$2:J1011,Concentrado!$A$2:$A1011,"="&amp;$A22,Concentrado!$B$2:$B1011, "=Guanajuato")</f>
        <v>78.682757255679235</v>
      </c>
      <c r="J22" s="12">
        <f>SUMIFS(Concentrado!K$2:K1011,Concentrado!$A$2:$A1011,"="&amp;$A22,Concentrado!$B$2:$B1011, "=Guanajuato")</f>
        <v>58.97601828346771</v>
      </c>
      <c r="K22" s="12">
        <f>SUMIFS(Concentrado!L$2:L1011,Concentrado!$A$2:$A1011,"="&amp;$A22,Concentrado!$B$2:$B1011, "=Guanajuato")</f>
        <v>17.229151869290813</v>
      </c>
      <c r="L22" s="12">
        <f>SUMIFS(Concentrado!M$2:M1011,Concentrado!$A$2:$A1011,"="&amp;$A22,Concentrado!$B$2:$B1011, "=Guanajuato")</f>
        <v>7.8478335739701617</v>
      </c>
      <c r="M22" s="12">
        <f>SUMIFS(Concentrado!N$2:N1011,Concentrado!$A$2:$A1011,"="&amp;$A22,Concentrado!$B$2:$B1011, "=Guanajuato")</f>
        <v>14.626779575928136</v>
      </c>
      <c r="N22" s="12">
        <f>SUMIFS(Concentrado!O$2:O1011,Concentrado!$A$2:$A1011,"="&amp;$A22,Concentrado!$B$2:$B1011, "=Guanajuato")</f>
        <v>1.5332335337687717</v>
      </c>
      <c r="O22" s="12">
        <f>SUMIFS(Concentrado!P$2:P1011,Concentrado!$A$2:$A1011,"="&amp;$A22,Concentrado!$B$2:$B1011, "=Guanajuato")</f>
        <v>7.0012869032117342</v>
      </c>
      <c r="P22" s="12">
        <f>SUMIFS(Concentrado!Q$2:Q1011,Concentrado!$A$2:$A1011,"="&amp;$A22,Concentrado!$B$2:$B1011, "=Guanajuato")</f>
        <v>0.79380385575790136</v>
      </c>
      <c r="Q22" s="12">
        <f>SUMIFS(Concentrado!R$2:R1011,Concentrado!$A$2:$A1011,"="&amp;$A22,Concentrado!$B$2:$B1011, "=Guanajuato")</f>
        <v>1.6417307016811142</v>
      </c>
    </row>
    <row r="23" spans="1:17" x14ac:dyDescent="0.25">
      <c r="A23" s="5">
        <v>2011</v>
      </c>
      <c r="B23" s="12">
        <f>SUMIFS(Concentrado!C$2:C1012,Concentrado!$A$2:$A1012,"="&amp;$A23,Concentrado!$B$2:$B1012, "=Guanajuato")</f>
        <v>7.0104644005197994</v>
      </c>
      <c r="C23" s="12">
        <f>SUMIFS(Concentrado!D$2:D1012,Concentrado!$A$2:$A1012,"="&amp;$A23,Concentrado!$B$2:$B1012, "=Guanajuato")</f>
        <v>16.756719786608304</v>
      </c>
      <c r="D23" s="12">
        <f>SUMIFS(Concentrado!E$2:E1012,Concentrado!$A$2:$A1012,"="&amp;$A23,Concentrado!$B$2:$B1012, "=Guanajuato")</f>
        <v>11.586259366117758</v>
      </c>
      <c r="E23" s="12">
        <f>SUMIFS(Concentrado!F$2:F1012,Concentrado!$A$2:$A1012,"="&amp;$A23,Concentrado!$B$2:$B1012, "=Guanajuato")</f>
        <v>16.07342339808244</v>
      </c>
      <c r="F23" s="12">
        <f>SUMIFS(Concentrado!G$2:G1012,Concentrado!$A$2:$A1012,"="&amp;$A23,Concentrado!$B$2:$B1012, "=Guanajuato")</f>
        <v>44.264598357012801</v>
      </c>
      <c r="G23" s="12">
        <f>SUMIFS(Concentrado!H$2:H1012,Concentrado!$A$2:$A1012,"="&amp;$A23,Concentrado!$B$2:$B1012, "=Guanajuato")</f>
        <v>73.741447583558369</v>
      </c>
      <c r="H23" s="12">
        <f>SUMIFS(Concentrado!I$2:I1012,Concentrado!$A$2:$A1012,"="&amp;$A23,Concentrado!$B$2:$B1012, "=Guanajuato")</f>
        <v>72.515782305412912</v>
      </c>
      <c r="I23" s="12">
        <f>SUMIFS(Concentrado!J$2:J1012,Concentrado!$A$2:$A1012,"="&amp;$A23,Concentrado!$B$2:$B1012, "=Guanajuato")</f>
        <v>74.886835568529364</v>
      </c>
      <c r="J23" s="12">
        <f>SUMIFS(Concentrado!K$2:K1012,Concentrado!$A$2:$A1012,"="&amp;$A23,Concentrado!$B$2:$B1012, "=Guanajuato")</f>
        <v>53.932435621155669</v>
      </c>
      <c r="K23" s="12">
        <f>SUMIFS(Concentrado!L$2:L1012,Concentrado!$A$2:$A1012,"="&amp;$A23,Concentrado!$B$2:$B1012, "=Guanajuato")</f>
        <v>17.283985302922289</v>
      </c>
      <c r="L23" s="12">
        <f>SUMIFS(Concentrado!M$2:M1012,Concentrado!$A$2:$A1012,"="&amp;$A23,Concentrado!$B$2:$B1012, "=Guanajuato")</f>
        <v>10.473526073478633</v>
      </c>
      <c r="M23" s="12">
        <f>SUMIFS(Concentrado!N$2:N1012,Concentrado!$A$2:$A1012,"="&amp;$A23,Concentrado!$B$2:$B1012, "=Guanajuato")</f>
        <v>19.546132184860031</v>
      </c>
      <c r="N23" s="12">
        <f>SUMIFS(Concentrado!O$2:O1012,Concentrado!$A$2:$A1012,"="&amp;$A23,Concentrado!$B$2:$B1012, "=Guanajuato")</f>
        <v>1.9607485656436261</v>
      </c>
      <c r="O23" s="12">
        <f>SUMIFS(Concentrado!P$2:P1012,Concentrado!$A$2:$A1012,"="&amp;$A23,Concentrado!$B$2:$B1012, "=Guanajuato")</f>
        <v>9.1443525609843483</v>
      </c>
      <c r="P23" s="12">
        <f>SUMIFS(Concentrado!Q$2:Q1012,Concentrado!$A$2:$A1012,"="&amp;$A23,Concentrado!$B$2:$B1012, "=Guanajuato")</f>
        <v>0.87131201629958044</v>
      </c>
      <c r="Q23" s="12">
        <f>SUMIFS(Concentrado!R$2:R1012,Concentrado!$A$2:$A1012,"="&amp;$A23,Concentrado!$B$2:$B1012, "=Guanajuato")</f>
        <v>1.9915703229704698</v>
      </c>
    </row>
    <row r="24" spans="1:17" x14ac:dyDescent="0.25">
      <c r="A24" s="5">
        <v>2012</v>
      </c>
      <c r="B24" s="12">
        <f>SUMIFS(Concentrado!C$2:C1013,Concentrado!$A$2:$A1013,"="&amp;$A24,Concentrado!$B$2:$B1013, "=Guanajuato")</f>
        <v>8.0499301197555564</v>
      </c>
      <c r="C24" s="12">
        <f>SUMIFS(Concentrado!D$2:D1013,Concentrado!$A$2:$A1013,"="&amp;$A24,Concentrado!$B$2:$B1013, "=Guanajuato")</f>
        <v>12.331807843029788</v>
      </c>
      <c r="D24" s="12">
        <f>SUMIFS(Concentrado!E$2:E1013,Concentrado!$A$2:$A1013,"="&amp;$A24,Concentrado!$B$2:$B1013, "=Guanajuato")</f>
        <v>8.9637687085957314</v>
      </c>
      <c r="E24" s="12">
        <f>SUMIFS(Concentrado!F$2:F1013,Concentrado!$A$2:$A1013,"="&amp;$A24,Concentrado!$B$2:$B1013, "=Guanajuato")</f>
        <v>16.488100106322076</v>
      </c>
      <c r="F24" s="12">
        <f>SUMIFS(Concentrado!G$2:G1013,Concentrado!$A$2:$A1013,"="&amp;$A24,Concentrado!$B$2:$B1013, "=Guanajuato")</f>
        <v>46.900078514205511</v>
      </c>
      <c r="G24" s="12">
        <f>SUMIFS(Concentrado!H$2:H1013,Concentrado!$A$2:$A1013,"="&amp;$A24,Concentrado!$B$2:$B1013, "=Guanajuato")</f>
        <v>80.294699077207028</v>
      </c>
      <c r="H24" s="12">
        <f>SUMIFS(Concentrado!I$2:I1013,Concentrado!$A$2:$A1013,"="&amp;$A24,Concentrado!$B$2:$B1013, "=Guanajuato")</f>
        <v>79.493040827915493</v>
      </c>
      <c r="I24" s="12">
        <f>SUMIFS(Concentrado!J$2:J1013,Concentrado!$A$2:$A1013,"="&amp;$A24,Concentrado!$B$2:$B1013, "=Guanajuato")</f>
        <v>81.046915459741598</v>
      </c>
      <c r="J24" s="12">
        <f>SUMIFS(Concentrado!K$2:K1013,Concentrado!$A$2:$A1013,"="&amp;$A24,Concentrado!$B$2:$B1013, "=Guanajuato")</f>
        <v>59.028875937326653</v>
      </c>
      <c r="K24" s="12">
        <f>SUMIFS(Concentrado!L$2:L1013,Concentrado!$A$2:$A1013,"="&amp;$A24,Concentrado!$B$2:$B1013, "=Guanajuato")</f>
        <v>17.759504402884438</v>
      </c>
      <c r="L24" s="12">
        <f>SUMIFS(Concentrado!M$2:M1013,Concentrado!$A$2:$A1013,"="&amp;$A24,Concentrado!$B$2:$B1013, "=Guanajuato")</f>
        <v>11.711104581566442</v>
      </c>
      <c r="M24" s="12">
        <f>SUMIFS(Concentrado!N$2:N1013,Concentrado!$A$2:$A1013,"="&amp;$A24,Concentrado!$B$2:$B1013, "=Guanajuato")</f>
        <v>21.656873993208869</v>
      </c>
      <c r="N24" s="12">
        <f>SUMIFS(Concentrado!O$2:O1013,Concentrado!$A$2:$A1013,"="&amp;$A24,Concentrado!$B$2:$B1013, "=Guanajuato")</f>
        <v>2.3107715938207249</v>
      </c>
      <c r="O24" s="12">
        <f>SUMIFS(Concentrado!P$2:P1013,Concentrado!$A$2:$A1013,"="&amp;$A24,Concentrado!$B$2:$B1013, "=Guanajuato")</f>
        <v>8.119151819273279</v>
      </c>
      <c r="P24" s="12">
        <f>SUMIFS(Concentrado!Q$2:Q1013,Concentrado!$A$2:$A1013,"="&amp;$A24,Concentrado!$B$2:$B1013, "=Guanajuato")</f>
        <v>0.71879534108416776</v>
      </c>
      <c r="Q24" s="12">
        <f>SUMIFS(Concentrado!R$2:R1013,Concentrado!$A$2:$A1013,"="&amp;$A24,Concentrado!$B$2:$B1013, "=Guanajuato")</f>
        <v>1.5778434316481733</v>
      </c>
    </row>
    <row r="25" spans="1:17" x14ac:dyDescent="0.25">
      <c r="A25" s="5">
        <v>2013</v>
      </c>
      <c r="B25" s="12">
        <f>SUMIFS(Concentrado!C$2:C1014,Concentrado!$A$2:$A1014,"="&amp;$A25,Concentrado!$B$2:$B1014, "=Guanajuato")</f>
        <v>8.9239746009953667</v>
      </c>
      <c r="C25" s="12">
        <f>SUMIFS(Concentrado!D$2:D1014,Concentrado!$A$2:$A1014,"="&amp;$A25,Concentrado!$B$2:$B1014, "=Guanajuato")</f>
        <v>15.102110863222929</v>
      </c>
      <c r="D25" s="12">
        <f>SUMIFS(Concentrado!E$2:E1014,Concentrado!$A$2:$A1014,"="&amp;$A25,Concentrado!$B$2:$B1014, "=Guanajuato")</f>
        <v>9.7862003062505032</v>
      </c>
      <c r="E25" s="12">
        <f>SUMIFS(Concentrado!F$2:F1014,Concentrado!$A$2:$A1014,"="&amp;$A25,Concentrado!$B$2:$B1014, "=Guanajuato")</f>
        <v>17.65353780735385</v>
      </c>
      <c r="F25" s="12">
        <f>SUMIFS(Concentrado!G$2:G1014,Concentrado!$A$2:$A1014,"="&amp;$A25,Concentrado!$B$2:$B1014, "=Guanajuato")</f>
        <v>53.232528444026677</v>
      </c>
      <c r="G25" s="12">
        <f>SUMIFS(Concentrado!H$2:H1014,Concentrado!$A$2:$A1014,"="&amp;$A25,Concentrado!$B$2:$B1014, "=Guanajuato")</f>
        <v>82.776116547941925</v>
      </c>
      <c r="H25" s="12">
        <f>SUMIFS(Concentrado!I$2:I1014,Concentrado!$A$2:$A1014,"="&amp;$A25,Concentrado!$B$2:$B1014, "=Guanajuato")</f>
        <v>82.791315255209042</v>
      </c>
      <c r="I25" s="12">
        <f>SUMIFS(Concentrado!J$2:J1014,Concentrado!$A$2:$A1014,"="&amp;$A25,Concentrado!$B$2:$B1014, "=Guanajuato")</f>
        <v>82.761798846507432</v>
      </c>
      <c r="J25" s="12">
        <f>SUMIFS(Concentrado!K$2:K1014,Concentrado!$A$2:$A1014,"="&amp;$A25,Concentrado!$B$2:$B1014, "=Guanajuato")</f>
        <v>63.630031922247873</v>
      </c>
      <c r="K25" s="12">
        <f>SUMIFS(Concentrado!L$2:L1014,Concentrado!$A$2:$A1014,"="&amp;$A25,Concentrado!$B$2:$B1014, "=Guanajuato")</f>
        <v>18.350493033298449</v>
      </c>
      <c r="L25" s="12">
        <f>SUMIFS(Concentrado!M$2:M1014,Concentrado!$A$2:$A1014,"="&amp;$A25,Concentrado!$B$2:$B1014, "=Guanajuato")</f>
        <v>11.968464824733767</v>
      </c>
      <c r="M25" s="12">
        <f>SUMIFS(Concentrado!N$2:N1014,Concentrado!$A$2:$A1014,"="&amp;$A25,Concentrado!$B$2:$B1014, "=Guanajuato")</f>
        <v>22.070553033150041</v>
      </c>
      <c r="N25" s="12">
        <f>SUMIFS(Concentrado!O$2:O1014,Concentrado!$A$2:$A1014,"="&amp;$A25,Concentrado!$B$2:$B1014, "=Guanajuato")</f>
        <v>2.4519526443973385</v>
      </c>
      <c r="O25" s="12">
        <f>SUMIFS(Concentrado!P$2:P1014,Concentrado!$A$2:$A1014,"="&amp;$A25,Concentrado!$B$2:$B1014, "=Guanajuato")</f>
        <v>8.8771636352539911</v>
      </c>
      <c r="P25" s="12">
        <f>SUMIFS(Concentrado!Q$2:Q1014,Concentrado!$A$2:$A1014,"="&amp;$A25,Concentrado!$B$2:$B1014, "=Guanajuato")</f>
        <v>0.48427314319732007</v>
      </c>
      <c r="Q25" s="12">
        <f>SUMIFS(Concentrado!R$2:R1014,Concentrado!$A$2:$A1014,"="&amp;$A25,Concentrado!$B$2:$B1014, "=Guanajuato")</f>
        <v>1.4182284907921516</v>
      </c>
    </row>
    <row r="26" spans="1:17" x14ac:dyDescent="0.25">
      <c r="A26" s="5">
        <v>2014</v>
      </c>
      <c r="B26" s="12">
        <f>SUMIFS(Concentrado!C$2:C1015,Concentrado!$A$2:$A1015,"="&amp;$A26,Concentrado!$B$2:$B1015, "=Guanajuato")</f>
        <v>5.1587431238253112</v>
      </c>
      <c r="C26" s="12">
        <f>SUMIFS(Concentrado!D$2:D1015,Concentrado!$A$2:$A1015,"="&amp;$A26,Concentrado!$B$2:$B1015, "=Guanajuato")</f>
        <v>13.58469022607332</v>
      </c>
      <c r="D26" s="12">
        <f>SUMIFS(Concentrado!E$2:E1015,Concentrado!$A$2:$A1015,"="&amp;$A26,Concentrado!$B$2:$B1015, "=Guanajuato")</f>
        <v>9.7607184889907241</v>
      </c>
      <c r="E26" s="12">
        <f>SUMIFS(Concentrado!F$2:F1015,Concentrado!$A$2:$A1015,"="&amp;$A26,Concentrado!$B$2:$B1015, "=Guanajuato")</f>
        <v>17.331532188784809</v>
      </c>
      <c r="F26" s="12">
        <f>SUMIFS(Concentrado!G$2:G1015,Concentrado!$A$2:$A1015,"="&amp;$A26,Concentrado!$B$2:$B1015, "=Guanajuato")</f>
        <v>46.424951776898681</v>
      </c>
      <c r="G26" s="12">
        <f>SUMIFS(Concentrado!H$2:H1015,Concentrado!$A$2:$A1015,"="&amp;$A26,Concentrado!$B$2:$B1015, "=Guanajuato")</f>
        <v>88.494714130833898</v>
      </c>
      <c r="H26" s="12">
        <f>SUMIFS(Concentrado!I$2:I1015,Concentrado!$A$2:$A1015,"="&amp;$A26,Concentrado!$B$2:$B1015, "=Guanajuato")</f>
        <v>88.644169169881067</v>
      </c>
      <c r="I26" s="12">
        <f>SUMIFS(Concentrado!J$2:J1015,Concentrado!$A$2:$A1015,"="&amp;$A26,Concentrado!$B$2:$B1015, "=Guanajuato")</f>
        <v>88.353365632135109</v>
      </c>
      <c r="J26" s="12">
        <f>SUMIFS(Concentrado!K$2:K1015,Concentrado!$A$2:$A1015,"="&amp;$A26,Concentrado!$B$2:$B1015, "=Guanajuato")</f>
        <v>67.617199589551134</v>
      </c>
      <c r="K26" s="12">
        <f>SUMIFS(Concentrado!L$2:L1015,Concentrado!$A$2:$A1015,"="&amp;$A26,Concentrado!$B$2:$B1015, "=Guanajuato")</f>
        <v>20.023977560854199</v>
      </c>
      <c r="L26" s="12">
        <f>SUMIFS(Concentrado!M$2:M1015,Concentrado!$A$2:$A1015,"="&amp;$A26,Concentrado!$B$2:$B1015, "=Guanajuato")</f>
        <v>13.246893936251373</v>
      </c>
      <c r="M26" s="12">
        <f>SUMIFS(Concentrado!N$2:N1015,Concentrado!$A$2:$A1015,"="&amp;$A26,Concentrado!$B$2:$B1015, "=Guanajuato")</f>
        <v>24.724839578286957</v>
      </c>
      <c r="N26" s="12">
        <f>SUMIFS(Concentrado!O$2:O1015,Concentrado!$A$2:$A1015,"="&amp;$A26,Concentrado!$B$2:$B1015, "=Guanajuato")</f>
        <v>2.3583041202562378</v>
      </c>
      <c r="O26" s="12">
        <f>SUMIFS(Concentrado!P$2:P1015,Concentrado!$A$2:$A1015,"="&amp;$A26,Concentrado!$B$2:$B1015, "=Guanajuato")</f>
        <v>10.361953108952727</v>
      </c>
      <c r="P26" s="12">
        <f>SUMIFS(Concentrado!Q$2:Q1015,Concentrado!$A$2:$A1015,"="&amp;$A26,Concentrado!$B$2:$B1015, "=Guanajuato")</f>
        <v>0.29020257334571303</v>
      </c>
      <c r="Q26" s="12">
        <f>SUMIFS(Concentrado!R$2:R1015,Concentrado!$A$2:$A1015,"="&amp;$A26,Concentrado!$B$2:$B1015, "=Guanajuato")</f>
        <v>1.5192958251628506</v>
      </c>
    </row>
    <row r="27" spans="1:17" x14ac:dyDescent="0.25">
      <c r="A27" s="5">
        <v>2015</v>
      </c>
      <c r="B27" s="12">
        <f>SUMIFS(Concentrado!C$2:C1016,Concentrado!$A$2:$A1016,"="&amp;$A27,Concentrado!$B$2:$B1016, "=Guanajuato")</f>
        <v>4.4819086035407079</v>
      </c>
      <c r="C27" s="12">
        <f>SUMIFS(Concentrado!D$2:D1016,Concentrado!$A$2:$A1016,"="&amp;$A27,Concentrado!$B$2:$B1016, "=Guanajuato")</f>
        <v>14.652393511575392</v>
      </c>
      <c r="D27" s="12">
        <f>SUMIFS(Concentrado!E$2:E1016,Concentrado!$A$2:$A1016,"="&amp;$A27,Concentrado!$B$2:$B1016, "=Guanajuato")</f>
        <v>10.476830581071981</v>
      </c>
      <c r="E27" s="12">
        <f>SUMIFS(Concentrado!F$2:F1016,Concentrado!$A$2:$A1016,"="&amp;$A27,Concentrado!$B$2:$B1016, "=Guanajuato")</f>
        <v>16.97124018103473</v>
      </c>
      <c r="F27" s="12">
        <f>SUMIFS(Concentrado!G$2:G1016,Concentrado!$A$2:$A1016,"="&amp;$A27,Concentrado!$B$2:$B1016, "=Guanajuato")</f>
        <v>48.594337330455787</v>
      </c>
      <c r="G27" s="12">
        <f>SUMIFS(Concentrado!H$2:H1016,Concentrado!$A$2:$A1016,"="&amp;$A27,Concentrado!$B$2:$B1016, "=Guanajuato")</f>
        <v>87.866053756960909</v>
      </c>
      <c r="H27" s="12">
        <f>SUMIFS(Concentrado!I$2:I1016,Concentrado!$A$2:$A1016,"="&amp;$A27,Concentrado!$B$2:$B1016, "=Guanajuato")</f>
        <v>87.830354821477968</v>
      </c>
      <c r="I27" s="12">
        <f>SUMIFS(Concentrado!J$2:J1016,Concentrado!$A$2:$A1016,"="&amp;$A27,Concentrado!$B$2:$B1016, "=Guanajuato")</f>
        <v>87.899950527514761</v>
      </c>
      <c r="J27" s="12">
        <f>SUMIFS(Concentrado!K$2:K1016,Concentrado!$A$2:$A1016,"="&amp;$A27,Concentrado!$B$2:$B1016, "=Guanajuato")</f>
        <v>72.387059830864175</v>
      </c>
      <c r="K27" s="12">
        <f>SUMIFS(Concentrado!L$2:L1016,Concentrado!$A$2:$A1016,"="&amp;$A27,Concentrado!$B$2:$B1016, "=Guanajuato")</f>
        <v>17.620423369031691</v>
      </c>
      <c r="L27" s="12">
        <f>SUMIFS(Concentrado!M$2:M1016,Concentrado!$A$2:$A1016,"="&amp;$A27,Concentrado!$B$2:$B1016, "=Guanajuato")</f>
        <v>16.01856669911972</v>
      </c>
      <c r="M27" s="12">
        <f>SUMIFS(Concentrado!N$2:N1016,Concentrado!$A$2:$A1016,"="&amp;$A27,Concentrado!$B$2:$B1016, "=Guanajuato")</f>
        <v>29.25370509426444</v>
      </c>
      <c r="N27" s="12">
        <f>SUMIFS(Concentrado!O$2:O1016,Concentrado!$A$2:$A1016,"="&amp;$A27,Concentrado!$B$2:$B1016, "=Guanajuato")</f>
        <v>3.4515687379914168</v>
      </c>
      <c r="O27" s="12">
        <f>SUMIFS(Concentrado!P$2:P1016,Concentrado!$A$2:$A1016,"="&amp;$A27,Concentrado!$B$2:$B1016, "=Guanajuato")</f>
        <v>12.061221851839042</v>
      </c>
      <c r="P27" s="12">
        <f>SUMIFS(Concentrado!Q$2:Q1016,Concentrado!$A$2:$A1016,"="&amp;$A27,Concentrado!$B$2:$B1016, "=Guanajuato")</f>
        <v>0.43840287808117129</v>
      </c>
      <c r="Q27" s="12">
        <f>SUMIFS(Concentrado!R$2:R1016,Concentrado!$A$2:$A1016,"="&amp;$A27,Concentrado!$B$2:$B1016, "=Guanajuato")</f>
        <v>1.703026564853781</v>
      </c>
    </row>
    <row r="28" spans="1:17" x14ac:dyDescent="0.25">
      <c r="A28" s="5">
        <v>2016</v>
      </c>
      <c r="B28" s="12">
        <f>SUMIFS(Concentrado!C$2:C1017,Concentrado!$A$2:$A1017,"="&amp;$A28,Concentrado!$B$2:$B1017, "=Guanajuato")</f>
        <v>5.0113013485584732</v>
      </c>
      <c r="C28" s="12">
        <f>SUMIFS(Concentrado!D$2:D1017,Concentrado!$A$2:$A1017,"="&amp;$A28,Concentrado!$B$2:$B1017, "=Guanajuato")</f>
        <v>13.478672592674513</v>
      </c>
      <c r="D28" s="12">
        <f>SUMIFS(Concentrado!E$2:E1017,Concentrado!$A$2:$A1017,"="&amp;$A28,Concentrado!$B$2:$B1017, "=Guanajuato")</f>
        <v>7.9188628512945547</v>
      </c>
      <c r="E28" s="12">
        <f>SUMIFS(Concentrado!F$2:F1017,Concentrado!$A$2:$A1017,"="&amp;$A28,Concentrado!$B$2:$B1017, "=Guanajuato")</f>
        <v>18.357363882546466</v>
      </c>
      <c r="F28" s="12">
        <f>SUMIFS(Concentrado!G$2:G1017,Concentrado!$A$2:$A1017,"="&amp;$A28,Concentrado!$B$2:$B1017, "=Guanajuato")</f>
        <v>47.811173625505873</v>
      </c>
      <c r="G28" s="12">
        <f>SUMIFS(Concentrado!H$2:H1017,Concentrado!$A$2:$A1017,"="&amp;$A28,Concentrado!$B$2:$B1017, "=Guanajuato")</f>
        <v>93.20570432249373</v>
      </c>
      <c r="H28" s="12">
        <f>SUMIFS(Concentrado!I$2:I1017,Concentrado!$A$2:$A1017,"="&amp;$A28,Concentrado!$B$2:$B1017, "=Guanajuato")</f>
        <v>91.849093922024707</v>
      </c>
      <c r="I28" s="12">
        <f>SUMIFS(Concentrado!J$2:J1017,Concentrado!$A$2:$A1017,"="&amp;$A28,Concentrado!$B$2:$B1017, "=Guanajuato")</f>
        <v>94.496644295302019</v>
      </c>
      <c r="J28" s="12">
        <f>SUMIFS(Concentrado!K$2:K1017,Concentrado!$A$2:$A1017,"="&amp;$A28,Concentrado!$B$2:$B1017, "=Guanajuato")</f>
        <v>83.751744689067266</v>
      </c>
      <c r="K28" s="12">
        <f>SUMIFS(Concentrado!L$2:L1017,Concentrado!$A$2:$A1017,"="&amp;$A28,Concentrado!$B$2:$B1017, "=Guanajuato")</f>
        <v>17.323922502874954</v>
      </c>
      <c r="L28" s="12">
        <f>SUMIFS(Concentrado!M$2:M1017,Concentrado!$A$2:$A1017,"="&amp;$A28,Concentrado!$B$2:$B1017, "=Guanajuato")</f>
        <v>19.874990975386858</v>
      </c>
      <c r="M28" s="12">
        <f>SUMIFS(Concentrado!N$2:N1017,Concentrado!$A$2:$A1017,"="&amp;$A28,Concentrado!$B$2:$B1017, "=Guanajuato")</f>
        <v>36.486590921370201</v>
      </c>
      <c r="N28" s="12">
        <f>SUMIFS(Concentrado!O$2:O1017,Concentrado!$A$2:$A1017,"="&amp;$A28,Concentrado!$B$2:$B1017, "=Guanajuato")</f>
        <v>3.9373601789709176</v>
      </c>
      <c r="O28" s="12">
        <f>SUMIFS(Concentrado!P$2:P1017,Concentrado!$A$2:$A1017,"="&amp;$A28,Concentrado!$B$2:$B1017, "=Guanajuato")</f>
        <v>11.465218695647838</v>
      </c>
      <c r="P28" s="12">
        <f>SUMIFS(Concentrado!Q$2:Q1017,Concentrado!$A$2:$A1017,"="&amp;$A28,Concentrado!$B$2:$B1017, "=Guanajuato")</f>
        <v>0.43351490382555224</v>
      </c>
      <c r="Q28" s="12">
        <f>SUMIFS(Concentrado!R$2:R1017,Concentrado!$A$2:$A1017,"="&amp;$A28,Concentrado!$B$2:$B1017, "=Guanajuato")</f>
        <v>1.6673650147136625</v>
      </c>
    </row>
    <row r="29" spans="1:17" x14ac:dyDescent="0.25">
      <c r="A29" s="5">
        <v>2017</v>
      </c>
      <c r="B29" s="12">
        <f>SUMIFS(Concentrado!C$2:C1018,Concentrado!$A$2:$A1018,"="&amp;$A29,Concentrado!$B$2:$B1018, "=Guanajuato")</f>
        <v>3.4667212097470337</v>
      </c>
      <c r="C29" s="12">
        <f>SUMIFS(Concentrado!D$2:D1018,Concentrado!$A$2:$A1018,"="&amp;$A29,Concentrado!$B$2:$B1018, "=Guanajuato")</f>
        <v>19.240302714096035</v>
      </c>
      <c r="D29" s="12">
        <f>SUMIFS(Concentrado!E$2:E1018,Concentrado!$A$2:$A1018,"="&amp;$A29,Concentrado!$B$2:$B1018, "=Guanajuato")</f>
        <v>8.9282567578680272</v>
      </c>
      <c r="E29" s="12">
        <f>SUMIFS(Concentrado!F$2:F1018,Concentrado!$A$2:$A1018,"="&amp;$A29,Concentrado!$B$2:$B1018, "=Guanajuato")</f>
        <v>17.739036453132528</v>
      </c>
      <c r="F29" s="12">
        <f>SUMIFS(Concentrado!G$2:G1018,Concentrado!$A$2:$A1018,"="&amp;$A29,Concentrado!$B$2:$B1018, "=Guanajuato")</f>
        <v>48.204458762732266</v>
      </c>
      <c r="G29" s="12">
        <f>SUMIFS(Concentrado!H$2:H1018,Concentrado!$A$2:$A1018,"="&amp;$A29,Concentrado!$B$2:$B1018, "=Guanajuato")</f>
        <v>96.062287975923027</v>
      </c>
      <c r="H29" s="12">
        <f>SUMIFS(Concentrado!I$2:I1018,Concentrado!$A$2:$A1018,"="&amp;$A29,Concentrado!$B$2:$B1018, "=Guanajuato")</f>
        <v>95.989234042466776</v>
      </c>
      <c r="I29" s="12">
        <f>SUMIFS(Concentrado!J$2:J1018,Concentrado!$A$2:$A1018,"="&amp;$A29,Concentrado!$B$2:$B1018, "=Guanajuato")</f>
        <v>96.131821727015904</v>
      </c>
      <c r="J29" s="12">
        <f>SUMIFS(Concentrado!K$2:K1018,Concentrado!$A$2:$A1018,"="&amp;$A29,Concentrado!$B$2:$B1018, "=Guanajuato")</f>
        <v>93.619466907119488</v>
      </c>
      <c r="K29" s="12">
        <f>SUMIFS(Concentrado!L$2:L1018,Concentrado!$A$2:$A1018,"="&amp;$A29,Concentrado!$B$2:$B1018, "=Guanajuato")</f>
        <v>16.753130978618877</v>
      </c>
      <c r="L29" s="12">
        <f>SUMIFS(Concentrado!M$2:M1018,Concentrado!$A$2:$A1018,"="&amp;$A29,Concentrado!$B$2:$B1018, "=Guanajuato")</f>
        <v>34.760683587163896</v>
      </c>
      <c r="M29" s="12">
        <f>SUMIFS(Concentrado!N$2:N1018,Concentrado!$A$2:$A1018,"="&amp;$A29,Concentrado!$B$2:$B1018, "=Guanajuato")</f>
        <v>64.241031809803218</v>
      </c>
      <c r="N29" s="12">
        <f>SUMIFS(Concentrado!O$2:O1018,Concentrado!$A$2:$A1018,"="&amp;$A29,Concentrado!$B$2:$B1018, "=Guanajuato")</f>
        <v>6.7008776538938708</v>
      </c>
      <c r="O29" s="12">
        <f>SUMIFS(Concentrado!P$2:P1018,Concentrado!$A$2:$A1018,"="&amp;$A29,Concentrado!$B$2:$B1018, "=Guanajuato")</f>
        <v>10.907657401796007</v>
      </c>
      <c r="P29" s="12">
        <f>SUMIFS(Concentrado!Q$2:Q1018,Concentrado!$A$2:$A1018,"="&amp;$A29,Concentrado!$B$2:$B1018, "=Guanajuato")</f>
        <v>0.54468307615214095</v>
      </c>
      <c r="Q29" s="12">
        <f>SUMIFS(Concentrado!R$2:R1018,Concentrado!$A$2:$A1018,"="&amp;$A29,Concentrado!$B$2:$B1018, "=Guanajuato")</f>
        <v>1.6505547762186086</v>
      </c>
    </row>
    <row r="30" spans="1:17" x14ac:dyDescent="0.25">
      <c r="A30" s="5">
        <v>2018</v>
      </c>
      <c r="B30" s="12">
        <f>SUMIFS(Concentrado!C$2:C1019,Concentrado!$A$2:$A1019,"="&amp;$A30,Concentrado!$B$2:$B1019, "=Guanajuato")</f>
        <v>5.5756317016479473</v>
      </c>
      <c r="C30" s="12">
        <f>SUMIFS(Concentrado!D$2:D1019,Concentrado!$A$2:$A1019,"="&amp;$A30,Concentrado!$B$2:$B1019, "=Guanajuato")</f>
        <v>13.067886800737378</v>
      </c>
      <c r="D30" s="12">
        <f>SUMIFS(Concentrado!E$2:E1019,Concentrado!$A$2:$A1019,"="&amp;$A30,Concentrado!$B$2:$B1019, "=Guanajuato")</f>
        <v>7.6553239324420534</v>
      </c>
      <c r="E30" s="12">
        <f>SUMIFS(Concentrado!F$2:F1019,Concentrado!$A$2:$A1019,"="&amp;$A30,Concentrado!$B$2:$B1019, "=Guanajuato")</f>
        <v>18.418824499108702</v>
      </c>
      <c r="F30" s="12">
        <f>SUMIFS(Concentrado!G$2:G1019,Concentrado!$A$2:$A1019,"="&amp;$A30,Concentrado!$B$2:$B1019, "=Guanajuato")</f>
        <v>48.709772634413525</v>
      </c>
      <c r="G30" s="12">
        <f>SUMIFS(Concentrado!H$2:H1019,Concentrado!$A$2:$A1019,"="&amp;$A30,Concentrado!$B$2:$B1019, "=Guanajuato")</f>
        <v>98.459999297064584</v>
      </c>
      <c r="H30" s="12">
        <f>SUMIFS(Concentrado!I$2:I1019,Concentrado!$A$2:$A1019,"="&amp;$A30,Concentrado!$B$2:$B1019, "=Guanajuato")</f>
        <v>97.779628115615282</v>
      </c>
      <c r="I30" s="12">
        <f>SUMIFS(Concentrado!J$2:J1019,Concentrado!$A$2:$A1019,"="&amp;$A30,Concentrado!$B$2:$B1019, "=Guanajuato")</f>
        <v>99.107648264212187</v>
      </c>
      <c r="J30" s="12">
        <f>SUMIFS(Concentrado!K$2:K1019,Concentrado!$A$2:$A1019,"="&amp;$A30,Concentrado!$B$2:$B1019, "=Guanajuato")</f>
        <v>101.40251961475872</v>
      </c>
      <c r="K30" s="12">
        <f>SUMIFS(Concentrado!L$2:L1019,Concentrado!$A$2:$A1019,"="&amp;$A30,Concentrado!$B$2:$B1019, "=Guanajuato")</f>
        <v>15.497273673188982</v>
      </c>
      <c r="L30" s="12">
        <f>SUMIFS(Concentrado!M$2:M1019,Concentrado!$A$2:$A1019,"="&amp;$A30,Concentrado!$B$2:$B1019, "=Guanajuato")</f>
        <v>37.827733417467613</v>
      </c>
      <c r="M30" s="12">
        <f>SUMIFS(Concentrado!N$2:N1019,Concentrado!$A$2:$A1019,"="&amp;$A30,Concentrado!$B$2:$B1019, "=Guanajuato")</f>
        <v>69.72287503616036</v>
      </c>
      <c r="N30" s="12">
        <f>SUMIFS(Concentrado!O$2:O1019,Concentrado!$A$2:$A1019,"="&amp;$A30,Concentrado!$B$2:$B1019, "=Guanajuato")</f>
        <v>7.4346690423571919</v>
      </c>
      <c r="O30" s="12">
        <f>SUMIFS(Concentrado!P$2:P1019,Concentrado!$A$2:$A1019,"="&amp;$A30,Concentrado!$B$2:$B1019, "=Guanajuato")</f>
        <v>11.536498767630484</v>
      </c>
      <c r="P30" s="12">
        <f>SUMIFS(Concentrado!Q$2:Q1019,Concentrado!$A$2:$A1019,"="&amp;$A30,Concentrado!$B$2:$B1019, "=Guanajuato")</f>
        <v>0.62119873373542323</v>
      </c>
      <c r="Q30" s="12">
        <f>SUMIFS(Concentrado!R$2:R1019,Concentrado!$A$2:$A1019,"="&amp;$A30,Concentrado!$B$2:$B1019, "=Guanajuato")</f>
        <v>1.732817520419865</v>
      </c>
    </row>
    <row r="31" spans="1:17" x14ac:dyDescent="0.25">
      <c r="A31" s="5">
        <v>2019</v>
      </c>
      <c r="B31" s="12">
        <f>SUMIFS(Concentrado!C$2:C1020,Concentrado!$A$2:$A1020,"="&amp;$A31,Concentrado!$B$2:$B1020, "=Guanajuato")</f>
        <v>4.7391950740455355</v>
      </c>
      <c r="C31" s="12">
        <f>SUMIFS(Concentrado!D$2:D1020,Concentrado!$A$2:$A1020,"="&amp;$A31,Concentrado!$B$2:$B1020, "=Guanajuato")</f>
        <v>15.972842656968286</v>
      </c>
      <c r="D31" s="12">
        <f>SUMIFS(Concentrado!E$2:E1020,Concentrado!$A$2:$A1020,"="&amp;$A31,Concentrado!$B$2:$B1020, "=Guanajuato")</f>
        <v>7.9022647890885533</v>
      </c>
      <c r="E31" s="12">
        <f>SUMIFS(Concentrado!F$2:F1020,Concentrado!$A$2:$A1020,"="&amp;$A31,Concentrado!$B$2:$B1020, "=Guanajuato")</f>
        <v>18.231653763397158</v>
      </c>
      <c r="F31" s="12">
        <f>SUMIFS(Concentrado!G$2:G1020,Concentrado!$A$2:$A1020,"="&amp;$A31,Concentrado!$B$2:$B1020, "=Guanajuato")</f>
        <v>48.478235674893362</v>
      </c>
      <c r="G31" s="12">
        <f>SUMIFS(Concentrado!H$2:H1020,Concentrado!$A$2:$A1020,"="&amp;$A31,Concentrado!$B$2:$B1020, "=Guanajuato")</f>
        <v>102.49901275050141</v>
      </c>
      <c r="H31" s="12">
        <f>SUMIFS(Concentrado!I$2:I1020,Concentrado!$A$2:$A1020,"="&amp;$A31,Concentrado!$B$2:$B1020, "=Guanajuato")</f>
        <v>101.86586918788292</v>
      </c>
      <c r="I31" s="12">
        <f>SUMIFS(Concentrado!J$2:J1020,Concentrado!$A$2:$A1020,"="&amp;$A31,Concentrado!$B$2:$B1020, "=Guanajuato")</f>
        <v>103.10171437821541</v>
      </c>
      <c r="J31" s="12">
        <f>SUMIFS(Concentrado!K$2:K1020,Concentrado!$A$2:$A1020,"="&amp;$A31,Concentrado!$B$2:$B1020, "=Guanajuato")</f>
        <v>111.65071031751046</v>
      </c>
      <c r="K31" s="12">
        <f>SUMIFS(Concentrado!L$2:L1020,Concentrado!$A$2:$A1020,"="&amp;$A31,Concentrado!$B$2:$B1020, "=Guanajuato")</f>
        <v>15.112449256671589</v>
      </c>
      <c r="L31" s="12">
        <f>SUMIFS(Concentrado!M$2:M1020,Concentrado!$A$2:$A1020,"="&amp;$A31,Concentrado!$B$2:$B1020, "=Guanajuato")</f>
        <v>46.843733387239261</v>
      </c>
      <c r="M31" s="12">
        <f>SUMIFS(Concentrado!N$2:N1020,Concentrado!$A$2:$A1020,"="&amp;$A31,Concentrado!$B$2:$B1020, "=Guanajuato")</f>
        <v>86.587649485755051</v>
      </c>
      <c r="N31" s="12">
        <f>SUMIFS(Concentrado!O$2:O1020,Concentrado!$A$2:$A1020,"="&amp;$A31,Concentrado!$B$2:$B1020, "=Guanajuato")</f>
        <v>9.0107294074797277</v>
      </c>
      <c r="O31" s="12">
        <f>SUMIFS(Concentrado!P$2:P1020,Concentrado!$A$2:$A1020,"="&amp;$A31,Concentrado!$B$2:$B1020, "=Guanajuato")</f>
        <v>10.997211776882413</v>
      </c>
      <c r="P31" s="12">
        <f>SUMIFS(Concentrado!Q$2:Q1020,Concentrado!$A$2:$A1020,"="&amp;$A31,Concentrado!$B$2:$B1020, "=Guanajuato")</f>
        <v>0.6803031819723544</v>
      </c>
      <c r="Q31" s="12">
        <f>SUMIFS(Concentrado!R$2:R1020,Concentrado!$A$2:$A1020,"="&amp;$A31,Concentrado!$B$2:$B1020, "=Guanajuato")</f>
        <v>1.7169556497397516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"=Guerrero")</f>
        <v>263.83666219459195</v>
      </c>
      <c r="C2" s="12">
        <f>SUMIFS(Concentrado!D$2:D991,Concentrado!$A$2:$A991,"="&amp;$A2,Concentrado!$B$2:$B991, "=Guerrero")</f>
        <v>128.49341471249599</v>
      </c>
      <c r="D2" s="12">
        <f>SUMIFS(Concentrado!E$2:E991,Concentrado!$A$2:$A991,"="&amp;$A2,Concentrado!$B$2:$B991, "=Guerrero")</f>
        <v>20.794423279070699</v>
      </c>
      <c r="E2" s="12">
        <f>SUMIFS(Concentrado!F$2:F991,Concentrado!$A$2:$A991,"="&amp;$A2,Concentrado!$B$2:$B991, "=Guerrero")</f>
        <v>4.9601376628975977</v>
      </c>
      <c r="F2" s="12">
        <f>SUMIFS(Concentrado!G$2:G991,Concentrado!$A$2:$A991,"="&amp;$A2,Concentrado!$B$2:$B991, "=Guerrero")</f>
        <v>20.350456278651301</v>
      </c>
      <c r="G2" s="12">
        <f>SUMIFS(Concentrado!H$2:H991,Concentrado!$A$2:$A991,"="&amp;$A2,Concentrado!$B$2:$B991, "=Guerrero")</f>
        <v>14.347785188766707</v>
      </c>
      <c r="H2" s="12">
        <f>SUMIFS(Concentrado!I$2:I991,Concentrado!$A$2:$A991,"="&amp;$A2,Concentrado!$B$2:$B991, "=Guerrero")</f>
        <v>12.32648248228625</v>
      </c>
      <c r="I2" s="12">
        <f>SUMIFS(Concentrado!J$2:J991,Concentrado!$A$2:$A991,"="&amp;$A2,Concentrado!$B$2:$B991, "=Guerrero")</f>
        <v>16.240386593380418</v>
      </c>
      <c r="J2" s="12">
        <f>SUMIFS(Concentrado!K$2:K991,Concentrado!$A$2:$A991,"="&amp;$A2,Concentrado!$B$2:$B991, "=Guerrero")</f>
        <v>14.6405971313946</v>
      </c>
      <c r="K2" s="12">
        <f>SUMIFS(Concentrado!L$2:L991,Concentrado!$A$2:$A991,"="&amp;$A2,Concentrado!$B$2:$B991, "=Guerrero")</f>
        <v>4.0261642111335147</v>
      </c>
      <c r="L2" s="12">
        <f>SUMIFS(Concentrado!M$2:M991,Concentrado!$A$2:$A991,"="&amp;$A2,Concentrado!$B$2:$B991, "=Guerrero")</f>
        <v>29.574006205417096</v>
      </c>
      <c r="M2" s="12">
        <f>SUMIFS(Concentrado!N$2:N991,Concentrado!$A$2:$A991,"="&amp;$A2,Concentrado!$B$2:$B991, "=Guerrero")</f>
        <v>56.063218518832045</v>
      </c>
      <c r="N2" s="12">
        <f>SUMIFS(Concentrado!O$2:O991,Concentrado!$A$2:$A991,"="&amp;$A2,Concentrado!$B$2:$B991, "=Guerrero")</f>
        <v>3.6089747985289824</v>
      </c>
      <c r="O2" s="12">
        <f>SUMIFS(Concentrado!P$2:P991,Concentrado!$A$2:$A991,"="&amp;$A2,Concentrado!$B$2:$B991, "=Guerrero")</f>
        <v>0.72169598556608028</v>
      </c>
      <c r="P2" s="12">
        <f>SUMIFS(Concentrado!Q$2:Q991,Concentrado!$A$2:$A991,"="&amp;$A2,Concentrado!$B$2:$B991, "=Guerrero")</f>
        <v>6.2588552736711911</v>
      </c>
      <c r="Q2" s="12">
        <f>SUMIFS(Concentrado!R$2:R991,Concentrado!$A$2:$A991,"="&amp;$A2,Concentrado!$B$2:$B991, "=Guerrero")</f>
        <v>1.0614432920261085</v>
      </c>
    </row>
    <row r="3" spans="1:17" x14ac:dyDescent="0.25">
      <c r="A3" s="5">
        <v>1991</v>
      </c>
      <c r="B3" s="12">
        <f>SUMIFS(Concentrado!C$2:C992,Concentrado!$A$2:$A992,"="&amp;$A3,Concentrado!$B$2:$B992, "=Guerrero")</f>
        <v>252.91047771979126</v>
      </c>
      <c r="C3" s="12">
        <f>SUMIFS(Concentrado!D$2:D992,Concentrado!$A$2:$A992,"="&amp;$A3,Concentrado!$B$2:$B992, "=Guerrero")</f>
        <v>121.85042624034762</v>
      </c>
      <c r="D3" s="12">
        <f>SUMIFS(Concentrado!E$2:E992,Concentrado!$A$2:$A992,"="&amp;$A3,Concentrado!$B$2:$B992, "=Guerrero")</f>
        <v>16.914466701734757</v>
      </c>
      <c r="E3" s="12">
        <f>SUMIFS(Concentrado!F$2:F992,Concentrado!$A$2:$A992,"="&amp;$A3,Concentrado!$B$2:$B992, "=Guerrero")</f>
        <v>5.7620710742173342</v>
      </c>
      <c r="F3" s="12">
        <f>SUMIFS(Concentrado!G$2:G992,Concentrado!$A$2:$A992,"="&amp;$A3,Concentrado!$B$2:$B992, "=Guerrero")</f>
        <v>27.608911948407798</v>
      </c>
      <c r="G3" s="12">
        <f>SUMIFS(Concentrado!H$2:H992,Concentrado!$A$2:$A992,"="&amp;$A3,Concentrado!$B$2:$B992, "=Guerrero")</f>
        <v>16.492273477903595</v>
      </c>
      <c r="H3" s="12">
        <f>SUMIFS(Concentrado!I$2:I992,Concentrado!$A$2:$A992,"="&amp;$A3,Concentrado!$B$2:$B992, "=Guerrero")</f>
        <v>15.492296966871331</v>
      </c>
      <c r="I3" s="12">
        <f>SUMIFS(Concentrado!J$2:J992,Concentrado!$A$2:$A992,"="&amp;$A3,Concentrado!$B$2:$B992, "=Guerrero")</f>
        <v>17.463702475302348</v>
      </c>
      <c r="J3" s="12">
        <f>SUMIFS(Concentrado!K$2:K992,Concentrado!$A$2:$A992,"="&amp;$A3,Concentrado!$B$2:$B992, "=Guerrero")</f>
        <v>14.727816271752335</v>
      </c>
      <c r="K3" s="12">
        <f>SUMIFS(Concentrado!L$2:L992,Concentrado!$A$2:$A992,"="&amp;$A3,Concentrado!$B$2:$B992, "=Guerrero")</f>
        <v>4.8252503188626239</v>
      </c>
      <c r="L3" s="12">
        <f>SUMIFS(Concentrado!M$2:M992,Concentrado!$A$2:$A992,"="&amp;$A3,Concentrado!$B$2:$B992, "=Guerrero")</f>
        <v>36.22538672220746</v>
      </c>
      <c r="M3" s="12">
        <f>SUMIFS(Concentrado!N$2:N992,Concentrado!$A$2:$A992,"="&amp;$A3,Concentrado!$B$2:$B992, "=Guerrero")</f>
        <v>67.230722686422752</v>
      </c>
      <c r="N3" s="12">
        <f>SUMIFS(Concentrado!O$2:O992,Concentrado!$A$2:$A992,"="&amp;$A3,Concentrado!$B$2:$B992, "=Guerrero")</f>
        <v>5.5372715165592812</v>
      </c>
      <c r="O3" s="12">
        <f>SUMIFS(Concentrado!P$2:P992,Concentrado!$A$2:$A992,"="&amp;$A3,Concentrado!$B$2:$B992, "=Guerrero")</f>
        <v>1.5949132898808067</v>
      </c>
      <c r="P3" s="12">
        <f>SUMIFS(Concentrado!Q$2:Q992,Concentrado!$A$2:$A992,"="&amp;$A3,Concentrado!$B$2:$B992, "=Guerrero")</f>
        <v>5.2573622877159929</v>
      </c>
      <c r="Q3" s="12">
        <f>SUMIFS(Concentrado!R$2:R992,Concentrado!$A$2:$A992,"="&amp;$A3,Concentrado!$B$2:$B992, "=Guerrero")</f>
        <v>1.8004665368890385</v>
      </c>
    </row>
    <row r="4" spans="1:17" x14ac:dyDescent="0.25">
      <c r="A4" s="5">
        <v>1992</v>
      </c>
      <c r="B4" s="12">
        <f>SUMIFS(Concentrado!C$2:C993,Concentrado!$A$2:$A993,"="&amp;$A4,Concentrado!$B$2:$B993, "=Guerrero")</f>
        <v>181.35534785750383</v>
      </c>
      <c r="C4" s="12">
        <f>SUMIFS(Concentrado!D$2:D993,Concentrado!$A$2:$A993,"="&amp;$A4,Concentrado!$B$2:$B993, "=Guerrero")</f>
        <v>73.675610067110924</v>
      </c>
      <c r="D4" s="12">
        <f>SUMIFS(Concentrado!E$2:E993,Concentrado!$A$2:$A993,"="&amp;$A4,Concentrado!$B$2:$B993, "=Guerrero")</f>
        <v>21.197418625465165</v>
      </c>
      <c r="E4" s="12">
        <f>SUMIFS(Concentrado!F$2:F993,Concentrado!$A$2:$A993,"="&amp;$A4,Concentrado!$B$2:$B993, "=Guerrero")</f>
        <v>5.0728865086583301</v>
      </c>
      <c r="F4" s="12">
        <f>SUMIFS(Concentrado!G$2:G993,Concentrado!$A$2:$A993,"="&amp;$A4,Concentrado!$B$2:$B993, "=Guerrero")</f>
        <v>18.742148559387285</v>
      </c>
      <c r="G4" s="12">
        <f>SUMIFS(Concentrado!H$2:H993,Concentrado!$A$2:$A993,"="&amp;$A4,Concentrado!$B$2:$B993, "=Guerrero")</f>
        <v>15.455358826640502</v>
      </c>
      <c r="H4" s="12">
        <f>SUMIFS(Concentrado!I$2:I993,Concentrado!$A$2:$A993,"="&amp;$A4,Concentrado!$B$2:$B993, "=Guerrero")</f>
        <v>14.967323741773368</v>
      </c>
      <c r="I4" s="12">
        <f>SUMIFS(Concentrado!J$2:J993,Concentrado!$A$2:$A993,"="&amp;$A4,Concentrado!$B$2:$B993, "=Guerrero")</f>
        <v>15.929196120542096</v>
      </c>
      <c r="J4" s="12">
        <f>SUMIFS(Concentrado!K$2:K993,Concentrado!$A$2:$A993,"="&amp;$A4,Concentrado!$B$2:$B993, "=Guerrero")</f>
        <v>16.518800947739621</v>
      </c>
      <c r="K4" s="12">
        <f>SUMIFS(Concentrado!L$2:L993,Concentrado!$A$2:$A993,"="&amp;$A4,Concentrado!$B$2:$B993, "=Guerrero")</f>
        <v>4.7145934035394195</v>
      </c>
      <c r="L4" s="12">
        <f>SUMIFS(Concentrado!M$2:M993,Concentrado!$A$2:$A993,"="&amp;$A4,Concentrado!$B$2:$B993, "=Guerrero")</f>
        <v>55.795263287000338</v>
      </c>
      <c r="M4" s="12">
        <f>SUMIFS(Concentrado!N$2:N993,Concentrado!$A$2:$A993,"="&amp;$A4,Concentrado!$B$2:$B993, "=Guerrero")</f>
        <v>104.26755818187313</v>
      </c>
      <c r="N4" s="12">
        <f>SUMIFS(Concentrado!O$2:O993,Concentrado!$A$2:$A993,"="&amp;$A4,Concentrado!$B$2:$B993, "=Guerrero")</f>
        <v>8.1043278508021181</v>
      </c>
      <c r="O4" s="12">
        <f>SUMIFS(Concentrado!P$2:P993,Concentrado!$A$2:$A993,"="&amp;$A4,Concentrado!$B$2:$B993, "=Guerrero")</f>
        <v>2.0042734595851326</v>
      </c>
      <c r="P4" s="12">
        <f>SUMIFS(Concentrado!Q$2:Q993,Concentrado!$A$2:$A993,"="&amp;$A4,Concentrado!$B$2:$B993, "=Guerrero")</f>
        <v>4.7500414742427228</v>
      </c>
      <c r="Q4" s="12">
        <f>SUMIFS(Concentrado!R$2:R993,Concentrado!$A$2:$A993,"="&amp;$A4,Concentrado!$B$2:$B993, "=Guerrero")</f>
        <v>1.772403535165195</v>
      </c>
    </row>
    <row r="5" spans="1:17" x14ac:dyDescent="0.25">
      <c r="A5" s="5">
        <v>1993</v>
      </c>
      <c r="B5" s="12">
        <f>SUMIFS(Concentrado!C$2:C994,Concentrado!$A$2:$A994,"="&amp;$A5,Concentrado!$B$2:$B994, "=Guerrero")</f>
        <v>207.82214203226437</v>
      </c>
      <c r="C5" s="12">
        <f>SUMIFS(Concentrado!D$2:D994,Concentrado!$A$2:$A994,"="&amp;$A5,Concentrado!$B$2:$B994, "=Guerrero")</f>
        <v>74.390880386549185</v>
      </c>
      <c r="D5" s="12">
        <f>SUMIFS(Concentrado!E$2:E994,Concentrado!$A$2:$A994,"="&amp;$A5,Concentrado!$B$2:$B994, "=Guerrero")</f>
        <v>19.258665074145863</v>
      </c>
      <c r="E5" s="12">
        <f>SUMIFS(Concentrado!F$2:F994,Concentrado!$A$2:$A994,"="&amp;$A5,Concentrado!$B$2:$B994, "=Guerrero")</f>
        <v>8.3041950319711511</v>
      </c>
      <c r="F5" s="12">
        <f>SUMIFS(Concentrado!G$2:G994,Concentrado!$A$2:$A994,"="&amp;$A5,Concentrado!$B$2:$B994, "=Guerrero")</f>
        <v>24.618778219274535</v>
      </c>
      <c r="G5" s="12">
        <f>SUMIFS(Concentrado!H$2:H994,Concentrado!$A$2:$A994,"="&amp;$A5,Concentrado!$B$2:$B994, "=Guerrero")</f>
        <v>17.145345387919551</v>
      </c>
      <c r="H5" s="12">
        <f>SUMIFS(Concentrado!I$2:I994,Concentrado!$A$2:$A994,"="&amp;$A5,Concentrado!$B$2:$B994, "=Guerrero")</f>
        <v>15.243870014456862</v>
      </c>
      <c r="I5" s="12">
        <f>SUMIFS(Concentrado!J$2:J994,Concentrado!$A$2:$A994,"="&amp;$A5,Concentrado!$B$2:$B994, "=Guerrero")</f>
        <v>18.990634039472994</v>
      </c>
      <c r="J5" s="12">
        <f>SUMIFS(Concentrado!K$2:K994,Concentrado!$A$2:$A994,"="&amp;$A5,Concentrado!$B$2:$B994, "=Guerrero")</f>
        <v>18.821468765964639</v>
      </c>
      <c r="K5" s="12">
        <f>SUMIFS(Concentrado!L$2:L994,Concentrado!$A$2:$A994,"="&amp;$A5,Concentrado!$B$2:$B994, "=Guerrero")</f>
        <v>5.5870779268169608</v>
      </c>
      <c r="L5" s="12">
        <f>SUMIFS(Concentrado!M$2:M994,Concentrado!$A$2:$A994,"="&amp;$A5,Concentrado!$B$2:$B994, "=Guerrero")</f>
        <v>45.395008155387814</v>
      </c>
      <c r="M5" s="12">
        <f>SUMIFS(Concentrado!N$2:N994,Concentrado!$A$2:$A994,"="&amp;$A5,Concentrado!$B$2:$B994, "=Guerrero")</f>
        <v>87.280018547890222</v>
      </c>
      <c r="N5" s="12">
        <f>SUMIFS(Concentrado!O$2:O994,Concentrado!$A$2:$A994,"="&amp;$A5,Concentrado!$B$2:$B994, "=Guerrero")</f>
        <v>4.7476585098682484</v>
      </c>
      <c r="O5" s="12">
        <f>SUMIFS(Concentrado!P$2:P994,Concentrado!$A$2:$A994,"="&amp;$A5,Concentrado!$B$2:$B994, "=Guerrero")</f>
        <v>2.1458619627083526</v>
      </c>
      <c r="P5" s="12">
        <f>SUMIFS(Concentrado!Q$2:Q994,Concentrado!$A$2:$A994,"="&amp;$A5,Concentrado!$B$2:$B994, "=Guerrero")</f>
        <v>4.4347431044109635</v>
      </c>
      <c r="Q5" s="12">
        <f>SUMIFS(Concentrado!R$2:R994,Concentrado!$A$2:$A994,"="&amp;$A5,Concentrado!$B$2:$B994, "=Guerrero")</f>
        <v>3.4570044672179945</v>
      </c>
    </row>
    <row r="6" spans="1:17" x14ac:dyDescent="0.25">
      <c r="A6" s="5">
        <v>1994</v>
      </c>
      <c r="B6" s="12">
        <f>SUMIFS(Concentrado!C$2:C995,Concentrado!$A$2:$A995,"="&amp;$A6,Concentrado!$B$2:$B995, "=Guerrero")</f>
        <v>126.91615025737745</v>
      </c>
      <c r="C6" s="12">
        <f>SUMIFS(Concentrado!D$2:D995,Concentrado!$A$2:$A995,"="&amp;$A6,Concentrado!$B$2:$B995, "=Guerrero")</f>
        <v>110.84483141659221</v>
      </c>
      <c r="D6" s="12">
        <f>SUMIFS(Concentrado!E$2:E995,Concentrado!$A$2:$A995,"="&amp;$A6,Concentrado!$B$2:$B995, "=Guerrero")</f>
        <v>24.136266464381766</v>
      </c>
      <c r="E6" s="12">
        <f>SUMIFS(Concentrado!F$2:F995,Concentrado!$A$2:$A995,"="&amp;$A6,Concentrado!$B$2:$B995, "=Guerrero")</f>
        <v>8.7924970691676432</v>
      </c>
      <c r="F6" s="12">
        <f>SUMIFS(Concentrado!G$2:G995,Concentrado!$A$2:$A995,"="&amp;$A6,Concentrado!$B$2:$B995, "=Guerrero")</f>
        <v>27.751992880178381</v>
      </c>
      <c r="G6" s="12">
        <f>SUMIFS(Concentrado!H$2:H995,Concentrado!$A$2:$A995,"="&amp;$A6,Concentrado!$B$2:$B995, "=Guerrero")</f>
        <v>20.239960566498596</v>
      </c>
      <c r="H6" s="12">
        <f>SUMIFS(Concentrado!I$2:I995,Concentrado!$A$2:$A995,"="&amp;$A6,Concentrado!$B$2:$B995, "=Guerrero")</f>
        <v>19.084289644990267</v>
      </c>
      <c r="I6" s="12">
        <f>SUMIFS(Concentrado!J$2:J995,Concentrado!$A$2:$A995,"="&amp;$A6,Concentrado!$B$2:$B995, "=Guerrero")</f>
        <v>21.361029886454258</v>
      </c>
      <c r="J6" s="12">
        <f>SUMIFS(Concentrado!K$2:K995,Concentrado!$A$2:$A995,"="&amp;$A6,Concentrado!$B$2:$B995, "=Guerrero")</f>
        <v>19.861321848417841</v>
      </c>
      <c r="K6" s="12">
        <f>SUMIFS(Concentrado!L$2:L995,Concentrado!$A$2:$A995,"="&amp;$A6,Concentrado!$B$2:$B995, "=Guerrero")</f>
        <v>6.5745450139476738</v>
      </c>
      <c r="L6" s="12">
        <f>SUMIFS(Concentrado!M$2:M995,Concentrado!$A$2:$A995,"="&amp;$A6,Concentrado!$B$2:$B995, "=Guerrero")</f>
        <v>41.065090060940179</v>
      </c>
      <c r="M6" s="12">
        <f>SUMIFS(Concentrado!N$2:N995,Concentrado!$A$2:$A995,"="&amp;$A6,Concentrado!$B$2:$B995, "=Guerrero")</f>
        <v>76.54687604858735</v>
      </c>
      <c r="N6" s="12">
        <f>SUMIFS(Concentrado!O$2:O995,Concentrado!$A$2:$A995,"="&amp;$A6,Concentrado!$B$2:$B995, "=Guerrero")</f>
        <v>6.6456537424524358</v>
      </c>
      <c r="O6" s="12">
        <f>SUMIFS(Concentrado!P$2:P995,Concentrado!$A$2:$A995,"="&amp;$A6,Concentrado!$B$2:$B995, "=Guerrero")</f>
        <v>2.6239632171143343</v>
      </c>
      <c r="P6" s="12">
        <f>SUMIFS(Concentrado!Q$2:Q995,Concentrado!$A$2:$A995,"="&amp;$A6,Concentrado!$B$2:$B995, "=Guerrero")</f>
        <v>6.0237977876483919</v>
      </c>
      <c r="Q6" s="12">
        <f>SUMIFS(Concentrado!R$2:R995,Concentrado!$A$2:$A995,"="&amp;$A6,Concentrado!$B$2:$B995, "=Guerrero")</f>
        <v>2.8914229380712282</v>
      </c>
    </row>
    <row r="7" spans="1:17" x14ac:dyDescent="0.25">
      <c r="A7" s="5">
        <v>1995</v>
      </c>
      <c r="B7" s="12">
        <f>SUMIFS(Concentrado!C$2:C996,Concentrado!$A$2:$A996,"="&amp;$A7,Concentrado!$B$2:$B996, "=Guerrero")</f>
        <v>79.567870683265411</v>
      </c>
      <c r="C7" s="12">
        <f>SUMIFS(Concentrado!D$2:D996,Concentrado!$A$2:$A996,"="&amp;$A7,Concentrado!$B$2:$B996, "=Guerrero")</f>
        <v>98.986220076205171</v>
      </c>
      <c r="D7" s="12">
        <f>SUMIFS(Concentrado!E$2:E996,Concentrado!$A$2:$A996,"="&amp;$A7,Concentrado!$B$2:$B996, "=Guerrero")</f>
        <v>22.895083280865435</v>
      </c>
      <c r="E7" s="12">
        <f>SUMIFS(Concentrado!F$2:F996,Concentrado!$A$2:$A996,"="&amp;$A7,Concentrado!$B$2:$B996, "=Guerrero")</f>
        <v>6.9021942243785492</v>
      </c>
      <c r="F7" s="12">
        <f>SUMIFS(Concentrado!G$2:G996,Concentrado!$A$2:$A996,"="&amp;$A7,Concentrado!$B$2:$B996, "=Guerrero")</f>
        <v>29.765226773821482</v>
      </c>
      <c r="G7" s="12">
        <f>SUMIFS(Concentrado!H$2:H996,Concentrado!$A$2:$A996,"="&amp;$A7,Concentrado!$B$2:$B996, "=Guerrero")</f>
        <v>22.002655937881887</v>
      </c>
      <c r="H7" s="12">
        <f>SUMIFS(Concentrado!I$2:I996,Concentrado!$A$2:$A996,"="&amp;$A7,Concentrado!$B$2:$B996, "=Guerrero")</f>
        <v>20.760539249834125</v>
      </c>
      <c r="I7" s="12">
        <f>SUMIFS(Concentrado!J$2:J996,Concentrado!$A$2:$A996,"="&amp;$A7,Concentrado!$B$2:$B996, "=Guerrero")</f>
        <v>23.207085450896283</v>
      </c>
      <c r="J7" s="12">
        <f>SUMIFS(Concentrado!K$2:K996,Concentrado!$A$2:$A996,"="&amp;$A7,Concentrado!$B$2:$B996, "=Guerrero")</f>
        <v>22.002655937881887</v>
      </c>
      <c r="K7" s="12">
        <f>SUMIFS(Concentrado!L$2:L996,Concentrado!$A$2:$A996,"="&amp;$A7,Concentrado!$B$2:$B996, "=Guerrero")</f>
        <v>7.300263930007107</v>
      </c>
      <c r="L7" s="12">
        <f>SUMIFS(Concentrado!M$2:M996,Concentrado!$A$2:$A996,"="&amp;$A7,Concentrado!$B$2:$B996, "=Guerrero")</f>
        <v>42.782942101436994</v>
      </c>
      <c r="M7" s="12">
        <f>SUMIFS(Concentrado!N$2:N996,Concentrado!$A$2:$A996,"="&amp;$A7,Concentrado!$B$2:$B996, "=Guerrero")</f>
        <v>81.386831610645402</v>
      </c>
      <c r="N7" s="12">
        <f>SUMIFS(Concentrado!O$2:O996,Concentrado!$A$2:$A996,"="&amp;$A7,Concentrado!$B$2:$B996, "=Guerrero")</f>
        <v>5.2834574945844555</v>
      </c>
      <c r="O7" s="12">
        <f>SUMIFS(Concentrado!P$2:P996,Concentrado!$A$2:$A996,"="&amp;$A7,Concentrado!$B$2:$B996, "=Guerrero")</f>
        <v>1.9217031302872944</v>
      </c>
      <c r="P7" s="12">
        <f>SUMIFS(Concentrado!Q$2:Q996,Concentrado!$A$2:$A996,"="&amp;$A7,Concentrado!$B$2:$B996, "=Guerrero")</f>
        <v>5.5346187004239926</v>
      </c>
      <c r="Q7" s="12">
        <f>SUMIFS(Concentrado!R$2:R996,Concentrado!$A$2:$A996,"="&amp;$A7,Concentrado!$B$2:$B996, "=Guerrero")</f>
        <v>3.8029281867943996</v>
      </c>
    </row>
    <row r="8" spans="1:17" x14ac:dyDescent="0.25">
      <c r="A8" s="5">
        <v>1996</v>
      </c>
      <c r="B8" s="12">
        <f>SUMIFS(Concentrado!C$2:C997,Concentrado!$A$2:$A997,"="&amp;$A8,Concentrado!$B$2:$B997, "=Guerrero")</f>
        <v>95.212831468551343</v>
      </c>
      <c r="C8" s="12">
        <f>SUMIFS(Concentrado!D$2:D997,Concentrado!$A$2:$A997,"="&amp;$A8,Concentrado!$B$2:$B997, "=Guerrero")</f>
        <v>89.054787642227126</v>
      </c>
      <c r="D8" s="12">
        <f>SUMIFS(Concentrado!E$2:E997,Concentrado!$A$2:$A997,"="&amp;$A8,Concentrado!$B$2:$B997, "=Guerrero")</f>
        <v>27.069060555949289</v>
      </c>
      <c r="E8" s="12">
        <f>SUMIFS(Concentrado!F$2:F997,Concentrado!$A$2:$A997,"="&amp;$A8,Concentrado!$B$2:$B997, "=Guerrero")</f>
        <v>6.3981415859516497</v>
      </c>
      <c r="F8" s="12">
        <f>SUMIFS(Concentrado!G$2:G997,Concentrado!$A$2:$A997,"="&amp;$A8,Concentrado!$B$2:$B997, "=Guerrero")</f>
        <v>29.812183245553015</v>
      </c>
      <c r="G8" s="12">
        <f>SUMIFS(Concentrado!H$2:H997,Concentrado!$A$2:$A997,"="&amp;$A8,Concentrado!$B$2:$B997, "=Guerrero")</f>
        <v>23.989814380486497</v>
      </c>
      <c r="H8" s="12">
        <f>SUMIFS(Concentrado!I$2:I997,Concentrado!$A$2:$A997,"="&amp;$A8,Concentrado!$B$2:$B997, "=Guerrero")</f>
        <v>22.144530880037284</v>
      </c>
      <c r="I8" s="12">
        <f>SUMIFS(Concentrado!J$2:J997,Concentrado!$A$2:$A997,"="&amp;$A8,Concentrado!$B$2:$B997, "=Guerrero")</f>
        <v>25.775081758427497</v>
      </c>
      <c r="J8" s="12">
        <f>SUMIFS(Concentrado!K$2:K997,Concentrado!$A$2:$A997,"="&amp;$A8,Concentrado!$B$2:$B997, "=Guerrero")</f>
        <v>22.381558667828184</v>
      </c>
      <c r="K8" s="12">
        <f>SUMIFS(Concentrado!L$2:L997,Concentrado!$A$2:$A997,"="&amp;$A8,Concentrado!$B$2:$B997, "=Guerrero")</f>
        <v>7.7397306171681297</v>
      </c>
      <c r="L8" s="12">
        <f>SUMIFS(Concentrado!M$2:M997,Concentrado!$A$2:$A997,"="&amp;$A8,Concentrado!$B$2:$B997, "=Guerrero")</f>
        <v>34.443476512765528</v>
      </c>
      <c r="M8" s="12">
        <f>SUMIFS(Concentrado!N$2:N997,Concentrado!$A$2:$A997,"="&amp;$A8,Concentrado!$B$2:$B997, "=Guerrero")</f>
        <v>64.593893151616456</v>
      </c>
      <c r="N8" s="12">
        <f>SUMIFS(Concentrado!O$2:O997,Concentrado!$A$2:$A997,"="&amp;$A8,Concentrado!$B$2:$B997, "=Guerrero")</f>
        <v>5.2736740170695651</v>
      </c>
      <c r="O8" s="12">
        <f>SUMIFS(Concentrado!P$2:P997,Concentrado!$A$2:$A997,"="&amp;$A8,Concentrado!$B$2:$B997, "=Guerrero")</f>
        <v>2.5636466633311694</v>
      </c>
      <c r="P8" s="12">
        <f>SUMIFS(Concentrado!Q$2:Q997,Concentrado!$A$2:$A997,"="&amp;$A8,Concentrado!$B$2:$B997, "=Guerrero")</f>
        <v>6.3660121959391542</v>
      </c>
      <c r="Q8" s="12">
        <f>SUMIFS(Concentrado!R$2:R997,Concentrado!$A$2:$A997,"="&amp;$A8,Concentrado!$B$2:$B997, "=Guerrero")</f>
        <v>3.9201232996046373</v>
      </c>
    </row>
    <row r="9" spans="1:17" x14ac:dyDescent="0.25">
      <c r="A9" s="5">
        <v>1997</v>
      </c>
      <c r="B9" s="12">
        <f>SUMIFS(Concentrado!C$2:C998,Concentrado!$A$2:$A998,"="&amp;$A9,Concentrado!$B$2:$B998, "=Guerrero")</f>
        <v>65.746219592373436</v>
      </c>
      <c r="C9" s="12">
        <f>SUMIFS(Concentrado!D$2:D998,Concentrado!$A$2:$A998,"="&amp;$A9,Concentrado!$B$2:$B998, "=Guerrero")</f>
        <v>71.42215221905316</v>
      </c>
      <c r="D9" s="12">
        <f>SUMIFS(Concentrado!E$2:E998,Concentrado!$A$2:$A998,"="&amp;$A9,Concentrado!$B$2:$B998, "=Guerrero")</f>
        <v>23.132822284087013</v>
      </c>
      <c r="E9" s="12">
        <f>SUMIFS(Concentrado!F$2:F998,Concentrado!$A$2:$A998,"="&amp;$A9,Concentrado!$B$2:$B998, "=Guerrero")</f>
        <v>10.050812440672287</v>
      </c>
      <c r="F9" s="12">
        <f>SUMIFS(Concentrado!G$2:G998,Concentrado!$A$2:$A998,"="&amp;$A9,Concentrado!$B$2:$B998, "=Guerrero")</f>
        <v>37.679635471433578</v>
      </c>
      <c r="G9" s="12">
        <f>SUMIFS(Concentrado!H$2:H998,Concentrado!$A$2:$A998,"="&amp;$A9,Concentrado!$B$2:$B998, "=Guerrero")</f>
        <v>23.049993683574186</v>
      </c>
      <c r="H9" s="12">
        <f>SUMIFS(Concentrado!I$2:I998,Concentrado!$A$2:$A998,"="&amp;$A9,Concentrado!$B$2:$B998, "=Guerrero")</f>
        <v>20.892500670581875</v>
      </c>
      <c r="I9" s="12">
        <f>SUMIFS(Concentrado!J$2:J998,Concentrado!$A$2:$A998,"="&amp;$A9,Concentrado!$B$2:$B998, "=Guerrero")</f>
        <v>25.128630015661564</v>
      </c>
      <c r="J9" s="12">
        <f>SUMIFS(Concentrado!K$2:K998,Concentrado!$A$2:$A998,"="&amp;$A9,Concentrado!$B$2:$B998, "=Guerrero")</f>
        <v>25.794827938576564</v>
      </c>
      <c r="K9" s="12">
        <f>SUMIFS(Concentrado!L$2:L998,Concentrado!$A$2:$A998,"="&amp;$A9,Concentrado!$B$2:$B998, "=Guerrero")</f>
        <v>7.1762534136809162</v>
      </c>
      <c r="L9" s="12">
        <f>SUMIFS(Concentrado!M$2:M998,Concentrado!$A$2:$A998,"="&amp;$A9,Concentrado!$B$2:$B998, "=Guerrero")</f>
        <v>35.616704730573019</v>
      </c>
      <c r="M9" s="12">
        <f>SUMIFS(Concentrado!N$2:N998,Concentrado!$A$2:$A998,"="&amp;$A9,Concentrado!$B$2:$B998, "=Guerrero")</f>
        <v>66.856002145862007</v>
      </c>
      <c r="N9" s="12">
        <f>SUMIFS(Concentrado!O$2:O998,Concentrado!$A$2:$A998,"="&amp;$A9,Concentrado!$B$2:$B998, "=Guerrero")</f>
        <v>5.4542762824691771</v>
      </c>
      <c r="O9" s="12">
        <f>SUMIFS(Concentrado!P$2:P998,Concentrado!$A$2:$A998,"="&amp;$A9,Concentrado!$B$2:$B998, "=Guerrero")</f>
        <v>2.1334506184134838</v>
      </c>
      <c r="P9" s="12">
        <f>SUMIFS(Concentrado!Q$2:Q998,Concentrado!$A$2:$A998,"="&amp;$A9,Concentrado!$B$2:$B998, "=Guerrero")</f>
        <v>5.6219496789205321</v>
      </c>
      <c r="Q9" s="12">
        <f>SUMIFS(Concentrado!R$2:R998,Concentrado!$A$2:$A998,"="&amp;$A9,Concentrado!$B$2:$B998, "=Guerrero")</f>
        <v>4.5637003275943142</v>
      </c>
    </row>
    <row r="10" spans="1:17" x14ac:dyDescent="0.25">
      <c r="A10" s="5">
        <v>1998</v>
      </c>
      <c r="B10" s="12">
        <f>SUMIFS(Concentrado!C$2:C999,Concentrado!$A$2:$A999,"="&amp;$A10,Concentrado!$B$2:$B999, "=Guerrero")</f>
        <v>66.488889730187609</v>
      </c>
      <c r="C10" s="12">
        <f>SUMIFS(Concentrado!D$2:D999,Concentrado!$A$2:$A999,"="&amp;$A10,Concentrado!$B$2:$B999, "=Guerrero")</f>
        <v>59.15381648593204</v>
      </c>
      <c r="D10" s="12">
        <f>SUMIFS(Concentrado!E$2:E999,Concentrado!$A$2:$A999,"="&amp;$A10,Concentrado!$B$2:$B999, "=Guerrero")</f>
        <v>20.642077244825899</v>
      </c>
      <c r="E10" s="12">
        <f>SUMIFS(Concentrado!F$2:F999,Concentrado!$A$2:$A999,"="&amp;$A10,Concentrado!$B$2:$B999, "=Guerrero")</f>
        <v>8.5361973568828908</v>
      </c>
      <c r="F10" s="12">
        <f>SUMIFS(Concentrado!G$2:G999,Concentrado!$A$2:$A999,"="&amp;$A10,Concentrado!$B$2:$B999, "=Guerrero")</f>
        <v>31.002879445515624</v>
      </c>
      <c r="G10" s="12">
        <f>SUMIFS(Concentrado!H$2:H999,Concentrado!$A$2:$A999,"="&amp;$A10,Concentrado!$B$2:$B999, "=Guerrero")</f>
        <v>26.488439641468684</v>
      </c>
      <c r="H10" s="12">
        <f>SUMIFS(Concentrado!I$2:I999,Concentrado!$A$2:$A999,"="&amp;$A10,Concentrado!$B$2:$B999, "=Guerrero")</f>
        <v>22.681288537343743</v>
      </c>
      <c r="I10" s="12">
        <f>SUMIFS(Concentrado!J$2:J999,Concentrado!$A$2:$A999,"="&amp;$A10,Concentrado!$B$2:$B999, "=Guerrero")</f>
        <v>30.140527811196151</v>
      </c>
      <c r="J10" s="12">
        <f>SUMIFS(Concentrado!K$2:K999,Concentrado!$A$2:$A999,"="&amp;$A10,Concentrado!$B$2:$B999, "=Guerrero")</f>
        <v>25.24730436850221</v>
      </c>
      <c r="K10" s="12">
        <f>SUMIFS(Concentrado!L$2:L999,Concentrado!$A$2:$A999,"="&amp;$A10,Concentrado!$B$2:$B999, "=Guerrero")</f>
        <v>7.7734261833163334</v>
      </c>
      <c r="L10" s="12">
        <f>SUMIFS(Concentrado!M$2:M999,Concentrado!$A$2:$A999,"="&amp;$A10,Concentrado!$B$2:$B999, "=Guerrero")</f>
        <v>36.54816764340746</v>
      </c>
      <c r="M10" s="12">
        <f>SUMIFS(Concentrado!N$2:N999,Concentrado!$A$2:$A999,"="&amp;$A10,Concentrado!$B$2:$B999, "=Guerrero")</f>
        <v>67.510188234681962</v>
      </c>
      <c r="N10" s="12">
        <f>SUMIFS(Concentrado!O$2:O999,Concentrado!$A$2:$A999,"="&amp;$A10,Concentrado!$B$2:$B999, "=Guerrero")</f>
        <v>6.5912406890726194</v>
      </c>
      <c r="O10" s="12">
        <f>SUMIFS(Concentrado!P$2:P999,Concentrado!$A$2:$A999,"="&amp;$A10,Concentrado!$B$2:$B999, "=Guerrero")</f>
        <v>2.7702636639181306</v>
      </c>
      <c r="P10" s="12">
        <f>SUMIFS(Concentrado!Q$2:Q999,Concentrado!$A$2:$A999,"="&amp;$A10,Concentrado!$B$2:$B999, "=Guerrero")</f>
        <v>4.9645410918658932</v>
      </c>
      <c r="Q10" s="12">
        <f>SUMIFS(Concentrado!R$2:R999,Concentrado!$A$2:$A999,"="&amp;$A10,Concentrado!$B$2:$B999, "=Guerrero")</f>
        <v>4.8012338191071464</v>
      </c>
    </row>
    <row r="11" spans="1:17" x14ac:dyDescent="0.25">
      <c r="A11" s="5">
        <v>1999</v>
      </c>
      <c r="B11" s="12">
        <f>SUMIFS(Concentrado!C$2:C1000,Concentrado!$A$2:$A1000,"="&amp;$A11,Concentrado!$B$2:$B1000, "=Guerrero")</f>
        <v>45.035542524218457</v>
      </c>
      <c r="C11" s="12">
        <f>SUMIFS(Concentrado!D$2:D1000,Concentrado!$A$2:$A1000,"="&amp;$A11,Concentrado!$B$2:$B1000, "=Guerrero")</f>
        <v>50.961271803720877</v>
      </c>
      <c r="D11" s="12">
        <f>SUMIFS(Concentrado!E$2:E1000,Concentrado!$A$2:$A1000,"="&amp;$A11,Concentrado!$B$2:$B1000, "=Guerrero")</f>
        <v>20.694832787261653</v>
      </c>
      <c r="E11" s="12">
        <f>SUMIFS(Concentrado!F$2:F1000,Concentrado!$A$2:$A1000,"="&amp;$A11,Concentrado!$B$2:$B1000, "=Guerrero")</f>
        <v>7.4018015078527073</v>
      </c>
      <c r="F11" s="12">
        <f>SUMIFS(Concentrado!G$2:G1000,Concentrado!$A$2:$A1000,"="&amp;$A11,Concentrado!$B$2:$B1000, "=Guerrero")</f>
        <v>32.087673396850469</v>
      </c>
      <c r="G11" s="12">
        <f>SUMIFS(Concentrado!H$2:H1000,Concentrado!$A$2:$A1000,"="&amp;$A11,Concentrado!$B$2:$B1000, "=Guerrero")</f>
        <v>29.275525950800976</v>
      </c>
      <c r="H11" s="12">
        <f>SUMIFS(Concentrado!I$2:I1000,Concentrado!$A$2:$A1000,"="&amp;$A11,Concentrado!$B$2:$B1000, "=Guerrero")</f>
        <v>28.347012363658472</v>
      </c>
      <c r="I11" s="12">
        <f>SUMIFS(Concentrado!J$2:J1000,Concentrado!$A$2:$A1000,"="&amp;$A11,Concentrado!$B$2:$B1000, "=Guerrero")</f>
        <v>30.162219737449867</v>
      </c>
      <c r="J11" s="12">
        <f>SUMIFS(Concentrado!K$2:K1000,Concentrado!$A$2:$A1000,"="&amp;$A11,Concentrado!$B$2:$B1000, "=Guerrero")</f>
        <v>25.305416036855529</v>
      </c>
      <c r="K11" s="12">
        <f>SUMIFS(Concentrado!L$2:L1000,Concentrado!$A$2:$A1000,"="&amp;$A11,Concentrado!$B$2:$B1000, "=Guerrero")</f>
        <v>7.0687322858053072</v>
      </c>
      <c r="L11" s="12">
        <f>SUMIFS(Concentrado!M$2:M1000,Concentrado!$A$2:$A1000,"="&amp;$A11,Concentrado!$B$2:$B1000, "=Guerrero")</f>
        <v>30.469786656621963</v>
      </c>
      <c r="M11" s="12">
        <f>SUMIFS(Concentrado!N$2:N1000,Concentrado!$A$2:$A1000,"="&amp;$A11,Concentrado!$B$2:$B1000, "=Guerrero")</f>
        <v>56.429716919730382</v>
      </c>
      <c r="N11" s="12">
        <f>SUMIFS(Concentrado!O$2:O1000,Concentrado!$A$2:$A1000,"="&amp;$A11,Concentrado!$B$2:$B1000, "=Guerrero")</f>
        <v>5.5528772738401422</v>
      </c>
      <c r="O11" s="12">
        <f>SUMIFS(Concentrado!P$2:P1000,Concentrado!$A$2:$A1000,"="&amp;$A11,Concentrado!$B$2:$B1000, "=Guerrero")</f>
        <v>3.1582501998200607</v>
      </c>
      <c r="P11" s="12">
        <f>SUMIFS(Concentrado!Q$2:Q1000,Concentrado!$A$2:$A1000,"="&amp;$A11,Concentrado!$B$2:$B1000, "=Guerrero")</f>
        <v>4.7124881905368721</v>
      </c>
      <c r="Q11" s="12">
        <f>SUMIFS(Concentrado!R$2:R1000,Concentrado!$A$2:$A1000,"="&amp;$A11,Concentrado!$B$2:$B1000, "=Guerrero")</f>
        <v>4.6802108741633317</v>
      </c>
    </row>
    <row r="12" spans="1:17" x14ac:dyDescent="0.25">
      <c r="A12" s="5">
        <v>2000</v>
      </c>
      <c r="B12" s="12">
        <f>SUMIFS(Concentrado!C$2:C1001,Concentrado!$A$2:$A1001,"="&amp;$A12,Concentrado!$B$2:$B1001, "=Guerrero")</f>
        <v>50.977304329720248</v>
      </c>
      <c r="C12" s="12">
        <f>SUMIFS(Concentrado!D$2:D1001,Concentrado!$A$2:$A1001,"="&amp;$A12,Concentrado!$B$2:$B1001, "=Guerrero")</f>
        <v>50.019984060617517</v>
      </c>
      <c r="D12" s="12">
        <f>SUMIFS(Concentrado!E$2:E1001,Concentrado!$A$2:$A1001,"="&amp;$A12,Concentrado!$B$2:$B1001, "=Guerrero")</f>
        <v>22.540672654922925</v>
      </c>
      <c r="E12" s="12">
        <f>SUMIFS(Concentrado!F$2:F1001,Concentrado!$A$2:$A1001,"="&amp;$A12,Concentrado!$B$2:$B1001, "=Guerrero")</f>
        <v>8.5448301567681693</v>
      </c>
      <c r="F12" s="12">
        <f>SUMIFS(Concentrado!G$2:G1001,Concentrado!$A$2:$A1001,"="&amp;$A12,Concentrado!$B$2:$B1001, "=Guerrero")</f>
        <v>33.077612832519677</v>
      </c>
      <c r="G12" s="12">
        <f>SUMIFS(Concentrado!H$2:H1001,Concentrado!$A$2:$A1001,"="&amp;$A12,Concentrado!$B$2:$B1001, "=Guerrero")</f>
        <v>29.389749700499884</v>
      </c>
      <c r="H12" s="12">
        <f>SUMIFS(Concentrado!I$2:I1001,Concentrado!$A$2:$A1001,"="&amp;$A12,Concentrado!$B$2:$B1001, "=Guerrero")</f>
        <v>27.841910480378019</v>
      </c>
      <c r="I12" s="12">
        <f>SUMIFS(Concentrado!J$2:J1001,Concentrado!$A$2:$A1001,"="&amp;$A12,Concentrado!$B$2:$B1001, "=Guerrero")</f>
        <v>30.862385000131194</v>
      </c>
      <c r="J12" s="12">
        <f>SUMIFS(Concentrado!K$2:K1001,Concentrado!$A$2:$A1001,"="&amp;$A12,Concentrado!$B$2:$B1001, "=Guerrero")</f>
        <v>26.988626358955774</v>
      </c>
      <c r="K12" s="12">
        <f>SUMIFS(Concentrado!L$2:L1001,Concentrado!$A$2:$A1001,"="&amp;$A12,Concentrado!$B$2:$B1001, "=Guerrero")</f>
        <v>8.0677744275882031</v>
      </c>
      <c r="L12" s="12">
        <f>SUMIFS(Concentrado!M$2:M1001,Concentrado!$A$2:$A1001,"="&amp;$A12,Concentrado!$B$2:$B1001, "=Guerrero")</f>
        <v>25.451907420367547</v>
      </c>
      <c r="M12" s="12">
        <f>SUMIFS(Concentrado!N$2:N1001,Concentrado!$A$2:$A1001,"="&amp;$A12,Concentrado!$B$2:$B1001, "=Guerrero")</f>
        <v>47.01605637724213</v>
      </c>
      <c r="N12" s="12">
        <f>SUMIFS(Concentrado!O$2:O1001,Concentrado!$A$2:$A1001,"="&amp;$A12,Concentrado!$B$2:$B1001, "=Guerrero")</f>
        <v>4.8105336943524328</v>
      </c>
      <c r="O12" s="12">
        <f>SUMIFS(Concentrado!P$2:P1001,Concentrado!$A$2:$A1001,"="&amp;$A12,Concentrado!$B$2:$B1001, "=Guerrero")</f>
        <v>3.6352884722579017</v>
      </c>
      <c r="P12" s="12">
        <f>SUMIFS(Concentrado!Q$2:Q1001,Concentrado!$A$2:$A1001,"="&amp;$A12,Concentrado!$B$2:$B1001, "=Guerrero")</f>
        <v>4.2900070368921392</v>
      </c>
      <c r="Q12" s="12">
        <f>SUMIFS(Concentrado!R$2:R1001,Concentrado!$A$2:$A1001,"="&amp;$A12,Concentrado!$B$2:$B1001, "=Guerrero")</f>
        <v>4.6741867715391967</v>
      </c>
    </row>
    <row r="13" spans="1:17" x14ac:dyDescent="0.25">
      <c r="A13" s="5">
        <v>2001</v>
      </c>
      <c r="B13" s="12">
        <f>SUMIFS(Concentrado!C$2:C1002,Concentrado!$A$2:$A1002,"="&amp;$A13,Concentrado!$B$2:$B1002, "=Guerrero")</f>
        <v>46.50800375959988</v>
      </c>
      <c r="C13" s="12">
        <f>SUMIFS(Concentrado!D$2:D1002,Concentrado!$A$2:$A1002,"="&amp;$A13,Concentrado!$B$2:$B1002, "=Guerrero")</f>
        <v>34.576631067346511</v>
      </c>
      <c r="D13" s="12">
        <f>SUMIFS(Concentrado!E$2:E1002,Concentrado!$A$2:$A1002,"="&amp;$A13,Concentrado!$B$2:$B1002, "=Guerrero")</f>
        <v>21.88155456928607</v>
      </c>
      <c r="E13" s="12">
        <f>SUMIFS(Concentrado!F$2:F1002,Concentrado!$A$2:$A1002,"="&amp;$A13,Concentrado!$B$2:$B1002, "=Guerrero")</f>
        <v>8.9253709427351069</v>
      </c>
      <c r="F13" s="12">
        <f>SUMIFS(Concentrado!G$2:G1002,Concentrado!$A$2:$A1002,"="&amp;$A13,Concentrado!$B$2:$B1002, "=Guerrero")</f>
        <v>41.711403434238882</v>
      </c>
      <c r="G13" s="12">
        <f>SUMIFS(Concentrado!H$2:H1002,Concentrado!$A$2:$A1002,"="&amp;$A13,Concentrado!$B$2:$B1002, "=Guerrero")</f>
        <v>32.544796064818279</v>
      </c>
      <c r="H13" s="12">
        <f>SUMIFS(Concentrado!I$2:I1002,Concentrado!$A$2:$A1002,"="&amp;$A13,Concentrado!$B$2:$B1002, "=Guerrero")</f>
        <v>29.626974804645091</v>
      </c>
      <c r="I13" s="12">
        <f>SUMIFS(Concentrado!J$2:J1002,Concentrado!$A$2:$A1002,"="&amp;$A13,Concentrado!$B$2:$B1002, "=Guerrero")</f>
        <v>35.251586476548077</v>
      </c>
      <c r="J13" s="12">
        <f>SUMIFS(Concentrado!K$2:K1002,Concentrado!$A$2:$A1002,"="&amp;$A13,Concentrado!$B$2:$B1002, "=Guerrero")</f>
        <v>28.213981715683946</v>
      </c>
      <c r="K13" s="12">
        <f>SUMIFS(Concentrado!L$2:L1002,Concentrado!$A$2:$A1002,"="&amp;$A13,Concentrado!$B$2:$B1002, "=Guerrero")</f>
        <v>7.4197039952080805</v>
      </c>
      <c r="L13" s="12">
        <f>SUMIFS(Concentrado!M$2:M1002,Concentrado!$A$2:$A1002,"="&amp;$A13,Concentrado!$B$2:$B1002, "=Guerrero")</f>
        <v>20.316614373144873</v>
      </c>
      <c r="M13" s="12">
        <f>SUMIFS(Concentrado!N$2:N1002,Concentrado!$A$2:$A1002,"="&amp;$A13,Concentrado!$B$2:$B1002, "=Guerrero")</f>
        <v>37.802188602836338</v>
      </c>
      <c r="N13" s="12">
        <f>SUMIFS(Concentrado!O$2:O1002,Concentrado!$A$2:$A1002,"="&amp;$A13,Concentrado!$B$2:$B1002, "=Guerrero")</f>
        <v>3.7237591348466279</v>
      </c>
      <c r="O13" s="12">
        <f>SUMIFS(Concentrado!P$2:P1002,Concentrado!$A$2:$A1002,"="&amp;$A13,Concentrado!$B$2:$B1002, "=Guerrero")</f>
        <v>2.1795813589286146</v>
      </c>
      <c r="P13" s="12">
        <f>SUMIFS(Concentrado!Q$2:Q1002,Concentrado!$A$2:$A1002,"="&amp;$A13,Concentrado!$B$2:$B1002, "=Guerrero")</f>
        <v>4.9995430353977195</v>
      </c>
      <c r="Q13" s="12">
        <f>SUMIFS(Concentrado!R$2:R1002,Concentrado!$A$2:$A1002,"="&amp;$A13,Concentrado!$B$2:$B1002, "=Guerrero")</f>
        <v>5.3179852669517143</v>
      </c>
    </row>
    <row r="14" spans="1:17" x14ac:dyDescent="0.25">
      <c r="A14" s="5">
        <v>2002</v>
      </c>
      <c r="B14" s="12">
        <f>SUMIFS(Concentrado!C$2:C1003,Concentrado!$A$2:$A1003,"="&amp;$A14,Concentrado!$B$2:$B1003, "=Guerrero")</f>
        <v>49.512671530461432</v>
      </c>
      <c r="C14" s="12">
        <f>SUMIFS(Concentrado!D$2:D1003,Concentrado!$A$2:$A1003,"="&amp;$A14,Concentrado!$B$2:$B1003, "=Guerrero")</f>
        <v>35.896686859584534</v>
      </c>
      <c r="D14" s="12">
        <f>SUMIFS(Concentrado!E$2:E1003,Concentrado!$A$2:$A1003,"="&amp;$A14,Concentrado!$B$2:$B1003, "=Guerrero")</f>
        <v>20.831075460570855</v>
      </c>
      <c r="E14" s="12">
        <f>SUMIFS(Concentrado!F$2:F1003,Concentrado!$A$2:$A1003,"="&amp;$A14,Concentrado!$B$2:$B1003, "=Guerrero")</f>
        <v>8.5857811019920423</v>
      </c>
      <c r="F14" s="12">
        <f>SUMIFS(Concentrado!G$2:G1003,Concentrado!$A$2:$A1003,"="&amp;$A14,Concentrado!$B$2:$B1003, "=Guerrero")</f>
        <v>36.303346270298995</v>
      </c>
      <c r="G14" s="12">
        <f>SUMIFS(Concentrado!H$2:H1003,Concentrado!$A$2:$A1003,"="&amp;$A14,Concentrado!$B$2:$B1003, "=Guerrero")</f>
        <v>35.109335980832647</v>
      </c>
      <c r="H14" s="12">
        <f>SUMIFS(Concentrado!I$2:I1003,Concentrado!$A$2:$A1003,"="&amp;$A14,Concentrado!$B$2:$B1003, "=Guerrero")</f>
        <v>32.874885995754262</v>
      </c>
      <c r="I14" s="12">
        <f>SUMIFS(Concentrado!J$2:J1003,Concentrado!$A$2:$A1003,"="&amp;$A14,Concentrado!$B$2:$B1003, "=Guerrero")</f>
        <v>37.224735713620987</v>
      </c>
      <c r="J14" s="12">
        <f>SUMIFS(Concentrado!K$2:K1003,Concentrado!$A$2:$A1003,"="&amp;$A14,Concentrado!$B$2:$B1003, "=Guerrero")</f>
        <v>28.302746949381774</v>
      </c>
      <c r="K14" s="12">
        <f>SUMIFS(Concentrado!L$2:L1003,Concentrado!$A$2:$A1003,"="&amp;$A14,Concentrado!$B$2:$B1003, "=Guerrero")</f>
        <v>7.7880041941251852</v>
      </c>
      <c r="L14" s="12">
        <f>SUMIFS(Concentrado!M$2:M1003,Concentrado!$A$2:$A1003,"="&amp;$A14,Concentrado!$B$2:$B1003, "=Guerrero")</f>
        <v>19.343376270774343</v>
      </c>
      <c r="M14" s="12">
        <f>SUMIFS(Concentrado!N$2:N1003,Concentrado!$A$2:$A1003,"="&amp;$A14,Concentrado!$B$2:$B1003, "=Guerrero")</f>
        <v>36.129825203254676</v>
      </c>
      <c r="N14" s="12">
        <f>SUMIFS(Concentrado!O$2:O1003,Concentrado!$A$2:$A1003,"="&amp;$A14,Concentrado!$B$2:$B1003, "=Guerrero")</f>
        <v>3.45129999993837</v>
      </c>
      <c r="O14" s="12">
        <f>SUMIFS(Concentrado!P$2:P1003,Concentrado!$A$2:$A1003,"="&amp;$A14,Concentrado!$B$2:$B1003, "=Guerrero")</f>
        <v>2.9807195779301079</v>
      </c>
      <c r="P14" s="12">
        <f>SUMIFS(Concentrado!Q$2:Q1003,Concentrado!$A$2:$A1003,"="&amp;$A14,Concentrado!$B$2:$B1003, "=Guerrero")</f>
        <v>3.9889777579665582</v>
      </c>
      <c r="Q14" s="12">
        <f>SUMIFS(Concentrado!R$2:R1003,Concentrado!$A$2:$A1003,"="&amp;$A14,Concentrado!$B$2:$B1003, "=Guerrero")</f>
        <v>5.5085883324300093</v>
      </c>
    </row>
    <row r="15" spans="1:17" x14ac:dyDescent="0.25">
      <c r="A15" s="5">
        <v>2003</v>
      </c>
      <c r="B15" s="12">
        <f>SUMIFS(Concentrado!C$2:C1004,Concentrado!$A$2:$A1004,"="&amp;$A15,Concentrado!$B$2:$B1004, "=Guerrero")</f>
        <v>47.531863953242734</v>
      </c>
      <c r="C15" s="12">
        <f>SUMIFS(Concentrado!D$2:D1004,Concentrado!$A$2:$A1004,"="&amp;$A15,Concentrado!$B$2:$B1004, "=Guerrero")</f>
        <v>43.256511110887558</v>
      </c>
      <c r="D15" s="12">
        <f>SUMIFS(Concentrado!E$2:E1004,Concentrado!$A$2:$A1004,"="&amp;$A15,Concentrado!$B$2:$B1004, "=Guerrero")</f>
        <v>21.347598119758647</v>
      </c>
      <c r="E15" s="12">
        <f>SUMIFS(Concentrado!F$2:F1004,Concentrado!$A$2:$A1004,"="&amp;$A15,Concentrado!$B$2:$B1004, "=Guerrero")</f>
        <v>10.467209400655854</v>
      </c>
      <c r="F15" s="12">
        <f>SUMIFS(Concentrado!G$2:G1004,Concentrado!$A$2:$A1004,"="&amp;$A15,Concentrado!$B$2:$B1004, "=Guerrero")</f>
        <v>42.434353692151454</v>
      </c>
      <c r="G15" s="12">
        <f>SUMIFS(Concentrado!H$2:H1004,Concentrado!$A$2:$A1004,"="&amp;$A15,Concentrado!$B$2:$B1004, "=Guerrero")</f>
        <v>38.716951697927193</v>
      </c>
      <c r="H15" s="12">
        <f>SUMIFS(Concentrado!I$2:I1004,Concentrado!$A$2:$A1004,"="&amp;$A15,Concentrado!$B$2:$B1004, "=Guerrero")</f>
        <v>34.218499376225267</v>
      </c>
      <c r="I15" s="12">
        <f>SUMIFS(Concentrado!J$2:J1004,Concentrado!$A$2:$A1004,"="&amp;$A15,Concentrado!$B$2:$B1004, "=Guerrero")</f>
        <v>42.84285607615746</v>
      </c>
      <c r="J15" s="12">
        <f>SUMIFS(Concentrado!K$2:K1004,Concentrado!$A$2:$A1004,"="&amp;$A15,Concentrado!$B$2:$B1004, "=Guerrero")</f>
        <v>29.368224336720385</v>
      </c>
      <c r="K15" s="12">
        <f>SUMIFS(Concentrado!L$2:L1004,Concentrado!$A$2:$A1004,"="&amp;$A15,Concentrado!$B$2:$B1004, "=Guerrero")</f>
        <v>9.2228185751972909</v>
      </c>
      <c r="L15" s="12">
        <f>SUMIFS(Concentrado!M$2:M1004,Concentrado!$A$2:$A1004,"="&amp;$A15,Concentrado!$B$2:$B1004, "=Guerrero")</f>
        <v>18.728931918916</v>
      </c>
      <c r="M15" s="12">
        <f>SUMIFS(Concentrado!N$2:N1004,Concentrado!$A$2:$A1004,"="&amp;$A15,Concentrado!$B$2:$B1004, "=Guerrero")</f>
        <v>34.024076084314899</v>
      </c>
      <c r="N15" s="12">
        <f>SUMIFS(Concentrado!O$2:O1004,Concentrado!$A$2:$A1004,"="&amp;$A15,Concentrado!$B$2:$B1004, "=Guerrero")</f>
        <v>4.2230815275069498</v>
      </c>
      <c r="O15" s="12">
        <f>SUMIFS(Concentrado!P$2:P1004,Concentrado!$A$2:$A1004,"="&amp;$A15,Concentrado!$B$2:$B1004, "=Guerrero")</f>
        <v>2.8142717348216277</v>
      </c>
      <c r="P15" s="12">
        <f>SUMIFS(Concentrado!Q$2:Q1004,Concentrado!$A$2:$A1004,"="&amp;$A15,Concentrado!$B$2:$B1004, "=Guerrero")</f>
        <v>4.8160110648641146</v>
      </c>
      <c r="Q15" s="12">
        <f>SUMIFS(Concentrado!R$2:R1004,Concentrado!$A$2:$A1004,"="&amp;$A15,Concentrado!$B$2:$B1004, "=Guerrero")</f>
        <v>5.9177129424474089</v>
      </c>
    </row>
    <row r="16" spans="1:17" x14ac:dyDescent="0.25">
      <c r="A16" s="5">
        <v>2004</v>
      </c>
      <c r="B16" s="12">
        <f>SUMIFS(Concentrado!C$2:C1005,Concentrado!$A$2:$A1005,"="&amp;$A16,Concentrado!$B$2:$B1005, "=Guerrero")</f>
        <v>35.48271812937152</v>
      </c>
      <c r="C16" s="12">
        <f>SUMIFS(Concentrado!D$2:D1005,Concentrado!$A$2:$A1005,"="&amp;$A16,Concentrado!$B$2:$B1005, "=Guerrero")</f>
        <v>35.227446775922807</v>
      </c>
      <c r="D16" s="12">
        <f>SUMIFS(Concentrado!E$2:E1005,Concentrado!$A$2:$A1005,"="&amp;$A16,Concentrado!$B$2:$B1005, "=Guerrero")</f>
        <v>20.499126764172381</v>
      </c>
      <c r="E16" s="12">
        <f>SUMIFS(Concentrado!F$2:F1005,Concentrado!$A$2:$A1005,"="&amp;$A16,Concentrado!$B$2:$B1005, "=Guerrero")</f>
        <v>10.789014086406516</v>
      </c>
      <c r="F16" s="12">
        <f>SUMIFS(Concentrado!G$2:G1005,Concentrado!$A$2:$A1005,"="&amp;$A16,Concentrado!$B$2:$B1005, "=Guerrero")</f>
        <v>41.106286099751259</v>
      </c>
      <c r="G16" s="12">
        <f>SUMIFS(Concentrado!H$2:H1005,Concentrado!$A$2:$A1005,"="&amp;$A16,Concentrado!$B$2:$B1005, "=Guerrero")</f>
        <v>40.761686269009594</v>
      </c>
      <c r="H16" s="12">
        <f>SUMIFS(Concentrado!I$2:I1005,Concentrado!$A$2:$A1005,"="&amp;$A16,Concentrado!$B$2:$B1005, "=Guerrero")</f>
        <v>38.334798316366637</v>
      </c>
      <c r="I16" s="12">
        <f>SUMIFS(Concentrado!J$2:J1005,Concentrado!$A$2:$A1005,"="&amp;$A16,Concentrado!$B$2:$B1005, "=Guerrero")</f>
        <v>43.048149476794734</v>
      </c>
      <c r="J16" s="12">
        <f>SUMIFS(Concentrado!K$2:K1005,Concentrado!$A$2:$A1005,"="&amp;$A16,Concentrado!$B$2:$B1005, "=Guerrero")</f>
        <v>29.272025085655894</v>
      </c>
      <c r="K16" s="12">
        <f>SUMIFS(Concentrado!L$2:L1005,Concentrado!$A$2:$A1005,"="&amp;$A16,Concentrado!$B$2:$B1005, "=Guerrero")</f>
        <v>8.515498206736261</v>
      </c>
      <c r="L16" s="12">
        <f>SUMIFS(Concentrado!M$2:M1005,Concentrado!$A$2:$A1005,"="&amp;$A16,Concentrado!$B$2:$B1005, "=Guerrero")</f>
        <v>18.658959305936804</v>
      </c>
      <c r="M16" s="12">
        <f>SUMIFS(Concentrado!N$2:N1005,Concentrado!$A$2:$A1005,"="&amp;$A16,Concentrado!$B$2:$B1005, "=Guerrero")</f>
        <v>34.720743256237796</v>
      </c>
      <c r="N16" s="12">
        <f>SUMIFS(Concentrado!O$2:O1005,Concentrado!$A$2:$A1005,"="&amp;$A16,Concentrado!$B$2:$B1005, "=Guerrero")</f>
        <v>3.4657408477080507</v>
      </c>
      <c r="O16" s="12">
        <f>SUMIFS(Concentrado!P$2:P1005,Concentrado!$A$2:$A1005,"="&amp;$A16,Concentrado!$B$2:$B1005, "=Guerrero")</f>
        <v>2.8919657976844992</v>
      </c>
      <c r="P16" s="12">
        <f>SUMIFS(Concentrado!Q$2:Q1005,Concentrado!$A$2:$A1005,"="&amp;$A16,Concentrado!$B$2:$B1005, "=Guerrero")</f>
        <v>3.9133723376545309</v>
      </c>
      <c r="Q16" s="12">
        <f>SUMIFS(Concentrado!R$2:R1005,Concentrado!$A$2:$A1005,"="&amp;$A16,Concentrado!$B$2:$B1005, "=Guerrero")</f>
        <v>5.7291771023262337</v>
      </c>
    </row>
    <row r="17" spans="1:17" x14ac:dyDescent="0.25">
      <c r="A17" s="5">
        <v>2005</v>
      </c>
      <c r="B17" s="12">
        <f>SUMIFS(Concentrado!C$2:C1006,Concentrado!$A$2:$A1006,"="&amp;$A17,Concentrado!$B$2:$B1006, "=Guerrero")</f>
        <v>38.835956917978457</v>
      </c>
      <c r="C17" s="12">
        <f>SUMIFS(Concentrado!D$2:D1006,Concentrado!$A$2:$A1006,"="&amp;$A17,Concentrado!$B$2:$B1006, "=Guerrero")</f>
        <v>28.738608119304061</v>
      </c>
      <c r="D17" s="12">
        <f>SUMIFS(Concentrado!E$2:E1006,Concentrado!$A$2:$A1006,"="&amp;$A17,Concentrado!$B$2:$B1006, "=Guerrero")</f>
        <v>17.968620974401318</v>
      </c>
      <c r="E17" s="12">
        <f>SUMIFS(Concentrado!F$2:F1006,Concentrado!$A$2:$A1006,"="&amp;$A17,Concentrado!$B$2:$B1006, "=Guerrero")</f>
        <v>10.041288191577209</v>
      </c>
      <c r="F17" s="12">
        <f>SUMIFS(Concentrado!G$2:G1006,Concentrado!$A$2:$A1006,"="&amp;$A17,Concentrado!$B$2:$B1006, "=Guerrero")</f>
        <v>42.534367769157477</v>
      </c>
      <c r="G17" s="12">
        <f>SUMIFS(Concentrado!H$2:H1006,Concentrado!$A$2:$A1006,"="&amp;$A17,Concentrado!$B$2:$B1006, "=Guerrero")</f>
        <v>46.053733715381071</v>
      </c>
      <c r="H17" s="12">
        <f>SUMIFS(Concentrado!I$2:I1006,Concentrado!$A$2:$A1006,"="&amp;$A17,Concentrado!$B$2:$B1006, "=Guerrero")</f>
        <v>43.960366259262045</v>
      </c>
      <c r="I17" s="12">
        <f>SUMIFS(Concentrado!J$2:J1006,Concentrado!$A$2:$A1006,"="&amp;$A17,Concentrado!$B$2:$B1006, "=Guerrero")</f>
        <v>48.021194561947041</v>
      </c>
      <c r="J17" s="12">
        <f>SUMIFS(Concentrado!K$2:K1006,Concentrado!$A$2:$A1006,"="&amp;$A17,Concentrado!$B$2:$B1006, "=Guerrero")</f>
        <v>29.301259923038266</v>
      </c>
      <c r="K17" s="12">
        <f>SUMIFS(Concentrado!L$2:L1006,Concentrado!$A$2:$A1006,"="&amp;$A17,Concentrado!$B$2:$B1006, "=Guerrero")</f>
        <v>8.7810364487744845</v>
      </c>
      <c r="L17" s="12">
        <f>SUMIFS(Concentrado!M$2:M1006,Concentrado!$A$2:$A1006,"="&amp;$A17,Concentrado!$B$2:$B1006, "=Guerrero")</f>
        <v>18.37167200275513</v>
      </c>
      <c r="M17" s="12">
        <f>SUMIFS(Concentrado!N$2:N1006,Concentrado!$A$2:$A1006,"="&amp;$A17,Concentrado!$B$2:$B1006, "=Guerrero")</f>
        <v>34.127126438111326</v>
      </c>
      <c r="N17" s="12">
        <f>SUMIFS(Concentrado!O$2:O1006,Concentrado!$A$2:$A1006,"="&amp;$A17,Concentrado!$B$2:$B1006, "=Guerrero")</f>
        <v>3.5638370806979562</v>
      </c>
      <c r="O17" s="12">
        <f>SUMIFS(Concentrado!P$2:P1006,Concentrado!$A$2:$A1006,"="&amp;$A17,Concentrado!$B$2:$B1006, "=Guerrero")</f>
        <v>3.8541679212786204</v>
      </c>
      <c r="P17" s="12">
        <f>SUMIFS(Concentrado!Q$2:Q1006,Concentrado!$A$2:$A1006,"="&amp;$A17,Concentrado!$B$2:$B1006, "=Guerrero")</f>
        <v>3.0204274309614365</v>
      </c>
      <c r="Q17" s="12">
        <f>SUMIFS(Concentrado!R$2:R1006,Concentrado!$A$2:$A1006,"="&amp;$A17,Concentrado!$B$2:$B1006, "=Guerrero")</f>
        <v>5.4180863194565969</v>
      </c>
    </row>
    <row r="18" spans="1:17" x14ac:dyDescent="0.25">
      <c r="A18" s="5">
        <v>2006</v>
      </c>
      <c r="B18" s="12">
        <f>SUMIFS(Concentrado!C$2:C1007,Concentrado!$A$2:$A1007,"="&amp;$A18,Concentrado!$B$2:$B1007, "=Guerrero")</f>
        <v>20.363142711691836</v>
      </c>
      <c r="C18" s="12">
        <f>SUMIFS(Concentrado!D$2:D1007,Concentrado!$A$2:$A1007,"="&amp;$A18,Concentrado!$B$2:$B1007, "=Guerrero")</f>
        <v>20.102076779490663</v>
      </c>
      <c r="D18" s="12">
        <f>SUMIFS(Concentrado!E$2:E1007,Concentrado!$A$2:$A1007,"="&amp;$A18,Concentrado!$B$2:$B1007, "=Guerrero")</f>
        <v>16.263982507183258</v>
      </c>
      <c r="E18" s="12">
        <f>SUMIFS(Concentrado!F$2:F1007,Concentrado!$A$2:$A1007,"="&amp;$A18,Concentrado!$B$2:$B1007, "=Guerrero")</f>
        <v>10.842655004788838</v>
      </c>
      <c r="F18" s="12">
        <f>SUMIFS(Concentrado!G$2:G1007,Concentrado!$A$2:$A1007,"="&amp;$A18,Concentrado!$B$2:$B1007, "=Guerrero")</f>
        <v>36.538037413633631</v>
      </c>
      <c r="G18" s="12">
        <f>SUMIFS(Concentrado!H$2:H1007,Concentrado!$A$2:$A1007,"="&amp;$A18,Concentrado!$B$2:$B1007, "=Guerrero")</f>
        <v>43.542939752853734</v>
      </c>
      <c r="H18" s="12">
        <f>SUMIFS(Concentrado!I$2:I1007,Concentrado!$A$2:$A1007,"="&amp;$A18,Concentrado!$B$2:$B1007, "=Guerrero")</f>
        <v>42.846019808485295</v>
      </c>
      <c r="I18" s="12">
        <f>SUMIFS(Concentrado!J$2:J1007,Concentrado!$A$2:$A1007,"="&amp;$A18,Concentrado!$B$2:$B1007, "=Guerrero")</f>
        <v>44.197639403481382</v>
      </c>
      <c r="J18" s="12">
        <f>SUMIFS(Concentrado!K$2:K1007,Concentrado!$A$2:$A1007,"="&amp;$A18,Concentrado!$B$2:$B1007, "=Guerrero")</f>
        <v>29.450076107631237</v>
      </c>
      <c r="K18" s="12">
        <f>SUMIFS(Concentrado!L$2:L1007,Concentrado!$A$2:$A1007,"="&amp;$A18,Concentrado!$B$2:$B1007, "=Guerrero")</f>
        <v>9.8064127772007676</v>
      </c>
      <c r="L18" s="12">
        <f>SUMIFS(Concentrado!M$2:M1007,Concentrado!$A$2:$A1007,"="&amp;$A18,Concentrado!$B$2:$B1007, "=Guerrero")</f>
        <v>24.084303078596854</v>
      </c>
      <c r="M18" s="12">
        <f>SUMIFS(Concentrado!N$2:N1007,Concentrado!$A$2:$A1007,"="&amp;$A18,Concentrado!$B$2:$B1007, "=Guerrero")</f>
        <v>43.864647322505746</v>
      </c>
      <c r="N18" s="12">
        <f>SUMIFS(Concentrado!O$2:O1007,Concentrado!$A$2:$A1007,"="&amp;$A18,Concentrado!$B$2:$B1007, "=Guerrero")</f>
        <v>5.5022771652507272</v>
      </c>
      <c r="O18" s="12">
        <f>SUMIFS(Concentrado!P$2:P1007,Concentrado!$A$2:$A1007,"="&amp;$A18,Concentrado!$B$2:$B1007, "=Guerrero")</f>
        <v>2.2360127420783256</v>
      </c>
      <c r="P18" s="12">
        <f>SUMIFS(Concentrado!Q$2:Q1007,Concentrado!$A$2:$A1007,"="&amp;$A18,Concentrado!$B$2:$B1007, "=Guerrero")</f>
        <v>2.3436709781989262</v>
      </c>
      <c r="Q18" s="12">
        <f>SUMIFS(Concentrado!R$2:R1007,Concentrado!$A$2:$A1007,"="&amp;$A18,Concentrado!$B$2:$B1007, "=Guerrero")</f>
        <v>5.6741507893237149</v>
      </c>
    </row>
    <row r="19" spans="1:17" x14ac:dyDescent="0.25">
      <c r="A19" s="5">
        <v>2007</v>
      </c>
      <c r="B19" s="12">
        <f>SUMIFS(Concentrado!C$2:C1008,Concentrado!$A$2:$A1008,"="&amp;$A19,Concentrado!$B$2:$B1008, "=Guerrero")</f>
        <v>30.619695530309574</v>
      </c>
      <c r="C19" s="12">
        <f>SUMIFS(Concentrado!D$2:D1008,Concentrado!$A$2:$A1008,"="&amp;$A19,Concentrado!$B$2:$B1008, "=Guerrero")</f>
        <v>17.534355560091807</v>
      </c>
      <c r="D19" s="12">
        <f>SUMIFS(Concentrado!E$2:E1008,Concentrado!$A$2:$A1008,"="&amp;$A19,Concentrado!$B$2:$B1008, "=Guerrero")</f>
        <v>16.599764585156791</v>
      </c>
      <c r="E19" s="12">
        <f>SUMIFS(Concentrado!F$2:F1008,Concentrado!$A$2:$A1008,"="&amp;$A19,Concentrado!$B$2:$B1008, "=Guerrero")</f>
        <v>10.563486554190685</v>
      </c>
      <c r="F19" s="12">
        <f>SUMIFS(Concentrado!G$2:G1008,Concentrado!$A$2:$A1008,"="&amp;$A19,Concentrado!$B$2:$B1008, "=Guerrero")</f>
        <v>39.758649096524458</v>
      </c>
      <c r="G19" s="12">
        <f>SUMIFS(Concentrado!H$2:H1008,Concentrado!$A$2:$A1008,"="&amp;$A19,Concentrado!$B$2:$B1008, "=Guerrero")</f>
        <v>48.468248280274189</v>
      </c>
      <c r="H19" s="12">
        <f>SUMIFS(Concentrado!I$2:I1008,Concentrado!$A$2:$A1008,"="&amp;$A19,Concentrado!$B$2:$B1008, "=Guerrero")</f>
        <v>47.16232683367064</v>
      </c>
      <c r="I19" s="12">
        <f>SUMIFS(Concentrado!J$2:J1008,Concentrado!$A$2:$A1008,"="&amp;$A19,Concentrado!$B$2:$B1008, "=Guerrero")</f>
        <v>49.697271607984142</v>
      </c>
      <c r="J19" s="12">
        <f>SUMIFS(Concentrado!K$2:K1008,Concentrado!$A$2:$A1008,"="&amp;$A19,Concentrado!$B$2:$B1008, "=Guerrero")</f>
        <v>34.05548185314121</v>
      </c>
      <c r="K19" s="12">
        <f>SUMIFS(Concentrado!L$2:L1008,Concentrado!$A$2:$A1008,"="&amp;$A19,Concentrado!$B$2:$B1008, "=Guerrero")</f>
        <v>12.071452049729517</v>
      </c>
      <c r="L19" s="12">
        <f>SUMIFS(Concentrado!M$2:M1008,Concentrado!$A$2:$A1008,"="&amp;$A19,Concentrado!$B$2:$B1008, "=Guerrero")</f>
        <v>22.865823529966239</v>
      </c>
      <c r="M19" s="12">
        <f>SUMIFS(Concentrado!N$2:N1008,Concentrado!$A$2:$A1008,"="&amp;$A19,Concentrado!$B$2:$B1008, "=Guerrero")</f>
        <v>42.082342161426865</v>
      </c>
      <c r="N19" s="12">
        <f>SUMIFS(Concentrado!O$2:O1008,Concentrado!$A$2:$A1008,"="&amp;$A19,Concentrado!$B$2:$B1008, "=Guerrero")</f>
        <v>4.7808539195329169</v>
      </c>
      <c r="O19" s="12">
        <f>SUMIFS(Concentrado!P$2:P1008,Concentrado!$A$2:$A1008,"="&amp;$A19,Concentrado!$B$2:$B1008, "=Guerrero")</f>
        <v>1.9751463385922263</v>
      </c>
      <c r="P19" s="12">
        <f>SUMIFS(Concentrado!Q$2:Q1008,Concentrado!$A$2:$A1008,"="&amp;$A19,Concentrado!$B$2:$B1008, "=Guerrero")</f>
        <v>3.1927014237319882</v>
      </c>
      <c r="Q19" s="12">
        <f>SUMIFS(Concentrado!R$2:R1008,Concentrado!$A$2:$A1008,"="&amp;$A19,Concentrado!$B$2:$B1008, "=Guerrero")</f>
        <v>5.3515757197793326</v>
      </c>
    </row>
    <row r="20" spans="1:17" x14ac:dyDescent="0.25">
      <c r="A20" s="5">
        <v>2008</v>
      </c>
      <c r="B20" s="12">
        <f>SUMIFS(Concentrado!C$2:C1009,Concentrado!$A$2:$A1009,"="&amp;$A20,Concentrado!$B$2:$B1009, "=Guerrero")</f>
        <v>19.677292404565129</v>
      </c>
      <c r="C20" s="12">
        <f>SUMIFS(Concentrado!D$2:D1009,Concentrado!$A$2:$A1009,"="&amp;$A20,Concentrado!$B$2:$B1009, "=Guerrero")</f>
        <v>19.414928505837597</v>
      </c>
      <c r="D20" s="12">
        <f>SUMIFS(Concentrado!E$2:E1009,Concentrado!$A$2:$A1009,"="&amp;$A20,Concentrado!$B$2:$B1009, "=Guerrero")</f>
        <v>19.609212898450014</v>
      </c>
      <c r="E20" s="12">
        <f>SUMIFS(Concentrado!F$2:F1009,Concentrado!$A$2:$A1009,"="&amp;$A20,Concentrado!$B$2:$B1009, "=Guerrero")</f>
        <v>10.539951932916884</v>
      </c>
      <c r="F20" s="12">
        <f>SUMIFS(Concentrado!G$2:G1009,Concentrado!$A$2:$A1009,"="&amp;$A20,Concentrado!$B$2:$B1009, "=Guerrero")</f>
        <v>46.139365491445758</v>
      </c>
      <c r="G20" s="12">
        <f>SUMIFS(Concentrado!H$2:H1009,Concentrado!$A$2:$A1009,"="&amp;$A20,Concentrado!$B$2:$B1009, "=Guerrero")</f>
        <v>53.702731407227333</v>
      </c>
      <c r="H20" s="12">
        <f>SUMIFS(Concentrado!I$2:I1009,Concentrado!$A$2:$A1009,"="&amp;$A20,Concentrado!$B$2:$B1009, "=Guerrero")</f>
        <v>52.109541170550699</v>
      </c>
      <c r="I20" s="12">
        <f>SUMIFS(Concentrado!J$2:J1009,Concentrado!$A$2:$A1009,"="&amp;$A20,Concentrado!$B$2:$B1009, "=Guerrero")</f>
        <v>55.20541013019276</v>
      </c>
      <c r="J20" s="12">
        <f>SUMIFS(Concentrado!K$2:K1009,Concentrado!$A$2:$A1009,"="&amp;$A20,Concentrado!$B$2:$B1009, "=Guerrero")</f>
        <v>37.90957323110635</v>
      </c>
      <c r="K20" s="12">
        <f>SUMIFS(Concentrado!L$2:L1009,Concentrado!$A$2:$A1009,"="&amp;$A20,Concentrado!$B$2:$B1009, "=Guerrero")</f>
        <v>12.616545715648833</v>
      </c>
      <c r="L20" s="12">
        <f>SUMIFS(Concentrado!M$2:M1009,Concentrado!$A$2:$A1009,"="&amp;$A20,Concentrado!$B$2:$B1009, "=Guerrero")</f>
        <v>29.66836165912671</v>
      </c>
      <c r="M20" s="12">
        <f>SUMIFS(Concentrado!N$2:N1009,Concentrado!$A$2:$A1009,"="&amp;$A20,Concentrado!$B$2:$B1009, "=Guerrero")</f>
        <v>56.060975572109051</v>
      </c>
      <c r="N20" s="12">
        <f>SUMIFS(Concentrado!O$2:O1009,Concentrado!$A$2:$A1009,"="&amp;$A20,Concentrado!$B$2:$B1009, "=Guerrero")</f>
        <v>4.7169179541620396</v>
      </c>
      <c r="O20" s="12">
        <f>SUMIFS(Concentrado!P$2:P1009,Concentrado!$A$2:$A1009,"="&amp;$A20,Concentrado!$B$2:$B1009, "=Guerrero")</f>
        <v>3.0446295856805605</v>
      </c>
      <c r="P20" s="12">
        <f>SUMIFS(Concentrado!Q$2:Q1009,Concentrado!$A$2:$A1009,"="&amp;$A20,Concentrado!$B$2:$B1009, "=Guerrero")</f>
        <v>3.5362289654312637</v>
      </c>
      <c r="Q20" s="12">
        <f>SUMIFS(Concentrado!R$2:R1009,Concentrado!$A$2:$A1009,"="&amp;$A20,Concentrado!$B$2:$B1009, "=Guerrero")</f>
        <v>5.5440877847863037</v>
      </c>
    </row>
    <row r="21" spans="1:17" x14ac:dyDescent="0.25">
      <c r="A21" s="5">
        <v>2009</v>
      </c>
      <c r="B21" s="12">
        <f>SUMIFS(Concentrado!C$2:C1010,Concentrado!$A$2:$A1010,"="&amp;$A21,Concentrado!$B$2:$B1010, "=Guerrero")</f>
        <v>9.2101627567332862</v>
      </c>
      <c r="C21" s="12">
        <f>SUMIFS(Concentrado!D$2:D1010,Concentrado!$A$2:$A1010,"="&amp;$A21,Concentrado!$B$2:$B1010, "=Guerrero")</f>
        <v>22.893833138165597</v>
      </c>
      <c r="D21" s="12">
        <f>SUMIFS(Concentrado!E$2:E1010,Concentrado!$A$2:$A1010,"="&amp;$A21,Concentrado!$B$2:$B1010, "=Guerrero")</f>
        <v>19.000274846743064</v>
      </c>
      <c r="E21" s="12">
        <f>SUMIFS(Concentrado!F$2:F1010,Concentrado!$A$2:$A1010,"="&amp;$A21,Concentrado!$B$2:$B1010, "=Guerrero")</f>
        <v>11.232866890527347</v>
      </c>
      <c r="F21" s="12">
        <f>SUMIFS(Concentrado!G$2:G1010,Concentrado!$A$2:$A1010,"="&amp;$A21,Concentrado!$B$2:$B1010, "=Guerrero")</f>
        <v>45.258704112289223</v>
      </c>
      <c r="G21" s="12">
        <f>SUMIFS(Concentrado!H$2:H1010,Concentrado!$A$2:$A1010,"="&amp;$A21,Concentrado!$B$2:$B1010, "=Guerrero")</f>
        <v>56.351572380168733</v>
      </c>
      <c r="H21" s="12">
        <f>SUMIFS(Concentrado!I$2:I1010,Concentrado!$A$2:$A1010,"="&amp;$A21,Concentrado!$B$2:$B1010, "=Guerrero")</f>
        <v>53.840282740482543</v>
      </c>
      <c r="I21" s="12">
        <f>SUMIFS(Concentrado!J$2:J1010,Concentrado!$A$2:$A1010,"="&amp;$A21,Concentrado!$B$2:$B1010, "=Guerrero")</f>
        <v>58.726249484277801</v>
      </c>
      <c r="J21" s="12">
        <f>SUMIFS(Concentrado!K$2:K1010,Concentrado!$A$2:$A1010,"="&amp;$A21,Concentrado!$B$2:$B1010, "=Guerrero")</f>
        <v>44.03574130966016</v>
      </c>
      <c r="K21" s="12">
        <f>SUMIFS(Concentrado!L$2:L1010,Concentrado!$A$2:$A1010,"="&amp;$A21,Concentrado!$B$2:$B1010, "=Guerrero")</f>
        <v>15.239733410989027</v>
      </c>
      <c r="L21" s="12">
        <f>SUMIFS(Concentrado!M$2:M1010,Concentrado!$A$2:$A1010,"="&amp;$A21,Concentrado!$B$2:$B1010, "=Guerrero")</f>
        <v>51.655608015154677</v>
      </c>
      <c r="M21" s="12">
        <f>SUMIFS(Concentrado!N$2:N1010,Concentrado!$A$2:$A1010,"="&amp;$A21,Concentrado!$B$2:$B1010, "=Guerrero")</f>
        <v>96.560055614702904</v>
      </c>
      <c r="N21" s="12">
        <f>SUMIFS(Concentrado!O$2:O1010,Concentrado!$A$2:$A1010,"="&amp;$A21,Concentrado!$B$2:$B1010, "=Guerrero")</f>
        <v>8.7342367139043304</v>
      </c>
      <c r="O21" s="12">
        <f>SUMIFS(Concentrado!P$2:P1010,Concentrado!$A$2:$A1010,"="&amp;$A21,Concentrado!$B$2:$B1010, "=Guerrero")</f>
        <v>4.6258818087197877</v>
      </c>
      <c r="P21" s="12">
        <f>SUMIFS(Concentrado!Q$2:Q1010,Concentrado!$A$2:$A1010,"="&amp;$A21,Concentrado!$B$2:$B1010, "=Guerrero")</f>
        <v>3.3373834795382953</v>
      </c>
      <c r="Q21" s="12">
        <f>SUMIFS(Concentrado!R$2:R1010,Concentrado!$A$2:$A1010,"="&amp;$A21,Concentrado!$B$2:$B1010, "=Guerrero")</f>
        <v>5.4933922760541849</v>
      </c>
    </row>
    <row r="22" spans="1:17" x14ac:dyDescent="0.25">
      <c r="A22" s="5">
        <v>2010</v>
      </c>
      <c r="B22" s="12">
        <f>SUMIFS(Concentrado!C$2:C1011,Concentrado!$A$2:$A1011,"="&amp;$A22,Concentrado!$B$2:$B1011, "=Guerrero")</f>
        <v>9.7643621892227834</v>
      </c>
      <c r="C22" s="12">
        <f>SUMIFS(Concentrado!D$2:D1011,Concentrado!$A$2:$A1011,"="&amp;$A22,Concentrado!$B$2:$B1011, "=Guerrero")</f>
        <v>17.945314293706737</v>
      </c>
      <c r="D22" s="12">
        <f>SUMIFS(Concentrado!E$2:E1011,Concentrado!$A$2:$A1011,"="&amp;$A22,Concentrado!$B$2:$B1011, "=Guerrero")</f>
        <v>16.323789357822125</v>
      </c>
      <c r="E22" s="12">
        <f>SUMIFS(Concentrado!F$2:F1011,Concentrado!$A$2:$A1011,"="&amp;$A22,Concentrado!$B$2:$B1011, "=Guerrero")</f>
        <v>12.592637504605641</v>
      </c>
      <c r="F22" s="12">
        <f>SUMIFS(Concentrado!G$2:G1011,Concentrado!$A$2:$A1011,"="&amp;$A22,Concentrado!$B$2:$B1011, "=Guerrero")</f>
        <v>45.911826193418726</v>
      </c>
      <c r="G22" s="12">
        <f>SUMIFS(Concentrado!H$2:H1011,Concentrado!$A$2:$A1011,"="&amp;$A22,Concentrado!$B$2:$B1011, "=Guerrero")</f>
        <v>61.547324819724068</v>
      </c>
      <c r="H22" s="12">
        <f>SUMIFS(Concentrado!I$2:I1011,Concentrado!$A$2:$A1011,"="&amp;$A22,Concentrado!$B$2:$B1011, "=Guerrero")</f>
        <v>58.87643144073386</v>
      </c>
      <c r="I22" s="12">
        <f>SUMIFS(Concentrado!J$2:J1011,Concentrado!$A$2:$A1011,"="&amp;$A22,Concentrado!$B$2:$B1011, "=Guerrero")</f>
        <v>64.075605809597263</v>
      </c>
      <c r="J22" s="12">
        <f>SUMIFS(Concentrado!K$2:K1011,Concentrado!$A$2:$A1011,"="&amp;$A22,Concentrado!$B$2:$B1011, "=Guerrero")</f>
        <v>50.876400668128134</v>
      </c>
      <c r="K22" s="12">
        <f>SUMIFS(Concentrado!L$2:L1011,Concentrado!$A$2:$A1011,"="&amp;$A22,Concentrado!$B$2:$B1011, "=Guerrero")</f>
        <v>15.685675392236641</v>
      </c>
      <c r="L22" s="12">
        <f>SUMIFS(Concentrado!M$2:M1011,Concentrado!$A$2:$A1011,"="&amp;$A22,Concentrado!$B$2:$B1011, "=Guerrero")</f>
        <v>44.170628660294625</v>
      </c>
      <c r="M22" s="12">
        <f>SUMIFS(Concentrado!N$2:N1011,Concentrado!$A$2:$A1011,"="&amp;$A22,Concentrado!$B$2:$B1011, "=Guerrero")</f>
        <v>83.638107800227829</v>
      </c>
      <c r="N22" s="12">
        <f>SUMIFS(Concentrado!O$2:O1011,Concentrado!$A$2:$A1011,"="&amp;$A22,Concentrado!$B$2:$B1011, "=Guerrero")</f>
        <v>6.4132360110580082</v>
      </c>
      <c r="O22" s="12">
        <f>SUMIFS(Concentrado!P$2:P1011,Concentrado!$A$2:$A1011,"="&amp;$A22,Concentrado!$B$2:$B1011, "=Guerrero")</f>
        <v>2.9029483259919298</v>
      </c>
      <c r="P22" s="12">
        <f>SUMIFS(Concentrado!Q$2:Q1011,Concentrado!$A$2:$A1011,"="&amp;$A22,Concentrado!$B$2:$B1011, "=Guerrero")</f>
        <v>3.1196417601660231</v>
      </c>
      <c r="Q22" s="12">
        <f>SUMIFS(Concentrado!R$2:R1011,Concentrado!$A$2:$A1011,"="&amp;$A22,Concentrado!$B$2:$B1011, "=Guerrero")</f>
        <v>5.8311060937682679</v>
      </c>
    </row>
    <row r="23" spans="1:17" x14ac:dyDescent="0.25">
      <c r="A23" s="5">
        <v>2011</v>
      </c>
      <c r="B23" s="12">
        <f>SUMIFS(Concentrado!C$2:C1012,Concentrado!$A$2:$A1012,"="&amp;$A23,Concentrado!$B$2:$B1012, "=Guerrero")</f>
        <v>12.707287629455493</v>
      </c>
      <c r="C23" s="12">
        <f>SUMIFS(Concentrado!D$2:D1012,Concentrado!$A$2:$A1012,"="&amp;$A23,Concentrado!$B$2:$B1012, "=Guerrero")</f>
        <v>29.650337802062815</v>
      </c>
      <c r="D23" s="12">
        <f>SUMIFS(Concentrado!E$2:E1012,Concentrado!$A$2:$A1012,"="&amp;$A23,Concentrado!$B$2:$B1012, "=Guerrero")</f>
        <v>15.599416103607451</v>
      </c>
      <c r="E23" s="12">
        <f>SUMIFS(Concentrado!F$2:F1012,Concentrado!$A$2:$A1012,"="&amp;$A23,Concentrado!$B$2:$B1012, "=Guerrero")</f>
        <v>10.589384654273671</v>
      </c>
      <c r="F23" s="12">
        <f>SUMIFS(Concentrado!G$2:G1012,Concentrado!$A$2:$A1012,"="&amp;$A23,Concentrado!$B$2:$B1012, "=Guerrero")</f>
        <v>46.921842820255627</v>
      </c>
      <c r="G23" s="12">
        <f>SUMIFS(Concentrado!H$2:H1012,Concentrado!$A$2:$A1012,"="&amp;$A23,Concentrado!$B$2:$B1012, "=Guerrero")</f>
        <v>63.223583233371201</v>
      </c>
      <c r="H23" s="12">
        <f>SUMIFS(Concentrado!I$2:I1012,Concentrado!$A$2:$A1012,"="&amp;$A23,Concentrado!$B$2:$B1012, "=Guerrero")</f>
        <v>61.623731904707626</v>
      </c>
      <c r="I23" s="12">
        <f>SUMIFS(Concentrado!J$2:J1012,Concentrado!$A$2:$A1012,"="&amp;$A23,Concentrado!$B$2:$B1012, "=Guerrero")</f>
        <v>64.736620770854259</v>
      </c>
      <c r="J23" s="12">
        <f>SUMIFS(Concentrado!K$2:K1012,Concentrado!$A$2:$A1012,"="&amp;$A23,Concentrado!$B$2:$B1012, "=Guerrero")</f>
        <v>50.988622352061576</v>
      </c>
      <c r="K23" s="12">
        <f>SUMIFS(Concentrado!L$2:L1012,Concentrado!$A$2:$A1012,"="&amp;$A23,Concentrado!$B$2:$B1012, "=Guerrero")</f>
        <v>17.659896366418611</v>
      </c>
      <c r="L23" s="12">
        <f>SUMIFS(Concentrado!M$2:M1012,Concentrado!$A$2:$A1012,"="&amp;$A23,Concentrado!$B$2:$B1012, "=Guerrero")</f>
        <v>68.446526439779319</v>
      </c>
      <c r="M23" s="12">
        <f>SUMIFS(Concentrado!N$2:N1012,Concentrado!$A$2:$A1012,"="&amp;$A23,Concentrado!$B$2:$B1012, "=Guerrero")</f>
        <v>129.36234279417911</v>
      </c>
      <c r="N23" s="12">
        <f>SUMIFS(Concentrado!O$2:O1012,Concentrado!$A$2:$A1012,"="&amp;$A23,Concentrado!$B$2:$B1012, "=Guerrero")</f>
        <v>10.443201616113523</v>
      </c>
      <c r="O23" s="12">
        <f>SUMIFS(Concentrado!P$2:P1012,Concentrado!$A$2:$A1012,"="&amp;$A23,Concentrado!$B$2:$B1012, "=Guerrero")</f>
        <v>3.4977424353716047</v>
      </c>
      <c r="P23" s="12">
        <f>SUMIFS(Concentrado!Q$2:Q1012,Concentrado!$A$2:$A1012,"="&amp;$A23,Concentrado!$B$2:$B1012, "=Guerrero")</f>
        <v>3.3473006184715017</v>
      </c>
      <c r="Q23" s="12">
        <f>SUMIFS(Concentrado!R$2:R1012,Concentrado!$A$2:$A1012,"="&amp;$A23,Concentrado!$B$2:$B1012, "=Guerrero")</f>
        <v>4.9920948878928426</v>
      </c>
    </row>
    <row r="24" spans="1:17" x14ac:dyDescent="0.25">
      <c r="A24" s="5">
        <v>2012</v>
      </c>
      <c r="B24" s="12">
        <f>SUMIFS(Concentrado!C$2:C1013,Concentrado!$A$2:$A1013,"="&amp;$A24,Concentrado!$B$2:$B1013, "=Guerrero")</f>
        <v>11.164660129137904</v>
      </c>
      <c r="C24" s="12">
        <f>SUMIFS(Concentrado!D$2:D1013,Concentrado!$A$2:$A1013,"="&amp;$A24,Concentrado!$B$2:$B1013, "=Guerrero")</f>
        <v>15.949514470197002</v>
      </c>
      <c r="D24" s="12">
        <f>SUMIFS(Concentrado!E$2:E1013,Concentrado!$A$2:$A1013,"="&amp;$A24,Concentrado!$B$2:$B1013, "=Guerrero")</f>
        <v>13.57833698761255</v>
      </c>
      <c r="E24" s="12">
        <f>SUMIFS(Concentrado!F$2:F1013,Concentrado!$A$2:$A1013,"="&amp;$A24,Concentrado!$B$2:$B1013, "=Guerrero")</f>
        <v>11.241082260236618</v>
      </c>
      <c r="F24" s="12">
        <f>SUMIFS(Concentrado!G$2:G1013,Concentrado!$A$2:$A1013,"="&amp;$A24,Concentrado!$B$2:$B1013, "=Guerrero")</f>
        <v>42.472036958892552</v>
      </c>
      <c r="G24" s="12">
        <f>SUMIFS(Concentrado!H$2:H1013,Concentrado!$A$2:$A1013,"="&amp;$A24,Concentrado!$B$2:$B1013, "=Guerrero")</f>
        <v>65.934003066431728</v>
      </c>
      <c r="H24" s="12">
        <f>SUMIFS(Concentrado!I$2:I1013,Concentrado!$A$2:$A1013,"="&amp;$A24,Concentrado!$B$2:$B1013, "=Guerrero")</f>
        <v>63.077696880746046</v>
      </c>
      <c r="I24" s="12">
        <f>SUMIFS(Concentrado!J$2:J1013,Concentrado!$A$2:$A1013,"="&amp;$A24,Concentrado!$B$2:$B1013, "=Guerrero")</f>
        <v>68.631278733091065</v>
      </c>
      <c r="J24" s="12">
        <f>SUMIFS(Concentrado!K$2:K1013,Concentrado!$A$2:$A1013,"="&amp;$A24,Concentrado!$B$2:$B1013, "=Guerrero")</f>
        <v>48.856953248358089</v>
      </c>
      <c r="K24" s="12">
        <f>SUMIFS(Concentrado!L$2:L1013,Concentrado!$A$2:$A1013,"="&amp;$A24,Concentrado!$B$2:$B1013, "=Guerrero")</f>
        <v>18.535893269868875</v>
      </c>
      <c r="L24" s="12">
        <f>SUMIFS(Concentrado!M$2:M1013,Concentrado!$A$2:$A1013,"="&amp;$A24,Concentrado!$B$2:$B1013, "=Guerrero")</f>
        <v>74.172177853040111</v>
      </c>
      <c r="M24" s="12">
        <f>SUMIFS(Concentrado!N$2:N1013,Concentrado!$A$2:$A1013,"="&amp;$A24,Concentrado!$B$2:$B1013, "=Guerrero")</f>
        <v>138.464673544943</v>
      </c>
      <c r="N24" s="12">
        <f>SUMIFS(Concentrado!O$2:O1013,Concentrado!$A$2:$A1013,"="&amp;$A24,Concentrado!$B$2:$B1013, "=Guerrero")</f>
        <v>12.958742256734373</v>
      </c>
      <c r="O24" s="12">
        <f>SUMIFS(Concentrado!P$2:P1013,Concentrado!$A$2:$A1013,"="&amp;$A24,Concentrado!$B$2:$B1013, "=Guerrero")</f>
        <v>3.3370192227475504</v>
      </c>
      <c r="P24" s="12">
        <f>SUMIFS(Concentrado!Q$2:Q1013,Concentrado!$A$2:$A1013,"="&amp;$A24,Concentrado!$B$2:$B1013, "=Guerrero")</f>
        <v>3.5469919220119452</v>
      </c>
      <c r="Q24" s="12">
        <f>SUMIFS(Concentrado!R$2:R1013,Concentrado!$A$2:$A1013,"="&amp;$A24,Concentrado!$B$2:$B1013, "=Guerrero")</f>
        <v>4.3479255818210945</v>
      </c>
    </row>
    <row r="25" spans="1:17" x14ac:dyDescent="0.25">
      <c r="A25" s="5">
        <v>2013</v>
      </c>
      <c r="B25" s="12">
        <f>SUMIFS(Concentrado!C$2:C1014,Concentrado!$A$2:$A1014,"="&amp;$A25,Concentrado!$B$2:$B1014, "=Guerrero")</f>
        <v>16.287123293523329</v>
      </c>
      <c r="C25" s="12">
        <f>SUMIFS(Concentrado!D$2:D1014,Concentrado!$A$2:$A1014,"="&amp;$A25,Concentrado!$B$2:$B1014, "=Guerrero")</f>
        <v>20.826157654013439</v>
      </c>
      <c r="D25" s="12">
        <f>SUMIFS(Concentrado!E$2:E1014,Concentrado!$A$2:$A1014,"="&amp;$A25,Concentrado!$B$2:$B1014, "=Guerrero")</f>
        <v>13.933716873404563</v>
      </c>
      <c r="E25" s="12">
        <f>SUMIFS(Concentrado!F$2:F1014,Concentrado!$A$2:$A1014,"="&amp;$A25,Concentrado!$B$2:$B1014, "=Guerrero")</f>
        <v>10.232573328906476</v>
      </c>
      <c r="F25" s="12">
        <f>SUMIFS(Concentrado!G$2:G1014,Concentrado!$A$2:$A1014,"="&amp;$A25,Concentrado!$B$2:$B1014, "=Guerrero")</f>
        <v>42.509049882632247</v>
      </c>
      <c r="G25" s="12">
        <f>SUMIFS(Concentrado!H$2:H1014,Concentrado!$A$2:$A1014,"="&amp;$A25,Concentrado!$B$2:$B1014, "=Guerrero")</f>
        <v>69.370813811856706</v>
      </c>
      <c r="H25" s="12">
        <f>SUMIFS(Concentrado!I$2:I1014,Concentrado!$A$2:$A1014,"="&amp;$A25,Concentrado!$B$2:$B1014, "=Guerrero")</f>
        <v>69.869393931243835</v>
      </c>
      <c r="I25" s="12">
        <f>SUMIFS(Concentrado!J$2:J1014,Concentrado!$A$2:$A1014,"="&amp;$A25,Concentrado!$B$2:$B1014, "=Guerrero")</f>
        <v>68.90077901976791</v>
      </c>
      <c r="J25" s="12">
        <f>SUMIFS(Concentrado!K$2:K1014,Concentrado!$A$2:$A1014,"="&amp;$A25,Concentrado!$B$2:$B1014, "=Guerrero")</f>
        <v>56.092473990200702</v>
      </c>
      <c r="K25" s="12">
        <f>SUMIFS(Concentrado!L$2:L1014,Concentrado!$A$2:$A1014,"="&amp;$A25,Concentrado!$B$2:$B1014, "=Guerrero")</f>
        <v>17.335610322717567</v>
      </c>
      <c r="L25" s="12">
        <f>SUMIFS(Concentrado!M$2:M1014,Concentrado!$A$2:$A1014,"="&amp;$A25,Concentrado!$B$2:$B1014, "=Guerrero")</f>
        <v>64.150269950350918</v>
      </c>
      <c r="M25" s="12">
        <f>SUMIFS(Concentrado!N$2:N1014,Concentrado!$A$2:$A1014,"="&amp;$A25,Concentrado!$B$2:$B1014, "=Guerrero")</f>
        <v>117.57937338554925</v>
      </c>
      <c r="N25" s="12">
        <f>SUMIFS(Concentrado!O$2:O1014,Concentrado!$A$2:$A1014,"="&amp;$A25,Concentrado!$B$2:$B1014, "=Guerrero")</f>
        <v>12.677743339637294</v>
      </c>
      <c r="O25" s="12">
        <f>SUMIFS(Concentrado!P$2:P1014,Concentrado!$A$2:$A1014,"="&amp;$A25,Concentrado!$B$2:$B1014, "=Guerrero")</f>
        <v>4.240146769651755</v>
      </c>
      <c r="P25" s="12">
        <f>SUMIFS(Concentrado!Q$2:Q1014,Concentrado!$A$2:$A1014,"="&amp;$A25,Concentrado!$B$2:$B1014, "=Guerrero")</f>
        <v>3.5465651233055575</v>
      </c>
      <c r="Q25" s="12">
        <f>SUMIFS(Concentrado!R$2:R1014,Concentrado!$A$2:$A1014,"="&amp;$A25,Concentrado!$B$2:$B1014, "=Guerrero")</f>
        <v>5.1070537775600027</v>
      </c>
    </row>
    <row r="26" spans="1:17" x14ac:dyDescent="0.25">
      <c r="A26" s="5">
        <v>2014</v>
      </c>
      <c r="B26" s="12">
        <f>SUMIFS(Concentrado!C$2:C1015,Concentrado!$A$2:$A1015,"="&amp;$A26,Concentrado!$B$2:$B1015, "=Guerrero")</f>
        <v>10.19116479649853</v>
      </c>
      <c r="C26" s="12">
        <f>SUMIFS(Concentrado!D$2:D1015,Concentrado!$A$2:$A1015,"="&amp;$A26,Concentrado!$B$2:$B1015, "=Guerrero")</f>
        <v>22.527837971207276</v>
      </c>
      <c r="D26" s="12">
        <f>SUMIFS(Concentrado!E$2:E1015,Concentrado!$A$2:$A1015,"="&amp;$A26,Concentrado!$B$2:$B1015, "=Guerrero")</f>
        <v>13.956302922087607</v>
      </c>
      <c r="E26" s="12">
        <f>SUMIFS(Concentrado!F$2:F1015,Concentrado!$A$2:$A1015,"="&amp;$A26,Concentrado!$B$2:$B1015, "=Guerrero")</f>
        <v>12.251716305649428</v>
      </c>
      <c r="F26" s="12">
        <f>SUMIFS(Concentrado!G$2:G1015,Concentrado!$A$2:$A1015,"="&amp;$A26,Concentrado!$B$2:$B1015, "=Guerrero")</f>
        <v>39.15201946116381</v>
      </c>
      <c r="G26" s="12">
        <f>SUMIFS(Concentrado!H$2:H1015,Concentrado!$A$2:$A1015,"="&amp;$A26,Concentrado!$B$2:$B1015, "=Guerrero")</f>
        <v>69.711819334894059</v>
      </c>
      <c r="H26" s="12">
        <f>SUMIFS(Concentrado!I$2:I1015,Concentrado!$A$2:$A1015,"="&amp;$A26,Concentrado!$B$2:$B1015, "=Guerrero")</f>
        <v>66.666279522186286</v>
      </c>
      <c r="I26" s="12">
        <f>SUMIFS(Concentrado!J$2:J1015,Concentrado!$A$2:$A1015,"="&amp;$A26,Concentrado!$B$2:$B1015, "=Guerrero")</f>
        <v>72.578022740749446</v>
      </c>
      <c r="J26" s="12">
        <f>SUMIFS(Concentrado!K$2:K1015,Concentrado!$A$2:$A1015,"="&amp;$A26,Concentrado!$B$2:$B1015, "=Guerrero")</f>
        <v>53.353755104856319</v>
      </c>
      <c r="K26" s="12">
        <f>SUMIFS(Concentrado!L$2:L1015,Concentrado!$A$2:$A1015,"="&amp;$A26,Concentrado!$B$2:$B1015, "=Guerrero")</f>
        <v>19.229875850457447</v>
      </c>
      <c r="L26" s="12">
        <f>SUMIFS(Concentrado!M$2:M1015,Concentrado!$A$2:$A1015,"="&amp;$A26,Concentrado!$B$2:$B1015, "=Guerrero")</f>
        <v>47.807216975222175</v>
      </c>
      <c r="M26" s="12">
        <f>SUMIFS(Concentrado!N$2:N1015,Concentrado!$A$2:$A1015,"="&amp;$A26,Concentrado!$B$2:$B1015, "=Guerrero")</f>
        <v>87.281723102653302</v>
      </c>
      <c r="N26" s="12">
        <f>SUMIFS(Concentrado!O$2:O1015,Concentrado!$A$2:$A1015,"="&amp;$A26,Concentrado!$B$2:$B1015, "=Guerrero")</f>
        <v>10.274599604865132</v>
      </c>
      <c r="O26" s="12">
        <f>SUMIFS(Concentrado!P$2:P1015,Concentrado!$A$2:$A1015,"="&amp;$A26,Concentrado!$B$2:$B1015, "=Guerrero")</f>
        <v>3.0261008765857711</v>
      </c>
      <c r="P26" s="12">
        <f>SUMIFS(Concentrado!Q$2:Q1015,Concentrado!$A$2:$A1015,"="&amp;$A26,Concentrado!$B$2:$B1015, "=Guerrero")</f>
        <v>3.3786019063761255</v>
      </c>
      <c r="Q26" s="12">
        <f>SUMIFS(Concentrado!R$2:R1015,Concentrado!$A$2:$A1015,"="&amp;$A26,Concentrado!$B$2:$B1015, "=Guerrero")</f>
        <v>4.8989727642453822</v>
      </c>
    </row>
    <row r="27" spans="1:17" x14ac:dyDescent="0.25">
      <c r="A27" s="5">
        <v>2015</v>
      </c>
      <c r="B27" s="12">
        <f>SUMIFS(Concentrado!C$2:C1016,Concentrado!$A$2:$A1016,"="&amp;$A27,Concentrado!$B$2:$B1016, "=Guerrero")</f>
        <v>11.319137697310088</v>
      </c>
      <c r="C27" s="12">
        <f>SUMIFS(Concentrado!D$2:D1016,Concentrado!$A$2:$A1016,"="&amp;$A27,Concentrado!$B$2:$B1016, "=Guerrero")</f>
        <v>13.744667203876535</v>
      </c>
      <c r="D27" s="12">
        <f>SUMIFS(Concentrado!E$2:E1016,Concentrado!$A$2:$A1016,"="&amp;$A27,Concentrado!$B$2:$B1016, "=Guerrero")</f>
        <v>15.342609871873552</v>
      </c>
      <c r="E27" s="12">
        <f>SUMIFS(Concentrado!F$2:F1016,Concentrado!$A$2:$A1016,"="&amp;$A27,Concentrado!$B$2:$B1016, "=Guerrero")</f>
        <v>12.315836495789654</v>
      </c>
      <c r="F27" s="12">
        <f>SUMIFS(Concentrado!G$2:G1016,Concentrado!$A$2:$A1016,"="&amp;$A27,Concentrado!$B$2:$B1016, "=Guerrero")</f>
        <v>45.664896195272284</v>
      </c>
      <c r="G27" s="12">
        <f>SUMIFS(Concentrado!H$2:H1016,Concentrado!$A$2:$A1016,"="&amp;$A27,Concentrado!$B$2:$B1016, "=Guerrero")</f>
        <v>87.737153133485734</v>
      </c>
      <c r="H27" s="12">
        <f>SUMIFS(Concentrado!I$2:I1016,Concentrado!$A$2:$A1016,"="&amp;$A27,Concentrado!$B$2:$B1016, "=Guerrero")</f>
        <v>84.041568252604947</v>
      </c>
      <c r="I27" s="12">
        <f>SUMIFS(Concentrado!J$2:J1016,Concentrado!$A$2:$A1016,"="&amp;$A27,Concentrado!$B$2:$B1016, "=Guerrero")</f>
        <v>91.209012882052974</v>
      </c>
      <c r="J27" s="12">
        <f>SUMIFS(Concentrado!K$2:K1016,Concentrado!$A$2:$A1016,"="&amp;$A27,Concentrado!$B$2:$B1016, "=Guerrero")</f>
        <v>63.859674237374577</v>
      </c>
      <c r="K27" s="12">
        <f>SUMIFS(Concentrado!L$2:L1016,Concentrado!$A$2:$A1016,"="&amp;$A27,Concentrado!$B$2:$B1016, "=Guerrero")</f>
        <v>22.95481284977431</v>
      </c>
      <c r="L27" s="12">
        <f>SUMIFS(Concentrado!M$2:M1016,Concentrado!$A$2:$A1016,"="&amp;$A27,Concentrado!$B$2:$B1016, "=Guerrero")</f>
        <v>66.627672376385121</v>
      </c>
      <c r="M27" s="12">
        <f>SUMIFS(Concentrado!N$2:N1016,Concentrado!$A$2:$A1016,"="&amp;$A27,Concentrado!$B$2:$B1016, "=Guerrero")</f>
        <v>124.27300580210058</v>
      </c>
      <c r="N27" s="12">
        <f>SUMIFS(Concentrado!O$2:O1016,Concentrado!$A$2:$A1016,"="&amp;$A27,Concentrado!$B$2:$B1016, "=Guerrero")</f>
        <v>11.712929121595389</v>
      </c>
      <c r="O27" s="12">
        <f>SUMIFS(Concentrado!P$2:P1016,Concentrado!$A$2:$A1016,"="&amp;$A27,Concentrado!$B$2:$B1016, "=Guerrero")</f>
        <v>2.4969884805598097</v>
      </c>
      <c r="P27" s="12">
        <f>SUMIFS(Concentrado!Q$2:Q1016,Concentrado!$A$2:$A1016,"="&amp;$A27,Concentrado!$B$2:$B1016, "=Guerrero")</f>
        <v>2.4324832130698719</v>
      </c>
      <c r="Q27" s="12">
        <f>SUMIFS(Concentrado!R$2:R1016,Concentrado!$A$2:$A1016,"="&amp;$A27,Concentrado!$B$2:$B1016, "=Guerrero")</f>
        <v>4.669249386007686</v>
      </c>
    </row>
    <row r="28" spans="1:17" x14ac:dyDescent="0.25">
      <c r="A28" s="5">
        <v>2016</v>
      </c>
      <c r="B28" s="12">
        <f>SUMIFS(Concentrado!C$2:C1017,Concentrado!$A$2:$A1017,"="&amp;$A28,Concentrado!$B$2:$B1017, "=Guerrero")</f>
        <v>12.526141512722203</v>
      </c>
      <c r="C28" s="12">
        <f>SUMIFS(Concentrado!D$2:D1017,Concentrado!$A$2:$A1017,"="&amp;$A28,Concentrado!$B$2:$B1017, "=Guerrero")</f>
        <v>29.953816660857438</v>
      </c>
      <c r="D28" s="12">
        <f>SUMIFS(Concentrado!E$2:E1017,Concentrado!$A$2:$A1017,"="&amp;$A28,Concentrado!$B$2:$B1017, "=Guerrero")</f>
        <v>11.38075176529814</v>
      </c>
      <c r="E28" s="12">
        <f>SUMIFS(Concentrado!F$2:F1017,Concentrado!$A$2:$A1017,"="&amp;$A28,Concentrado!$B$2:$B1017, "=Guerrero")</f>
        <v>13.73892555450406</v>
      </c>
      <c r="F28" s="12">
        <f>SUMIFS(Concentrado!G$2:G1017,Concentrado!$A$2:$A1017,"="&amp;$A28,Concentrado!$B$2:$B1017, "=Guerrero")</f>
        <v>46.523377997443717</v>
      </c>
      <c r="G28" s="12">
        <f>SUMIFS(Concentrado!H$2:H1017,Concentrado!$A$2:$A1017,"="&amp;$A28,Concentrado!$B$2:$B1017, "=Guerrero")</f>
        <v>85.14693336216969</v>
      </c>
      <c r="H28" s="12">
        <f>SUMIFS(Concentrado!I$2:I1017,Concentrado!$A$2:$A1017,"="&amp;$A28,Concentrado!$B$2:$B1017, "=Guerrero")</f>
        <v>83.246880969016658</v>
      </c>
      <c r="I28" s="12">
        <f>SUMIFS(Concentrado!J$2:J1017,Concentrado!$A$2:$A1017,"="&amp;$A28,Concentrado!$B$2:$B1017, "=Guerrero")</f>
        <v>86.930559028705943</v>
      </c>
      <c r="J28" s="12">
        <f>SUMIFS(Concentrado!K$2:K1017,Concentrado!$A$2:$A1017,"="&amp;$A28,Concentrado!$B$2:$B1017, "=Guerrero")</f>
        <v>67.244672478971097</v>
      </c>
      <c r="K28" s="12">
        <f>SUMIFS(Concentrado!L$2:L1017,Concentrado!$A$2:$A1017,"="&amp;$A28,Concentrado!$B$2:$B1017, "=Guerrero")</f>
        <v>19.653569013076712</v>
      </c>
      <c r="L28" s="12">
        <f>SUMIFS(Concentrado!M$2:M1017,Concentrado!$A$2:$A1017,"="&amp;$A28,Concentrado!$B$2:$B1017, "=Guerrero")</f>
        <v>70.441504779542285</v>
      </c>
      <c r="M28" s="12">
        <f>SUMIFS(Concentrado!N$2:N1017,Concentrado!$A$2:$A1017,"="&amp;$A28,Concentrado!$B$2:$B1017, "=Guerrero")</f>
        <v>130.72630894237994</v>
      </c>
      <c r="N28" s="12">
        <f>SUMIFS(Concentrado!O$2:O1017,Concentrado!$A$2:$A1017,"="&amp;$A28,Concentrado!$B$2:$B1017, "=Guerrero")</f>
        <v>13.096172252929662</v>
      </c>
      <c r="O28" s="12">
        <f>SUMIFS(Concentrado!P$2:P1017,Concentrado!$A$2:$A1017,"="&amp;$A28,Concentrado!$B$2:$B1017, "=Guerrero")</f>
        <v>3.9324941995710558</v>
      </c>
      <c r="P28" s="12">
        <f>SUMIFS(Concentrado!Q$2:Q1017,Concentrado!$A$2:$A1017,"="&amp;$A28,Concentrado!$B$2:$B1017, "=Guerrero")</f>
        <v>2.9466454248743021</v>
      </c>
      <c r="Q28" s="12">
        <f>SUMIFS(Concentrado!R$2:R1017,Concentrado!$A$2:$A1017,"="&amp;$A28,Concentrado!$B$2:$B1017, "=Guerrero")</f>
        <v>3.8084002189413151</v>
      </c>
    </row>
    <row r="29" spans="1:17" x14ac:dyDescent="0.25">
      <c r="A29" s="5">
        <v>2017</v>
      </c>
      <c r="B29" s="12">
        <f>SUMIFS(Concentrado!C$2:C1018,Concentrado!$A$2:$A1018,"="&amp;$A29,Concentrado!$B$2:$B1018, "=Guerrero")</f>
        <v>12.72479315295478</v>
      </c>
      <c r="C29" s="12">
        <f>SUMIFS(Concentrado!D$2:D1018,Concentrado!$A$2:$A1018,"="&amp;$A29,Concentrado!$B$2:$B1018, "=Guerrero")</f>
        <v>23.789830677263286</v>
      </c>
      <c r="D29" s="12">
        <f>SUMIFS(Concentrado!E$2:E1018,Concentrado!$A$2:$A1018,"="&amp;$A29,Concentrado!$B$2:$B1018, "=Guerrero")</f>
        <v>12.116438978584194</v>
      </c>
      <c r="E29" s="12">
        <f>SUMIFS(Concentrado!F$2:F1018,Concentrado!$A$2:$A1018,"="&amp;$A29,Concentrado!$B$2:$B1018, "=Guerrero")</f>
        <v>12.924201577156472</v>
      </c>
      <c r="F29" s="12">
        <f>SUMIFS(Concentrado!G$2:G1018,Concentrado!$A$2:$A1018,"="&amp;$A29,Concentrado!$B$2:$B1018, "=Guerrero")</f>
        <v>39.833877975553797</v>
      </c>
      <c r="G29" s="12">
        <f>SUMIFS(Concentrado!H$2:H1018,Concentrado!$A$2:$A1018,"="&amp;$A29,Concentrado!$B$2:$B1018, "=Guerrero")</f>
        <v>87.26590174811254</v>
      </c>
      <c r="H29" s="12">
        <f>SUMIFS(Concentrado!I$2:I1018,Concentrado!$A$2:$A1018,"="&amp;$A29,Concentrado!$B$2:$B1018, "=Guerrero")</f>
        <v>88.798122553980292</v>
      </c>
      <c r="I29" s="12">
        <f>SUMIFS(Concentrado!J$2:J1018,Concentrado!$A$2:$A1018,"="&amp;$A29,Concentrado!$B$2:$B1018, "=Guerrero")</f>
        <v>85.827516731001538</v>
      </c>
      <c r="J29" s="12">
        <f>SUMIFS(Concentrado!K$2:K1018,Concentrado!$A$2:$A1018,"="&amp;$A29,Concentrado!$B$2:$B1018, "=Guerrero")</f>
        <v>68.672786347119626</v>
      </c>
      <c r="K29" s="12">
        <f>SUMIFS(Concentrado!L$2:L1018,Concentrado!$A$2:$A1018,"="&amp;$A29,Concentrado!$B$2:$B1018, "=Guerrero")</f>
        <v>19.312491889721798</v>
      </c>
      <c r="L29" s="12">
        <f>SUMIFS(Concentrado!M$2:M1018,Concentrado!$A$2:$A1018,"="&amp;$A29,Concentrado!$B$2:$B1018, "=Guerrero")</f>
        <v>67.870404878922017</v>
      </c>
      <c r="M29" s="12">
        <f>SUMIFS(Concentrado!N$2:N1018,Concentrado!$A$2:$A1018,"="&amp;$A29,Concentrado!$B$2:$B1018, "=Guerrero")</f>
        <v>128.11157706951337</v>
      </c>
      <c r="N29" s="12">
        <f>SUMIFS(Concentrado!O$2:O1018,Concentrado!$A$2:$A1018,"="&amp;$A29,Concentrado!$B$2:$B1018, "=Guerrero")</f>
        <v>10.835723987288945</v>
      </c>
      <c r="O29" s="12">
        <f>SUMIFS(Concentrado!P$2:P1018,Concentrado!$A$2:$A1018,"="&amp;$A29,Concentrado!$B$2:$B1018, "=Guerrero")</f>
        <v>2.7947751301269963</v>
      </c>
      <c r="P29" s="12">
        <f>SUMIFS(Concentrado!Q$2:Q1018,Concentrado!$A$2:$A1018,"="&amp;$A29,Concentrado!$B$2:$B1018, "=Guerrero")</f>
        <v>1.853777874801376</v>
      </c>
      <c r="Q29" s="12">
        <f>SUMIFS(Concentrado!R$2:R1018,Concentrado!$A$2:$A1018,"="&amp;$A29,Concentrado!$B$2:$B1018, "=Guerrero")</f>
        <v>3.4032041582174513</v>
      </c>
    </row>
    <row r="30" spans="1:17" x14ac:dyDescent="0.25">
      <c r="A30" s="5">
        <v>2018</v>
      </c>
      <c r="B30" s="12">
        <f>SUMIFS(Concentrado!C$2:C1019,Concentrado!$A$2:$A1019,"="&amp;$A30,Concentrado!$B$2:$B1019, "=Guerrero")</f>
        <v>7.3152683718744811</v>
      </c>
      <c r="C30" s="12">
        <f>SUMIFS(Concentrado!D$2:D1019,Concentrado!$A$2:$A1019,"="&amp;$A30,Concentrado!$B$2:$B1019, "=Guerrero")</f>
        <v>26.44750872908466</v>
      </c>
      <c r="D30" s="12">
        <f>SUMIFS(Concentrado!E$2:E1019,Concentrado!$A$2:$A1019,"="&amp;$A30,Concentrado!$B$2:$B1019, "=Guerrero")</f>
        <v>9.8487177267965702</v>
      </c>
      <c r="E30" s="12">
        <f>SUMIFS(Concentrado!F$2:F1019,Concentrado!$A$2:$A1019,"="&amp;$A30,Concentrado!$B$2:$B1019, "=Guerrero")</f>
        <v>13.629033621930606</v>
      </c>
      <c r="F30" s="12">
        <f>SUMIFS(Concentrado!G$2:G1019,Concentrado!$A$2:$A1019,"="&amp;$A30,Concentrado!$B$2:$B1019, "=Guerrero")</f>
        <v>43.524413568977735</v>
      </c>
      <c r="G30" s="12">
        <f>SUMIFS(Concentrado!H$2:H1019,Concentrado!$A$2:$A1019,"="&amp;$A30,Concentrado!$B$2:$B1019, "=Guerrero")</f>
        <v>94.993212999413458</v>
      </c>
      <c r="H30" s="12">
        <f>SUMIFS(Concentrado!I$2:I1019,Concentrado!$A$2:$A1019,"="&amp;$A30,Concentrado!$B$2:$B1019, "=Guerrero")</f>
        <v>97.013243872518345</v>
      </c>
      <c r="I30" s="12">
        <f>SUMIFS(Concentrado!J$2:J1019,Concentrado!$A$2:$A1019,"="&amp;$A30,Concentrado!$B$2:$B1019, "=Guerrero")</f>
        <v>93.096989116251592</v>
      </c>
      <c r="J30" s="12">
        <f>SUMIFS(Concentrado!K$2:K1019,Concentrado!$A$2:$A1019,"="&amp;$A30,Concentrado!$B$2:$B1019, "=Guerrero")</f>
        <v>75.597847004173587</v>
      </c>
      <c r="K30" s="12">
        <f>SUMIFS(Concentrado!L$2:L1019,Concentrado!$A$2:$A1019,"="&amp;$A30,Concentrado!$B$2:$B1019, "=Guerrero")</f>
        <v>19.56066740997203</v>
      </c>
      <c r="L30" s="12">
        <f>SUMIFS(Concentrado!M$2:M1019,Concentrado!$A$2:$A1019,"="&amp;$A30,Concentrado!$B$2:$B1019, "=Guerrero")</f>
        <v>79.096726949337594</v>
      </c>
      <c r="M30" s="12">
        <f>SUMIFS(Concentrado!N$2:N1019,Concentrado!$A$2:$A1019,"="&amp;$A30,Concentrado!$B$2:$B1019, "=Guerrero")</f>
        <v>149.58816313246376</v>
      </c>
      <c r="N30" s="12">
        <f>SUMIFS(Concentrado!O$2:O1019,Concentrado!$A$2:$A1019,"="&amp;$A30,Concentrado!$B$2:$B1019, "=Guerrero")</f>
        <v>12.28474325687772</v>
      </c>
      <c r="O30" s="12">
        <f>SUMIFS(Concentrado!P$2:P1019,Concentrado!$A$2:$A1019,"="&amp;$A30,Concentrado!$B$2:$B1019, "=Guerrero")</f>
        <v>3.2469935105436676</v>
      </c>
      <c r="P30" s="12">
        <f>SUMIFS(Concentrado!Q$2:Q1019,Concentrado!$A$2:$A1019,"="&amp;$A30,Concentrado!$B$2:$B1019, "=Guerrero")</f>
        <v>1.6530141473215798</v>
      </c>
      <c r="Q30" s="12">
        <f>SUMIFS(Concentrado!R$2:R1019,Concentrado!$A$2:$A1019,"="&amp;$A30,Concentrado!$B$2:$B1019, "=Guerrero")</f>
        <v>2.8927747578127647</v>
      </c>
    </row>
    <row r="31" spans="1:17" x14ac:dyDescent="0.25">
      <c r="A31" s="5">
        <v>2019</v>
      </c>
      <c r="B31" s="12">
        <f>SUMIFS(Concentrado!C$2:C1020,Concentrado!$A$2:$A1020,"="&amp;$A31,Concentrado!$B$2:$B1020, "=Guerrero")</f>
        <v>9.7387159789414586</v>
      </c>
      <c r="C31" s="12">
        <f>SUMIFS(Concentrado!D$2:D1020,Concentrado!$A$2:$A1020,"="&amp;$A31,Concentrado!$B$2:$B1020, "=Guerrero")</f>
        <v>29.216147936824377</v>
      </c>
      <c r="D31" s="12">
        <f>SUMIFS(Concentrado!E$2:E1020,Concentrado!$A$2:$A1020,"="&amp;$A31,Concentrado!$B$2:$B1020, "=Guerrero")</f>
        <v>9.6097462438639809</v>
      </c>
      <c r="E31" s="12">
        <f>SUMIFS(Concentrado!F$2:F1020,Concentrado!$A$2:$A1020,"="&amp;$A31,Concentrado!$B$2:$B1020, "=Guerrero")</f>
        <v>13.335974379239811</v>
      </c>
      <c r="F31" s="12">
        <f>SUMIFS(Concentrado!G$2:G1020,Concentrado!$A$2:$A1020,"="&amp;$A31,Concentrado!$B$2:$B1020, "=Guerrero")</f>
        <v>40.916335609106262</v>
      </c>
      <c r="G31" s="12">
        <f>SUMIFS(Concentrado!H$2:H1020,Concentrado!$A$2:$A1020,"="&amp;$A31,Concentrado!$B$2:$B1020, "=Guerrero")</f>
        <v>94.84151094382122</v>
      </c>
      <c r="H31" s="12">
        <f>SUMIFS(Concentrado!I$2:I1020,Concentrado!$A$2:$A1020,"="&amp;$A31,Concentrado!$B$2:$B1020, "=Guerrero")</f>
        <v>99.416593502326435</v>
      </c>
      <c r="I31" s="12">
        <f>SUMIFS(Concentrado!J$2:J1020,Concentrado!$A$2:$A1020,"="&amp;$A31,Concentrado!$B$2:$B1020, "=Guerrero")</f>
        <v>90.547279032984846</v>
      </c>
      <c r="J31" s="12">
        <f>SUMIFS(Concentrado!K$2:K1020,Concentrado!$A$2:$A1020,"="&amp;$A31,Concentrado!$B$2:$B1020, "=Guerrero")</f>
        <v>78.019217480695517</v>
      </c>
      <c r="K31" s="12">
        <f>SUMIFS(Concentrado!L$2:L1020,Concentrado!$A$2:$A1020,"="&amp;$A31,Concentrado!$B$2:$B1020, "=Guerrero")</f>
        <v>17.810225868790504</v>
      </c>
      <c r="L31" s="12">
        <f>SUMIFS(Concentrado!M$2:M1020,Concentrado!$A$2:$A1020,"="&amp;$A31,Concentrado!$B$2:$B1020, "=Guerrero")</f>
        <v>79.748099190608926</v>
      </c>
      <c r="M31" s="12">
        <f>SUMIFS(Concentrado!N$2:N1020,Concentrado!$A$2:$A1020,"="&amp;$A31,Concentrado!$B$2:$B1020, "=Guerrero")</f>
        <v>151.56212715234943</v>
      </c>
      <c r="N31" s="12">
        <f>SUMIFS(Concentrado!O$2:O1020,Concentrado!$A$2:$A1020,"="&amp;$A31,Concentrado!$B$2:$B1020, "=Guerrero")</f>
        <v>11.863715172946899</v>
      </c>
      <c r="O31" s="12">
        <f>SUMIFS(Concentrado!P$2:P1020,Concentrado!$A$2:$A1020,"="&amp;$A31,Concentrado!$B$2:$B1020, "=Guerrero")</f>
        <v>3.3999728002175984</v>
      </c>
      <c r="P31" s="12">
        <f>SUMIFS(Concentrado!Q$2:Q1020,Concentrado!$A$2:$A1020,"="&amp;$A31,Concentrado!$B$2:$B1020, "=Guerrero")</f>
        <v>1.3721283412011174</v>
      </c>
      <c r="Q31" s="12">
        <f>SUMIFS(Concentrado!R$2:R1020,Concentrado!$A$2:$A1020,"="&amp;$A31,Concentrado!$B$2:$B1020, "=Guerrero")</f>
        <v>2.277733046393855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"=Hidalgo")</f>
        <v>139.68937965706078</v>
      </c>
      <c r="C2" s="12">
        <f>SUMIFS(Concentrado!D$2:D991,Concentrado!$A$2:$A991,"="&amp;$A2,Concentrado!$B$2:$B991, "=Hidalgo")</f>
        <v>190.68138971182333</v>
      </c>
      <c r="D2" s="12">
        <f>SUMIFS(Concentrado!E$2:E991,Concentrado!$A$2:$A991,"="&amp;$A2,Concentrado!$B$2:$B991, "=Hidalgo")</f>
        <v>20.87597633377122</v>
      </c>
      <c r="E2" s="12">
        <f>SUMIFS(Concentrado!F$2:F991,Concentrado!$A$2:$A991,"="&amp;$A2,Concentrado!$B$2:$B991, "=Hidalgo")</f>
        <v>10.947158321367834</v>
      </c>
      <c r="F2" s="12">
        <f>SUMIFS(Concentrado!G$2:G991,Concentrado!$A$2:$A991,"="&amp;$A2,Concentrado!$B$2:$B991, "=Hidalgo")</f>
        <v>39.256372150407984</v>
      </c>
      <c r="G2" s="12">
        <f>SUMIFS(Concentrado!H$2:H991,Concentrado!$A$2:$A991,"="&amp;$A2,Concentrado!$B$2:$B991, "=Hidalgo")</f>
        <v>24.098144800238124</v>
      </c>
      <c r="H2" s="12">
        <f>SUMIFS(Concentrado!I$2:I991,Concentrado!$A$2:$A991,"="&amp;$A2,Concentrado!$B$2:$B991, "=Hidalgo")</f>
        <v>20.915027292565171</v>
      </c>
      <c r="I2" s="12">
        <f>SUMIFS(Concentrado!J$2:J991,Concentrado!$A$2:$A991,"="&amp;$A2,Concentrado!$B$2:$B991, "=Hidalgo")</f>
        <v>27.224984641667586</v>
      </c>
      <c r="J2" s="12">
        <f>SUMIFS(Concentrado!K$2:K991,Concentrado!$A$2:$A991,"="&amp;$A2,Concentrado!$B$2:$B991, "=Hidalgo")</f>
        <v>27.059357508741961</v>
      </c>
      <c r="K2" s="12">
        <f>SUMIFS(Concentrado!L$2:L991,Concentrado!$A$2:$A991,"="&amp;$A2,Concentrado!$B$2:$B991, "=Hidalgo")</f>
        <v>8.1688626441485166</v>
      </c>
      <c r="L2" s="12">
        <f>SUMIFS(Concentrado!M$2:M991,Concentrado!$A$2:$A991,"="&amp;$A2,Concentrado!$B$2:$B991, "=Hidalgo")</f>
        <v>10.568466045867142</v>
      </c>
      <c r="M2" s="12">
        <f>SUMIFS(Concentrado!N$2:N991,Concentrado!$A$2:$A991,"="&amp;$A2,Concentrado!$B$2:$B991, "=Hidalgo")</f>
        <v>17.927166250770149</v>
      </c>
      <c r="N2" s="12">
        <f>SUMIFS(Concentrado!O$2:O991,Concentrado!$A$2:$A991,"="&amp;$A2,Concentrado!$B$2:$B991, "=Hidalgo")</f>
        <v>3.3398680043681424</v>
      </c>
      <c r="O2" s="12">
        <f>SUMIFS(Concentrado!P$2:P991,Concentrado!$A$2:$A991,"="&amp;$A2,Concentrado!$B$2:$B991, "=Hidalgo")</f>
        <v>0.87815807598074569</v>
      </c>
      <c r="P2" s="12">
        <f>SUMIFS(Concentrado!Q$2:Q991,Concentrado!$A$2:$A991,"="&amp;$A2,Concentrado!$B$2:$B991, "=Hidalgo")</f>
        <v>10.160022913659716</v>
      </c>
      <c r="Q2" s="12">
        <f>SUMIFS(Concentrado!R$2:R991,Concentrado!$A$2:$A991,"="&amp;$A2,Concentrado!$B$2:$B991, "=Hidalgo")</f>
        <v>0.51055391525928229</v>
      </c>
    </row>
    <row r="3" spans="1:17" x14ac:dyDescent="0.25">
      <c r="A3" s="5">
        <v>1991</v>
      </c>
      <c r="B3" s="12">
        <f>SUMIFS(Concentrado!C$2:C992,Concentrado!$A$2:$A992,"="&amp;$A3,Concentrado!$B$2:$B992, "=Hidalgo")</f>
        <v>121.90443409451898</v>
      </c>
      <c r="C3" s="12">
        <f>SUMIFS(Concentrado!D$2:D992,Concentrado!$A$2:$A992,"="&amp;$A3,Concentrado!$B$2:$B992, "=Hidalgo")</f>
        <v>156.32450960355962</v>
      </c>
      <c r="D3" s="12">
        <f>SUMIFS(Concentrado!E$2:E992,Concentrado!$A$2:$A992,"="&amp;$A3,Concentrado!$B$2:$B992, "=Hidalgo")</f>
        <v>18.03212682760546</v>
      </c>
      <c r="E3" s="12">
        <f>SUMIFS(Concentrado!F$2:F992,Concentrado!$A$2:$A992,"="&amp;$A3,Concentrado!$B$2:$B992, "=Hidalgo")</f>
        <v>11.115694619756789</v>
      </c>
      <c r="F3" s="12">
        <f>SUMIFS(Concentrado!G$2:G992,Concentrado!$A$2:$A992,"="&amp;$A3,Concentrado!$B$2:$B992, "=Hidalgo")</f>
        <v>38.08720609939401</v>
      </c>
      <c r="G3" s="12">
        <f>SUMIFS(Concentrado!H$2:H992,Concentrado!$A$2:$A992,"="&amp;$A3,Concentrado!$B$2:$B992, "=Hidalgo")</f>
        <v>25.916761577824477</v>
      </c>
      <c r="H3" s="12">
        <f>SUMIFS(Concentrado!I$2:I992,Concentrado!$A$2:$A992,"="&amp;$A3,Concentrado!$B$2:$B992, "=Hidalgo")</f>
        <v>22.470522621844385</v>
      </c>
      <c r="I3" s="12">
        <f>SUMIFS(Concentrado!J$2:J992,Concentrado!$A$2:$A992,"="&amp;$A3,Concentrado!$B$2:$B992, "=Hidalgo")</f>
        <v>29.298223137253736</v>
      </c>
      <c r="J3" s="12">
        <f>SUMIFS(Concentrado!K$2:K992,Concentrado!$A$2:$A992,"="&amp;$A3,Concentrado!$B$2:$B992, "=Hidalgo")</f>
        <v>22.959142751728454</v>
      </c>
      <c r="K3" s="12">
        <f>SUMIFS(Concentrado!L$2:L992,Concentrado!$A$2:$A992,"="&amp;$A3,Concentrado!$B$2:$B992, "=Hidalgo")</f>
        <v>6.2160124480662189</v>
      </c>
      <c r="L3" s="12">
        <f>SUMIFS(Concentrado!M$2:M992,Concentrado!$A$2:$A992,"="&amp;$A3,Concentrado!$B$2:$B992, "=Hidalgo")</f>
        <v>8.6723399477052894</v>
      </c>
      <c r="M3" s="12">
        <f>SUMIFS(Concentrado!N$2:N992,Concentrado!$A$2:$A992,"="&amp;$A3,Concentrado!$B$2:$B992, "=Hidalgo")</f>
        <v>15.486441266406265</v>
      </c>
      <c r="N3" s="12">
        <f>SUMIFS(Concentrado!O$2:O992,Concentrado!$A$2:$A992,"="&amp;$A3,Concentrado!$B$2:$B992, "=Hidalgo")</f>
        <v>1.9863202126951685</v>
      </c>
      <c r="O3" s="12">
        <f>SUMIFS(Concentrado!P$2:P992,Concentrado!$A$2:$A992,"="&amp;$A3,Concentrado!$B$2:$B992, "=Hidalgo")</f>
        <v>1.1073461342546453</v>
      </c>
      <c r="P3" s="12">
        <f>SUMIFS(Concentrado!Q$2:Q992,Concentrado!$A$2:$A992,"="&amp;$A3,Concentrado!$B$2:$B992, "=Hidalgo")</f>
        <v>6.9178203051059537</v>
      </c>
      <c r="Q3" s="12">
        <f>SUMIFS(Concentrado!R$2:R992,Concentrado!$A$2:$A992,"="&amp;$A3,Concentrado!$B$2:$B992, "=Hidalgo")</f>
        <v>0.45116219381125783</v>
      </c>
    </row>
    <row r="4" spans="1:17" x14ac:dyDescent="0.25">
      <c r="A4" s="5">
        <v>1992</v>
      </c>
      <c r="B4" s="12">
        <f>SUMIFS(Concentrado!C$2:C993,Concentrado!$A$2:$A993,"="&amp;$A4,Concentrado!$B$2:$B993, "=Hidalgo")</f>
        <v>74.118632779770991</v>
      </c>
      <c r="C4" s="12">
        <f>SUMIFS(Concentrado!D$2:D993,Concentrado!$A$2:$A993,"="&amp;$A4,Concentrado!$B$2:$B993, "=Hidalgo")</f>
        <v>166.14031695562193</v>
      </c>
      <c r="D4" s="12">
        <f>SUMIFS(Concentrado!E$2:E993,Concentrado!$A$2:$A993,"="&amp;$A4,Concentrado!$B$2:$B993, "=Hidalgo")</f>
        <v>19.420455253832543</v>
      </c>
      <c r="E4" s="12">
        <f>SUMIFS(Concentrado!F$2:F993,Concentrado!$A$2:$A993,"="&amp;$A4,Concentrado!$B$2:$B993, "=Hidalgo")</f>
        <v>9.1108308598226753</v>
      </c>
      <c r="F4" s="12">
        <f>SUMIFS(Concentrado!G$2:G993,Concentrado!$A$2:$A993,"="&amp;$A4,Concentrado!$B$2:$B993, "=Hidalgo")</f>
        <v>25.726102759289432</v>
      </c>
      <c r="G4" s="12">
        <f>SUMIFS(Concentrado!H$2:H993,Concentrado!$A$2:$A993,"="&amp;$A4,Concentrado!$B$2:$B993, "=Hidalgo")</f>
        <v>27.38092130890653</v>
      </c>
      <c r="H4" s="12">
        <f>SUMIFS(Concentrado!I$2:I993,Concentrado!$A$2:$A993,"="&amp;$A4,Concentrado!$B$2:$B993, "=Hidalgo")</f>
        <v>23.181311684177015</v>
      </c>
      <c r="I4" s="12">
        <f>SUMIFS(Concentrado!J$2:J993,Concentrado!$A$2:$A993,"="&amp;$A4,Concentrado!$B$2:$B993, "=Hidalgo")</f>
        <v>31.497107239361437</v>
      </c>
      <c r="J4" s="12">
        <f>SUMIFS(Concentrado!K$2:K993,Concentrado!$A$2:$A993,"="&amp;$A4,Concentrado!$B$2:$B993, "=Hidalgo")</f>
        <v>25.460317116375315</v>
      </c>
      <c r="K4" s="12">
        <f>SUMIFS(Concentrado!L$2:L993,Concentrado!$A$2:$A993,"="&amp;$A4,Concentrado!$B$2:$B993, "=Hidalgo")</f>
        <v>8.5688494743700296</v>
      </c>
      <c r="L4" s="12">
        <f>SUMIFS(Concentrado!M$2:M993,Concentrado!$A$2:$A993,"="&amp;$A4,Concentrado!$B$2:$B993, "=Hidalgo")</f>
        <v>7.9286480768596252</v>
      </c>
      <c r="M4" s="12">
        <f>SUMIFS(Concentrado!N$2:N993,Concentrado!$A$2:$A993,"="&amp;$A4,Concentrado!$B$2:$B993, "=Hidalgo")</f>
        <v>14.127666348296721</v>
      </c>
      <c r="N4" s="12">
        <f>SUMIFS(Concentrado!O$2:O993,Concentrado!$A$2:$A993,"="&amp;$A4,Concentrado!$B$2:$B993, "=Hidalgo")</f>
        <v>1.8527710140800846</v>
      </c>
      <c r="O4" s="12">
        <f>SUMIFS(Concentrado!P$2:P993,Concentrado!$A$2:$A993,"="&amp;$A4,Concentrado!$B$2:$B993, "=Hidalgo")</f>
        <v>1.4499110117116563</v>
      </c>
      <c r="P4" s="12">
        <f>SUMIFS(Concentrado!Q$2:Q993,Concentrado!$A$2:$A993,"="&amp;$A4,Concentrado!$B$2:$B993, "=Hidalgo")</f>
        <v>7.8301555541657173</v>
      </c>
      <c r="Q4" s="12">
        <f>SUMIFS(Concentrado!R$2:R993,Concentrado!$A$2:$A993,"="&amp;$A4,Concentrado!$B$2:$B993, "=Hidalgo")</f>
        <v>1.1819102723269006</v>
      </c>
    </row>
    <row r="5" spans="1:17" x14ac:dyDescent="0.25">
      <c r="A5" s="5">
        <v>1993</v>
      </c>
      <c r="B5" s="12">
        <f>SUMIFS(Concentrado!C$2:C994,Concentrado!$A$2:$A994,"="&amp;$A5,Concentrado!$B$2:$B994, "=Hidalgo")</f>
        <v>68.305278102615262</v>
      </c>
      <c r="C5" s="12">
        <f>SUMIFS(Concentrado!D$2:D994,Concentrado!$A$2:$A994,"="&amp;$A5,Concentrado!$B$2:$B994, "=Hidalgo")</f>
        <v>141.61722580437512</v>
      </c>
      <c r="D5" s="12">
        <f>SUMIFS(Concentrado!E$2:E994,Concentrado!$A$2:$A994,"="&amp;$A5,Concentrado!$B$2:$B994, "=Hidalgo")</f>
        <v>15.83210518105642</v>
      </c>
      <c r="E5" s="12">
        <f>SUMIFS(Concentrado!F$2:F994,Concentrado!$A$2:$A994,"="&amp;$A5,Concentrado!$B$2:$B994, "=Hidalgo")</f>
        <v>10.942778581024291</v>
      </c>
      <c r="F5" s="12">
        <f>SUMIFS(Concentrado!G$2:G994,Concentrado!$A$2:$A994,"="&amp;$A5,Concentrado!$B$2:$B994, "=Hidalgo")</f>
        <v>32.61265754791183</v>
      </c>
      <c r="G5" s="12">
        <f>SUMIFS(Concentrado!H$2:H994,Concentrado!$A$2:$A994,"="&amp;$A5,Concentrado!$B$2:$B994, "=Hidalgo")</f>
        <v>28.319163263122785</v>
      </c>
      <c r="H5" s="12">
        <f>SUMIFS(Concentrado!I$2:I994,Concentrado!$A$2:$A994,"="&amp;$A5,Concentrado!$B$2:$B994, "=Hidalgo")</f>
        <v>25.733830006037174</v>
      </c>
      <c r="I5" s="12">
        <f>SUMIFS(Concentrado!J$2:J994,Concentrado!$A$2:$A994,"="&amp;$A5,Concentrado!$B$2:$B994, "=Hidalgo")</f>
        <v>30.850654091352425</v>
      </c>
      <c r="J5" s="12">
        <f>SUMIFS(Concentrado!K$2:K994,Concentrado!$A$2:$A994,"="&amp;$A5,Concentrado!$B$2:$B994, "=Hidalgo")</f>
        <v>29.916654524119455</v>
      </c>
      <c r="K5" s="12">
        <f>SUMIFS(Concentrado!L$2:L994,Concentrado!$A$2:$A994,"="&amp;$A5,Concentrado!$B$2:$B994, "=Hidalgo")</f>
        <v>8.6651798702546632</v>
      </c>
      <c r="L5" s="12">
        <f>SUMIFS(Concentrado!M$2:M994,Concentrado!$A$2:$A994,"="&amp;$A5,Concentrado!$B$2:$B994, "=Hidalgo")</f>
        <v>6.777235652713145</v>
      </c>
      <c r="M5" s="12">
        <f>SUMIFS(Concentrado!N$2:N994,Concentrado!$A$2:$A994,"="&amp;$A5,Concentrado!$B$2:$B994, "=Hidalgo")</f>
        <v>12.328755059926555</v>
      </c>
      <c r="N5" s="12">
        <f>SUMIFS(Concentrado!O$2:O994,Concentrado!$A$2:$A994,"="&amp;$A5,Concentrado!$B$2:$B994, "=Hidalgo")</f>
        <v>1.3413327865805402</v>
      </c>
      <c r="O5" s="12">
        <f>SUMIFS(Concentrado!P$2:P994,Concentrado!$A$2:$A994,"="&amp;$A5,Concentrado!$B$2:$B994, "=Hidalgo")</f>
        <v>1.4259961474337417</v>
      </c>
      <c r="P5" s="12">
        <f>SUMIFS(Concentrado!Q$2:Q994,Concentrado!$A$2:$A994,"="&amp;$A5,Concentrado!$B$2:$B994, "=Hidalgo")</f>
        <v>4.9861090873532428</v>
      </c>
      <c r="Q5" s="12">
        <f>SUMIFS(Concentrado!R$2:R994,Concentrado!$A$2:$A994,"="&amp;$A5,Concentrado!$B$2:$B994, "=Hidalgo")</f>
        <v>1.6943089131782862</v>
      </c>
    </row>
    <row r="6" spans="1:17" x14ac:dyDescent="0.25">
      <c r="A6" s="5">
        <v>1994</v>
      </c>
      <c r="B6" s="12">
        <f>SUMIFS(Concentrado!C$2:C995,Concentrado!$A$2:$A995,"="&amp;$A6,Concentrado!$B$2:$B995, "=Hidalgo")</f>
        <v>54.68484729345748</v>
      </c>
      <c r="C6" s="12">
        <f>SUMIFS(Concentrado!D$2:D995,Concentrado!$A$2:$A995,"="&amp;$A6,Concentrado!$B$2:$B995, "=Hidalgo")</f>
        <v>139.39274800293083</v>
      </c>
      <c r="D6" s="12">
        <f>SUMIFS(Concentrado!E$2:E995,Concentrado!$A$2:$A995,"="&amp;$A6,Concentrado!$B$2:$B995, "=Hidalgo")</f>
        <v>18.548175492883832</v>
      </c>
      <c r="E6" s="12">
        <f>SUMIFS(Concentrado!F$2:F995,Concentrado!$A$2:$A995,"="&amp;$A6,Concentrado!$B$2:$B995, "=Hidalgo")</f>
        <v>12.440849415958668</v>
      </c>
      <c r="F6" s="12">
        <f>SUMIFS(Concentrado!G$2:G995,Concentrado!$A$2:$A995,"="&amp;$A6,Concentrado!$B$2:$B995, "=Hidalgo")</f>
        <v>39.046037137119768</v>
      </c>
      <c r="G6" s="12">
        <f>SUMIFS(Concentrado!H$2:H995,Concentrado!$A$2:$A995,"="&amp;$A6,Concentrado!$B$2:$B995, "=Hidalgo")</f>
        <v>27.283466647747591</v>
      </c>
      <c r="H6" s="12">
        <f>SUMIFS(Concentrado!I$2:I995,Concentrado!$A$2:$A995,"="&amp;$A6,Concentrado!$B$2:$B995, "=Hidalgo")</f>
        <v>23.30187580100198</v>
      </c>
      <c r="I6" s="12">
        <f>SUMIFS(Concentrado!J$2:J995,Concentrado!$A$2:$A995,"="&amp;$A6,Concentrado!$B$2:$B995, "=Hidalgo")</f>
        <v>31.178470842007105</v>
      </c>
      <c r="J6" s="12">
        <f>SUMIFS(Concentrado!K$2:K995,Concentrado!$A$2:$A995,"="&amp;$A6,Concentrado!$B$2:$B995, "=Hidalgo")</f>
        <v>28.18815402350187</v>
      </c>
      <c r="K6" s="12">
        <f>SUMIFS(Concentrado!L$2:L995,Concentrado!$A$2:$A995,"="&amp;$A6,Concentrado!$B$2:$B995, "=Hidalgo")</f>
        <v>7.6660351313915571</v>
      </c>
      <c r="L6" s="12">
        <f>SUMIFS(Concentrado!M$2:M995,Concentrado!$A$2:$A995,"="&amp;$A6,Concentrado!$B$2:$B995, "=Hidalgo")</f>
        <v>8.761183007304636</v>
      </c>
      <c r="M6" s="12">
        <f>SUMIFS(Concentrado!N$2:N995,Concentrado!$A$2:$A995,"="&amp;$A6,Concentrado!$B$2:$B995, "=Hidalgo")</f>
        <v>15.887642591592261</v>
      </c>
      <c r="N6" s="12">
        <f>SUMIFS(Concentrado!O$2:O995,Concentrado!$A$2:$A995,"="&amp;$A6,Concentrado!$B$2:$B995, "=Hidalgo")</f>
        <v>1.7897007431967824</v>
      </c>
      <c r="O6" s="12">
        <f>SUMIFS(Concentrado!P$2:P995,Concentrado!$A$2:$A995,"="&amp;$A6,Concentrado!$B$2:$B995, "=Hidalgo")</f>
        <v>1.4040654715729395</v>
      </c>
      <c r="P6" s="12">
        <f>SUMIFS(Concentrado!Q$2:Q995,Concentrado!$A$2:$A995,"="&amp;$A6,Concentrado!$B$2:$B995, "=Hidalgo")</f>
        <v>5.1900486293272028</v>
      </c>
      <c r="Q6" s="12">
        <f>SUMIFS(Concentrado!R$2:R995,Concentrado!$A$2:$A995,"="&amp;$A6,Concentrado!$B$2:$B995, "=Hidalgo")</f>
        <v>1.5236840012703716</v>
      </c>
    </row>
    <row r="7" spans="1:17" x14ac:dyDescent="0.25">
      <c r="A7" s="5">
        <v>1995</v>
      </c>
      <c r="B7" s="12">
        <f>SUMIFS(Concentrado!C$2:C996,Concentrado!$A$2:$A996,"="&amp;$A7,Concentrado!$B$2:$B996, "=Hidalgo")</f>
        <v>46.493828838333805</v>
      </c>
      <c r="C7" s="12">
        <f>SUMIFS(Concentrado!D$2:D996,Concentrado!$A$2:$A996,"="&amp;$A7,Concentrado!$B$2:$B996, "=Hidalgo")</f>
        <v>117.30750660748836</v>
      </c>
      <c r="D7" s="12">
        <f>SUMIFS(Concentrado!E$2:E996,Concentrado!$A$2:$A996,"="&amp;$A7,Concentrado!$B$2:$B996, "=Hidalgo")</f>
        <v>16.273321428885584</v>
      </c>
      <c r="E7" s="12">
        <f>SUMIFS(Concentrado!F$2:F996,Concentrado!$A$2:$A996,"="&amp;$A7,Concentrado!$B$2:$B996, "=Hidalgo")</f>
        <v>9.8959387067547482</v>
      </c>
      <c r="F7" s="12">
        <f>SUMIFS(Concentrado!G$2:G996,Concentrado!$A$2:$A996,"="&amp;$A7,Concentrado!$B$2:$B996, "=Hidalgo")</f>
        <v>39.653452854447799</v>
      </c>
      <c r="G7" s="12">
        <f>SUMIFS(Concentrado!H$2:H996,Concentrado!$A$2:$A996,"="&amp;$A7,Concentrado!$B$2:$B996, "=Hidalgo")</f>
        <v>30.321378493285241</v>
      </c>
      <c r="H7" s="12">
        <f>SUMIFS(Concentrado!I$2:I996,Concentrado!$A$2:$A996,"="&amp;$A7,Concentrado!$B$2:$B996, "=Hidalgo")</f>
        <v>28.919053199679897</v>
      </c>
      <c r="I7" s="12">
        <f>SUMIFS(Concentrado!J$2:J996,Concentrado!$A$2:$A996,"="&amp;$A7,Concentrado!$B$2:$B996, "=Hidalgo")</f>
        <v>31.691902811498043</v>
      </c>
      <c r="J7" s="12">
        <f>SUMIFS(Concentrado!K$2:K996,Concentrado!$A$2:$A996,"="&amp;$A7,Concentrado!$B$2:$B996, "=Hidalgo")</f>
        <v>31.21180537330444</v>
      </c>
      <c r="K7" s="12">
        <f>SUMIFS(Concentrado!L$2:L996,Concentrado!$A$2:$A996,"="&amp;$A7,Concentrado!$B$2:$B996, "=Hidalgo")</f>
        <v>8.6230813643964215</v>
      </c>
      <c r="L7" s="12">
        <f>SUMIFS(Concentrado!M$2:M996,Concentrado!$A$2:$A996,"="&amp;$A7,Concentrado!$B$2:$B996, "=Hidalgo")</f>
        <v>8.1075710654379396</v>
      </c>
      <c r="M7" s="12">
        <f>SUMIFS(Concentrado!N$2:N996,Concentrado!$A$2:$A996,"="&amp;$A7,Concentrado!$B$2:$B996, "=Hidalgo")</f>
        <v>14.222485180170443</v>
      </c>
      <c r="N7" s="12">
        <f>SUMIFS(Concentrado!O$2:O996,Concentrado!$A$2:$A996,"="&amp;$A7,Concentrado!$B$2:$B996, "=Hidalgo")</f>
        <v>2.1313267972644887</v>
      </c>
      <c r="O7" s="12">
        <f>SUMIFS(Concentrado!P$2:P996,Concentrado!$A$2:$A996,"="&amp;$A7,Concentrado!$B$2:$B996, "=Hidalgo")</f>
        <v>2.9983105673149555</v>
      </c>
      <c r="P7" s="12">
        <f>SUMIFS(Concentrado!Q$2:Q996,Concentrado!$A$2:$A996,"="&amp;$A7,Concentrado!$B$2:$B996, "=Hidalgo")</f>
        <v>6.5141755959299061</v>
      </c>
      <c r="Q7" s="12">
        <f>SUMIFS(Concentrado!R$2:R996,Concentrado!$A$2:$A996,"="&amp;$A7,Concentrado!$B$2:$B996, "=Hidalgo")</f>
        <v>1.7339891874058022</v>
      </c>
    </row>
    <row r="8" spans="1:17" x14ac:dyDescent="0.25">
      <c r="A8" s="5">
        <v>1996</v>
      </c>
      <c r="B8" s="12">
        <f>SUMIFS(Concentrado!C$2:C997,Concentrado!$A$2:$A997,"="&amp;$A8,Concentrado!$B$2:$B997, "=Hidalgo")</f>
        <v>34.05738131002613</v>
      </c>
      <c r="C8" s="12">
        <f>SUMIFS(Concentrado!D$2:D997,Concentrado!$A$2:$A997,"="&amp;$A8,Concentrado!$B$2:$B997, "=Hidalgo")</f>
        <v>97.511660171864307</v>
      </c>
      <c r="D8" s="12">
        <f>SUMIFS(Concentrado!E$2:E997,Concentrado!$A$2:$A997,"="&amp;$A8,Concentrado!$B$2:$B997, "=Hidalgo")</f>
        <v>14.705819668287861</v>
      </c>
      <c r="E8" s="12">
        <f>SUMIFS(Concentrado!F$2:F997,Concentrado!$A$2:$A997,"="&amp;$A8,Concentrado!$B$2:$B997, "=Hidalgo")</f>
        <v>11.935157991653915</v>
      </c>
      <c r="F8" s="12">
        <f>SUMIFS(Concentrado!G$2:G997,Concentrado!$A$2:$A997,"="&amp;$A8,Concentrado!$B$2:$B997, "=Hidalgo")</f>
        <v>34.302923888207353</v>
      </c>
      <c r="G8" s="12">
        <f>SUMIFS(Concentrado!H$2:H997,Concentrado!$A$2:$A997,"="&amp;$A8,Concentrado!$B$2:$B997, "=Hidalgo")</f>
        <v>31.355504461117096</v>
      </c>
      <c r="H8" s="12">
        <f>SUMIFS(Concentrado!I$2:I997,Concentrado!$A$2:$A997,"="&amp;$A8,Concentrado!$B$2:$B997, "=Hidalgo")</f>
        <v>27.985406406130956</v>
      </c>
      <c r="I8" s="12">
        <f>SUMIFS(Concentrado!J$2:J997,Concentrado!$A$2:$A997,"="&amp;$A8,Concentrado!$B$2:$B997, "=Hidalgo")</f>
        <v>34.637558963607773</v>
      </c>
      <c r="J8" s="12">
        <f>SUMIFS(Concentrado!K$2:K997,Concentrado!$A$2:$A997,"="&amp;$A8,Concentrado!$B$2:$B997, "=Hidalgo")</f>
        <v>31.447862353491519</v>
      </c>
      <c r="K8" s="12">
        <f>SUMIFS(Concentrado!L$2:L997,Concentrado!$A$2:$A997,"="&amp;$A8,Concentrado!$B$2:$B997, "=Hidalgo")</f>
        <v>9.4205050221912927</v>
      </c>
      <c r="L8" s="12">
        <f>SUMIFS(Concentrado!M$2:M997,Concentrado!$A$2:$A997,"="&amp;$A8,Concentrado!$B$2:$B997, "=Hidalgo")</f>
        <v>6.8344840357074084</v>
      </c>
      <c r="M8" s="12">
        <f>SUMIFS(Concentrado!N$2:N997,Concentrado!$A$2:$A997,"="&amp;$A8,Concentrado!$B$2:$B997, "=Hidalgo")</f>
        <v>12.448358033496378</v>
      </c>
      <c r="N8" s="12">
        <f>SUMIFS(Concentrado!O$2:O997,Concentrado!$A$2:$A997,"="&amp;$A8,Concentrado!$B$2:$B997, "=Hidalgo")</f>
        <v>1.3672720643529386</v>
      </c>
      <c r="O8" s="12">
        <f>SUMIFS(Concentrado!P$2:P997,Concentrado!$A$2:$A997,"="&amp;$A8,Concentrado!$B$2:$B997, "=Hidalgo")</f>
        <v>2.853539244725233</v>
      </c>
      <c r="P8" s="12">
        <f>SUMIFS(Concentrado!Q$2:Q997,Concentrado!$A$2:$A997,"="&amp;$A8,Concentrado!$B$2:$B997, "=Hidalgo")</f>
        <v>5.2182209191549811</v>
      </c>
      <c r="Q8" s="12">
        <f>SUMIFS(Concentrado!R$2:R997,Concentrado!$A$2:$A997,"="&amp;$A8,Concentrado!$B$2:$B997, "=Hidalgo")</f>
        <v>1.8471578474884887</v>
      </c>
    </row>
    <row r="9" spans="1:17" x14ac:dyDescent="0.25">
      <c r="A9" s="5">
        <v>1997</v>
      </c>
      <c r="B9" s="12">
        <f>SUMIFS(Concentrado!C$2:C998,Concentrado!$A$2:$A998,"="&amp;$A9,Concentrado!$B$2:$B998, "=Hidalgo")</f>
        <v>28.44233227124624</v>
      </c>
      <c r="C9" s="12">
        <f>SUMIFS(Concentrado!D$2:D998,Concentrado!$A$2:$A998,"="&amp;$A9,Concentrado!$B$2:$B998, "=Hidalgo")</f>
        <v>79.566524455005322</v>
      </c>
      <c r="D9" s="12">
        <f>SUMIFS(Concentrado!E$2:E998,Concentrado!$A$2:$A998,"="&amp;$A9,Concentrado!$B$2:$B998, "=Hidalgo")</f>
        <v>16.267026325814125</v>
      </c>
      <c r="E9" s="12">
        <f>SUMIFS(Concentrado!F$2:F998,Concentrado!$A$2:$A998,"="&amp;$A9,Concentrado!$B$2:$B998, "=Hidalgo")</f>
        <v>11.325144910376922</v>
      </c>
      <c r="F9" s="12">
        <f>SUMIFS(Concentrado!G$2:G998,Concentrado!$A$2:$A998,"="&amp;$A9,Concentrado!$B$2:$B998, "=Hidalgo")</f>
        <v>33.118716565532964</v>
      </c>
      <c r="G9" s="12">
        <f>SUMIFS(Concentrado!H$2:H998,Concentrado!$A$2:$A998,"="&amp;$A9,Concentrado!$B$2:$B998, "=Hidalgo")</f>
        <v>33.205430932703663</v>
      </c>
      <c r="H9" s="12">
        <f>SUMIFS(Concentrado!I$2:I998,Concentrado!$A$2:$A998,"="&amp;$A9,Concentrado!$B$2:$B998, "=Hidalgo")</f>
        <v>30.931654010001854</v>
      </c>
      <c r="I9" s="12">
        <f>SUMIFS(Concentrado!J$2:J998,Concentrado!$A$2:$A998,"="&amp;$A9,Concentrado!$B$2:$B998, "=Hidalgo")</f>
        <v>35.406194201630655</v>
      </c>
      <c r="J9" s="12">
        <f>SUMIFS(Concentrado!K$2:K998,Concentrado!$A$2:$A998,"="&amp;$A9,Concentrado!$B$2:$B998, "=Hidalgo")</f>
        <v>31.246811549841855</v>
      </c>
      <c r="K9" s="12">
        <f>SUMIFS(Concentrado!L$2:L998,Concentrado!$A$2:$A998,"="&amp;$A9,Concentrado!$B$2:$B998, "=Hidalgo")</f>
        <v>7.7889282434736975</v>
      </c>
      <c r="L9" s="12">
        <f>SUMIFS(Concentrado!M$2:M998,Concentrado!$A$2:$A998,"="&amp;$A9,Concentrado!$B$2:$B998, "=Hidalgo")</f>
        <v>6.4224496042677863</v>
      </c>
      <c r="M9" s="12">
        <f>SUMIFS(Concentrado!N$2:N998,Concentrado!$A$2:$A998,"="&amp;$A9,Concentrado!$B$2:$B998, "=Hidalgo")</f>
        <v>11.020559362844971</v>
      </c>
      <c r="N9" s="12">
        <f>SUMIFS(Concentrado!O$2:O998,Concentrado!$A$2:$A998,"="&amp;$A9,Concentrado!$B$2:$B998, "=Hidalgo")</f>
        <v>1.9719905631287962</v>
      </c>
      <c r="O9" s="12">
        <f>SUMIFS(Concentrado!P$2:P998,Concentrado!$A$2:$A998,"="&amp;$A9,Concentrado!$B$2:$B998, "=Hidalgo")</f>
        <v>3.2893654813986384</v>
      </c>
      <c r="P9" s="12">
        <f>SUMIFS(Concentrado!Q$2:Q998,Concentrado!$A$2:$A998,"="&amp;$A9,Concentrado!$B$2:$B998, "=Hidalgo")</f>
        <v>4.5549287973530399</v>
      </c>
      <c r="Q9" s="12">
        <f>SUMIFS(Concentrado!R$2:R998,Concentrado!$A$2:$A998,"="&amp;$A9,Concentrado!$B$2:$B998, "=Hidalgo")</f>
        <v>1.4575772151529727</v>
      </c>
    </row>
    <row r="10" spans="1:17" x14ac:dyDescent="0.25">
      <c r="A10" s="5">
        <v>1998</v>
      </c>
      <c r="B10" s="12">
        <f>SUMIFS(Concentrado!C$2:C999,Concentrado!$A$2:$A999,"="&amp;$A10,Concentrado!$B$2:$B999, "=Hidalgo")</f>
        <v>23.547994435427778</v>
      </c>
      <c r="C10" s="12">
        <f>SUMIFS(Concentrado!D$2:D999,Concentrado!$A$2:$A999,"="&amp;$A10,Concentrado!$B$2:$B999, "=Hidalgo")</f>
        <v>67.021214931602131</v>
      </c>
      <c r="D10" s="12">
        <f>SUMIFS(Concentrado!E$2:E999,Concentrado!$A$2:$A999,"="&amp;$A10,Concentrado!$B$2:$B999, "=Hidalgo")</f>
        <v>14.926145432400483</v>
      </c>
      <c r="E10" s="12">
        <f>SUMIFS(Concentrado!F$2:F999,Concentrado!$A$2:$A999,"="&amp;$A10,Concentrado!$B$2:$B999, "=Hidalgo")</f>
        <v>11.940916345920387</v>
      </c>
      <c r="F10" s="12">
        <f>SUMIFS(Concentrado!G$2:G999,Concentrado!$A$2:$A999,"="&amp;$A10,Concentrado!$B$2:$B999, "=Hidalgo")</f>
        <v>26.537697069480025</v>
      </c>
      <c r="G10" s="12">
        <f>SUMIFS(Concentrado!H$2:H999,Concentrado!$A$2:$A999,"="&amp;$A10,Concentrado!$B$2:$B999, "=Hidalgo")</f>
        <v>36.31961803269035</v>
      </c>
      <c r="H10" s="12">
        <f>SUMIFS(Concentrado!I$2:I999,Concentrado!$A$2:$A999,"="&amp;$A10,Concentrado!$B$2:$B999, "=Hidalgo")</f>
        <v>34.383670415556459</v>
      </c>
      <c r="I10" s="12">
        <f>SUMIFS(Concentrado!J$2:J999,Concentrado!$A$2:$A999,"="&amp;$A10,Concentrado!$B$2:$B999, "=Hidalgo")</f>
        <v>38.18143500470434</v>
      </c>
      <c r="J10" s="12">
        <f>SUMIFS(Concentrado!K$2:K999,Concentrado!$A$2:$A999,"="&amp;$A10,Concentrado!$B$2:$B999, "=Hidalgo")</f>
        <v>35.825167787195809</v>
      </c>
      <c r="K10" s="12">
        <f>SUMIFS(Concentrado!L$2:L999,Concentrado!$A$2:$A999,"="&amp;$A10,Concentrado!$B$2:$B999, "=Hidalgo")</f>
        <v>9.8890049098909376</v>
      </c>
      <c r="L10" s="12">
        <f>SUMIFS(Concentrado!M$2:M999,Concentrado!$A$2:$A999,"="&amp;$A10,Concentrado!$B$2:$B999, "=Hidalgo")</f>
        <v>7.5066537270535747</v>
      </c>
      <c r="M10" s="12">
        <f>SUMIFS(Concentrado!N$2:N999,Concentrado!$A$2:$A999,"="&amp;$A10,Concentrado!$B$2:$B999, "=Hidalgo")</f>
        <v>13.295019227348496</v>
      </c>
      <c r="N10" s="12">
        <f>SUMIFS(Concentrado!O$2:O999,Concentrado!$A$2:$A999,"="&amp;$A10,Concentrado!$B$2:$B999, "=Hidalgo")</f>
        <v>1.9399343420404054</v>
      </c>
      <c r="O10" s="12">
        <f>SUMIFS(Concentrado!P$2:P999,Concentrado!$A$2:$A999,"="&amp;$A10,Concentrado!$B$2:$B999, "=Hidalgo")</f>
        <v>2.8200280649193021</v>
      </c>
      <c r="P10" s="12">
        <f>SUMIFS(Concentrado!Q$2:Q999,Concentrado!$A$2:$A999,"="&amp;$A10,Concentrado!$B$2:$B999, "=Hidalgo")</f>
        <v>4.2702521201801771</v>
      </c>
      <c r="Q10" s="12">
        <f>SUMIFS(Concentrado!R$2:R999,Concentrado!$A$2:$A999,"="&amp;$A10,Concentrado!$B$2:$B999, "=Hidalgo")</f>
        <v>1.7530508703897572</v>
      </c>
    </row>
    <row r="11" spans="1:17" x14ac:dyDescent="0.25">
      <c r="A11" s="5">
        <v>1999</v>
      </c>
      <c r="B11" s="12">
        <f>SUMIFS(Concentrado!C$2:C1000,Concentrado!$A$2:$A1000,"="&amp;$A11,Concentrado!$B$2:$B1000, "=Hidalgo")</f>
        <v>27.374460723123754</v>
      </c>
      <c r="C11" s="12">
        <f>SUMIFS(Concentrado!D$2:D1000,Concentrado!$A$2:$A1000,"="&amp;$A11,Concentrado!$B$2:$B1000, "=Hidalgo")</f>
        <v>53.288950207680912</v>
      </c>
      <c r="D11" s="12">
        <f>SUMIFS(Concentrado!E$2:E1000,Concentrado!$A$2:$A1000,"="&amp;$A11,Concentrado!$B$2:$B1000, "=Hidalgo")</f>
        <v>14.240025247179897</v>
      </c>
      <c r="E11" s="12">
        <f>SUMIFS(Concentrado!F$2:F1000,Concentrado!$A$2:$A1000,"="&amp;$A11,Concentrado!$B$2:$B1000, "=Hidalgo")</f>
        <v>12.123264737463968</v>
      </c>
      <c r="F11" s="12">
        <f>SUMIFS(Concentrado!G$2:G1000,Concentrado!$A$2:$A1000,"="&amp;$A11,Concentrado!$B$2:$B1000, "=Hidalgo")</f>
        <v>50.127930656362594</v>
      </c>
      <c r="G11" s="12">
        <f>SUMIFS(Concentrado!H$2:H1000,Concentrado!$A$2:$A1000,"="&amp;$A11,Concentrado!$B$2:$B1000, "=Hidalgo")</f>
        <v>39.897004484973607</v>
      </c>
      <c r="H11" s="12">
        <f>SUMIFS(Concentrado!I$2:I1000,Concentrado!$A$2:$A1000,"="&amp;$A11,Concentrado!$B$2:$B1000, "=Hidalgo")</f>
        <v>36.878012801938731</v>
      </c>
      <c r="I11" s="12">
        <f>SUMIFS(Concentrado!J$2:J1000,Concentrado!$A$2:$A1000,"="&amp;$A11,Concentrado!$B$2:$B1000, "=Hidalgo")</f>
        <v>42.781212712875586</v>
      </c>
      <c r="J11" s="12">
        <f>SUMIFS(Concentrado!K$2:K1000,Concentrado!$A$2:$A1000,"="&amp;$A11,Concentrado!$B$2:$B1000, "=Hidalgo")</f>
        <v>32.530038139583596</v>
      </c>
      <c r="K11" s="12">
        <f>SUMIFS(Concentrado!L$2:L1000,Concentrado!$A$2:$A1000,"="&amp;$A11,Concentrado!$B$2:$B1000, "=Hidalgo")</f>
        <v>8.4320699133982036</v>
      </c>
      <c r="L11" s="12">
        <f>SUMIFS(Concentrado!M$2:M1000,Concentrado!$A$2:$A1000,"="&amp;$A11,Concentrado!$B$2:$B1000, "=Hidalgo")</f>
        <v>5.9468282547124174</v>
      </c>
      <c r="M11" s="12">
        <f>SUMIFS(Concentrado!N$2:N1000,Concentrado!$A$2:$A1000,"="&amp;$A11,Concentrado!$B$2:$B1000, "=Hidalgo")</f>
        <v>9.8099147354910912</v>
      </c>
      <c r="N11" s="12">
        <f>SUMIFS(Concentrado!O$2:O1000,Concentrado!$A$2:$A1000,"="&amp;$A11,Concentrado!$B$2:$B1000, "=Hidalgo")</f>
        <v>2.2562100010847161</v>
      </c>
      <c r="O11" s="12">
        <f>SUMIFS(Concentrado!P$2:P1000,Concentrado!$A$2:$A1000,"="&amp;$A11,Concentrado!$B$2:$B1000, "=Hidalgo")</f>
        <v>3.1440079139170631</v>
      </c>
      <c r="P11" s="12">
        <f>SUMIFS(Concentrado!Q$2:Q1000,Concentrado!$A$2:$A1000,"="&amp;$A11,Concentrado!$B$2:$B1000, "=Hidalgo")</f>
        <v>4.1272763260317529</v>
      </c>
      <c r="Q11" s="12">
        <f>SUMIFS(Concentrado!R$2:R1000,Concentrado!$A$2:$A1000,"="&amp;$A11,Concentrado!$B$2:$B1000, "=Hidalgo")</f>
        <v>1.6420346673459658</v>
      </c>
    </row>
    <row r="12" spans="1:17" x14ac:dyDescent="0.25">
      <c r="A12" s="5">
        <v>2000</v>
      </c>
      <c r="B12" s="12">
        <f>SUMIFS(Concentrado!C$2:C1001,Concentrado!$A$2:$A1001,"="&amp;$A12,Concentrado!$B$2:$B1001, "=Hidalgo")</f>
        <v>15.09439519335552</v>
      </c>
      <c r="C12" s="12">
        <f>SUMIFS(Concentrado!D$2:D1001,Concentrado!$A$2:$A1001,"="&amp;$A12,Concentrado!$B$2:$B1001, "=Hidalgo")</f>
        <v>37.920065973551679</v>
      </c>
      <c r="D12" s="12">
        <f>SUMIFS(Concentrado!E$2:E1001,Concentrado!$A$2:$A1001,"="&amp;$A12,Concentrado!$B$2:$B1001, "=Hidalgo")</f>
        <v>13.980695455714748</v>
      </c>
      <c r="E12" s="12">
        <f>SUMIFS(Concentrado!F$2:F1001,Concentrado!$A$2:$A1001,"="&amp;$A12,Concentrado!$B$2:$B1001, "=Hidalgo")</f>
        <v>11.370965637314661</v>
      </c>
      <c r="F12" s="12">
        <f>SUMIFS(Concentrado!G$2:G1001,Concentrado!$A$2:$A1001,"="&amp;$A12,Concentrado!$B$2:$B1001, "=Hidalgo")</f>
        <v>36.770817067703639</v>
      </c>
      <c r="G12" s="12">
        <f>SUMIFS(Concentrado!H$2:H1001,Concentrado!$A$2:$A1001,"="&amp;$A12,Concentrado!$B$2:$B1001, "=Hidalgo")</f>
        <v>40.537605868301043</v>
      </c>
      <c r="H12" s="12">
        <f>SUMIFS(Concentrado!I$2:I1001,Concentrado!$A$2:$A1001,"="&amp;$A12,Concentrado!$B$2:$B1001, "=Hidalgo")</f>
        <v>35.204736702783784</v>
      </c>
      <c r="I12" s="12">
        <f>SUMIFS(Concentrado!J$2:J1001,Concentrado!$A$2:$A1001,"="&amp;$A12,Concentrado!$B$2:$B1001, "=Hidalgo")</f>
        <v>45.605487717749092</v>
      </c>
      <c r="J12" s="12">
        <f>SUMIFS(Concentrado!K$2:K1001,Concentrado!$A$2:$A1001,"="&amp;$A12,Concentrado!$B$2:$B1001, "=Hidalgo")</f>
        <v>29.876741987351743</v>
      </c>
      <c r="K12" s="12">
        <f>SUMIFS(Concentrado!L$2:L1001,Concentrado!$A$2:$A1001,"="&amp;$A12,Concentrado!$B$2:$B1001, "=Hidalgo")</f>
        <v>8.8182454323901602</v>
      </c>
      <c r="L12" s="12">
        <f>SUMIFS(Concentrado!M$2:M1001,Concentrado!$A$2:$A1001,"="&amp;$A12,Concentrado!$B$2:$B1001, "=Hidalgo")</f>
        <v>4.2116993109923158</v>
      </c>
      <c r="M12" s="12">
        <f>SUMIFS(Concentrado!N$2:N1001,Concentrado!$A$2:$A1001,"="&amp;$A12,Concentrado!$B$2:$B1001, "=Hidalgo")</f>
        <v>7.2930528719321916</v>
      </c>
      <c r="N12" s="12">
        <f>SUMIFS(Concentrado!O$2:O1001,Concentrado!$A$2:$A1001,"="&amp;$A12,Concentrado!$B$2:$B1001, "=Hidalgo")</f>
        <v>1.2834565023756781</v>
      </c>
      <c r="O12" s="12">
        <f>SUMIFS(Concentrado!P$2:P1001,Concentrado!$A$2:$A1001,"="&amp;$A12,Concentrado!$B$2:$B1001, "=Hidalgo")</f>
        <v>3.358526010104685</v>
      </c>
      <c r="P12" s="12">
        <f>SUMIFS(Concentrado!Q$2:Q1001,Concentrado!$A$2:$A1001,"="&amp;$A12,Concentrado!$B$2:$B1001, "=Hidalgo")</f>
        <v>2.456824598078851</v>
      </c>
      <c r="Q12" s="12">
        <f>SUMIFS(Concentrado!R$2:R1001,Concentrado!$A$2:$A1001,"="&amp;$A12,Concentrado!$B$2:$B1001, "=Hidalgo")</f>
        <v>1.5793872416221184</v>
      </c>
    </row>
    <row r="13" spans="1:17" x14ac:dyDescent="0.25">
      <c r="A13" s="5">
        <v>2001</v>
      </c>
      <c r="B13" s="12">
        <f>SUMIFS(Concentrado!C$2:C1002,Concentrado!$A$2:$A1002,"="&amp;$A13,Concentrado!$B$2:$B1002, "=Hidalgo")</f>
        <v>16.351406592589839</v>
      </c>
      <c r="C13" s="12">
        <f>SUMIFS(Concentrado!D$2:D1002,Concentrado!$A$2:$A1002,"="&amp;$A13,Concentrado!$B$2:$B1002, "=Hidalgo")</f>
        <v>29.729830168345163</v>
      </c>
      <c r="D13" s="12">
        <f>SUMIFS(Concentrado!E$2:E1002,Concentrado!$A$2:$A1002,"="&amp;$A13,Concentrado!$B$2:$B1002, "=Hidalgo")</f>
        <v>16.821770627017933</v>
      </c>
      <c r="E13" s="12">
        <f>SUMIFS(Concentrado!F$2:F1002,Concentrado!$A$2:$A1002,"="&amp;$A13,Concentrado!$B$2:$B1002, "=Hidalgo")</f>
        <v>12.299789275669026</v>
      </c>
      <c r="F13" s="12">
        <f>SUMIFS(Concentrado!G$2:G1002,Concentrado!$A$2:$A1002,"="&amp;$A13,Concentrado!$B$2:$B1002, "=Hidalgo")</f>
        <v>43.762824938975172</v>
      </c>
      <c r="G13" s="12">
        <f>SUMIFS(Concentrado!H$2:H1002,Concentrado!$A$2:$A1002,"="&amp;$A13,Concentrado!$B$2:$B1002, "=Hidalgo")</f>
        <v>45.256859798761013</v>
      </c>
      <c r="H13" s="12">
        <f>SUMIFS(Concentrado!I$2:I1002,Concentrado!$A$2:$A1002,"="&amp;$A13,Concentrado!$B$2:$B1002, "=Hidalgo")</f>
        <v>40.324918926393636</v>
      </c>
      <c r="I13" s="12">
        <f>SUMIFS(Concentrado!J$2:J1002,Concentrado!$A$2:$A1002,"="&amp;$A13,Concentrado!$B$2:$B1002, "=Hidalgo")</f>
        <v>49.92701025911358</v>
      </c>
      <c r="J13" s="12">
        <f>SUMIFS(Concentrado!K$2:K1002,Concentrado!$A$2:$A1002,"="&amp;$A13,Concentrado!$B$2:$B1002, "=Hidalgo")</f>
        <v>31.718853799515152</v>
      </c>
      <c r="K13" s="12">
        <f>SUMIFS(Concentrado!L$2:L1002,Concentrado!$A$2:$A1002,"="&amp;$A13,Concentrado!$B$2:$B1002, "=Hidalgo")</f>
        <v>9.3290746469162187</v>
      </c>
      <c r="L13" s="12">
        <f>SUMIFS(Concentrado!M$2:M1002,Concentrado!$A$2:$A1002,"="&amp;$A13,Concentrado!$B$2:$B1002, "=Hidalgo")</f>
        <v>5.3370985189334652</v>
      </c>
      <c r="M13" s="12">
        <f>SUMIFS(Concentrado!N$2:N1002,Concentrado!$A$2:$A1002,"="&amp;$A13,Concentrado!$B$2:$B1002, "=Hidalgo")</f>
        <v>9.1890855075631528</v>
      </c>
      <c r="N13" s="12">
        <f>SUMIFS(Concentrado!O$2:O1002,Concentrado!$A$2:$A1002,"="&amp;$A13,Concentrado!$B$2:$B1002, "=Hidalgo")</f>
        <v>1.6895773353337928</v>
      </c>
      <c r="O13" s="12">
        <f>SUMIFS(Concentrado!P$2:P1002,Concentrado!$A$2:$A1002,"="&amp;$A13,Concentrado!$B$2:$B1002, "=Hidalgo")</f>
        <v>3.6818481538878642</v>
      </c>
      <c r="P13" s="12">
        <f>SUMIFS(Concentrado!Q$2:Q1002,Concentrado!$A$2:$A1002,"="&amp;$A13,Concentrado!$B$2:$B1002, "=Hidalgo")</f>
        <v>2.7336358267707994</v>
      </c>
      <c r="Q13" s="12">
        <f>SUMIFS(Concentrado!R$2:R1002,Concentrado!$A$2:$A1002,"="&amp;$A13,Concentrado!$B$2:$B1002, "=Hidalgo")</f>
        <v>2.2129432883382663</v>
      </c>
    </row>
    <row r="14" spans="1:17" x14ac:dyDescent="0.25">
      <c r="A14" s="5">
        <v>2002</v>
      </c>
      <c r="B14" s="12">
        <f>SUMIFS(Concentrado!C$2:C1003,Concentrado!$A$2:$A1003,"="&amp;$A14,Concentrado!$B$2:$B1003, "=Hidalgo")</f>
        <v>21.738885994535295</v>
      </c>
      <c r="C14" s="12">
        <f>SUMIFS(Concentrado!D$2:D1003,Concentrado!$A$2:$A1003,"="&amp;$A14,Concentrado!$B$2:$B1003, "=Hidalgo")</f>
        <v>34.107562508667449</v>
      </c>
      <c r="D14" s="12">
        <f>SUMIFS(Concentrado!E$2:E1003,Concentrado!$A$2:$A1003,"="&amp;$A14,Concentrado!$B$2:$B1003, "=Hidalgo")</f>
        <v>10.537037687471463</v>
      </c>
      <c r="E14" s="12">
        <f>SUMIFS(Concentrado!F$2:F1003,Concentrado!$A$2:$A1003,"="&amp;$A14,Concentrado!$B$2:$B1003, "=Hidalgo")</f>
        <v>10.712654982262654</v>
      </c>
      <c r="F14" s="12">
        <f>SUMIFS(Concentrado!G$2:G1003,Concentrado!$A$2:$A1003,"="&amp;$A14,Concentrado!$B$2:$B1003, "=Hidalgo")</f>
        <v>37.548637219147928</v>
      </c>
      <c r="G14" s="12">
        <f>SUMIFS(Concentrado!H$2:H1003,Concentrado!$A$2:$A1003,"="&amp;$A14,Concentrado!$B$2:$B1003, "=Hidalgo")</f>
        <v>45.166033427154005</v>
      </c>
      <c r="H14" s="12">
        <f>SUMIFS(Concentrado!I$2:I1003,Concentrado!$A$2:$A1003,"="&amp;$A14,Concentrado!$B$2:$B1003, "=Hidalgo")</f>
        <v>41.697365468574148</v>
      </c>
      <c r="I14" s="12">
        <f>SUMIFS(Concentrado!J$2:J1003,Concentrado!$A$2:$A1003,"="&amp;$A14,Concentrado!$B$2:$B1003, "=Hidalgo")</f>
        <v>48.439594741510987</v>
      </c>
      <c r="J14" s="12">
        <f>SUMIFS(Concentrado!K$2:K1003,Concentrado!$A$2:$A1003,"="&amp;$A14,Concentrado!$B$2:$B1003, "=Hidalgo")</f>
        <v>43.278753777776252</v>
      </c>
      <c r="K14" s="12">
        <f>SUMIFS(Concentrado!L$2:L1003,Concentrado!$A$2:$A1003,"="&amp;$A14,Concentrado!$B$2:$B1003, "=Hidalgo")</f>
        <v>10.380038071577655</v>
      </c>
      <c r="L14" s="12">
        <f>SUMIFS(Concentrado!M$2:M1003,Concentrado!$A$2:$A1003,"="&amp;$A14,Concentrado!$B$2:$B1003, "=Hidalgo")</f>
        <v>3.1311685091949126</v>
      </c>
      <c r="M14" s="12">
        <f>SUMIFS(Concentrado!N$2:N1003,Concentrado!$A$2:$A1003,"="&amp;$A14,Concentrado!$B$2:$B1003, "=Hidalgo")</f>
        <v>5.6538800635354773</v>
      </c>
      <c r="N14" s="12">
        <f>SUMIFS(Concentrado!O$2:O1003,Concentrado!$A$2:$A1003,"="&amp;$A14,Concentrado!$B$2:$B1003, "=Hidalgo")</f>
        <v>0.7503551681129067</v>
      </c>
      <c r="O14" s="12">
        <f>SUMIFS(Concentrado!P$2:P1003,Concentrado!$A$2:$A1003,"="&amp;$A14,Concentrado!$B$2:$B1003, "=Hidalgo")</f>
        <v>2.9983009627877535</v>
      </c>
      <c r="P14" s="12">
        <f>SUMIFS(Concentrado!Q$2:Q1003,Concentrado!$A$2:$A1003,"="&amp;$A14,Concentrado!$B$2:$B1003, "=Hidalgo")</f>
        <v>2.4448850003302738</v>
      </c>
      <c r="Q14" s="12">
        <f>SUMIFS(Concentrado!R$2:R1003,Concentrado!$A$2:$A1003,"="&amp;$A14,Concentrado!$B$2:$B1003, "=Hidalgo")</f>
        <v>1.9301723686817951</v>
      </c>
    </row>
    <row r="15" spans="1:17" x14ac:dyDescent="0.25">
      <c r="A15" s="5">
        <v>2003</v>
      </c>
      <c r="B15" s="12">
        <f>SUMIFS(Concentrado!C$2:C1004,Concentrado!$A$2:$A1004,"="&amp;$A15,Concentrado!$B$2:$B1004, "=Hidalgo")</f>
        <v>7.930723244194521</v>
      </c>
      <c r="C15" s="12">
        <f>SUMIFS(Concentrado!D$2:D1004,Concentrado!$A$2:$A1004,"="&amp;$A15,Concentrado!$B$2:$B1004, "=Hidalgo")</f>
        <v>20.015634854395699</v>
      </c>
      <c r="D15" s="12">
        <f>SUMIFS(Concentrado!E$2:E1004,Concentrado!$A$2:$A1004,"="&amp;$A15,Concentrado!$B$2:$B1004, "=Hidalgo")</f>
        <v>13.48079157843005</v>
      </c>
      <c r="E15" s="12">
        <f>SUMIFS(Concentrado!F$2:F1004,Concentrado!$A$2:$A1004,"="&amp;$A15,Concentrado!$B$2:$B1004, "=Hidalgo")</f>
        <v>12.627576921567389</v>
      </c>
      <c r="F15" s="12">
        <f>SUMIFS(Concentrado!G$2:G1004,Concentrado!$A$2:$A1004,"="&amp;$A15,Concentrado!$B$2:$B1004, "=Hidalgo")</f>
        <v>40.774165488746334</v>
      </c>
      <c r="G15" s="12">
        <f>SUMIFS(Concentrado!H$2:H1004,Concentrado!$A$2:$A1004,"="&amp;$A15,Concentrado!$B$2:$B1004, "=Hidalgo")</f>
        <v>46.430747585919143</v>
      </c>
      <c r="H15" s="12">
        <f>SUMIFS(Concentrado!I$2:I1004,Concentrado!$A$2:$A1004,"="&amp;$A15,Concentrado!$B$2:$B1004, "=Hidalgo")</f>
        <v>43.13195754345567</v>
      </c>
      <c r="I15" s="12">
        <f>SUMIFS(Concentrado!J$2:J1004,Concentrado!$A$2:$A1004,"="&amp;$A15,Concentrado!$B$2:$B1004, "=Hidalgo")</f>
        <v>49.533178590147507</v>
      </c>
      <c r="J15" s="12">
        <f>SUMIFS(Concentrado!K$2:K1004,Concentrado!$A$2:$A1004,"="&amp;$A15,Concentrado!$B$2:$B1004, "=Hidalgo")</f>
        <v>42.19049666483064</v>
      </c>
      <c r="K15" s="12">
        <f>SUMIFS(Concentrado!L$2:L1004,Concentrado!$A$2:$A1004,"="&amp;$A15,Concentrado!$B$2:$B1004, "=Hidalgo")</f>
        <v>9.922187155347105</v>
      </c>
      <c r="L15" s="12">
        <f>SUMIFS(Concentrado!M$2:M1004,Concentrado!$A$2:$A1004,"="&amp;$A15,Concentrado!$B$2:$B1004, "=Hidalgo")</f>
        <v>3.60421328292523</v>
      </c>
      <c r="M15" s="12">
        <f>SUMIFS(Concentrado!N$2:N1004,Concentrado!$A$2:$A1004,"="&amp;$A15,Concentrado!$B$2:$B1004, "=Hidalgo")</f>
        <v>6.5616568270977185</v>
      </c>
      <c r="N15" s="12">
        <f>SUMIFS(Concentrado!O$2:O1004,Concentrado!$A$2:$A1004,"="&amp;$A15,Concentrado!$B$2:$B1004, "=Hidalgo")</f>
        <v>0.82281027558384567</v>
      </c>
      <c r="O15" s="12">
        <f>SUMIFS(Concentrado!P$2:P1004,Concentrado!$A$2:$A1004,"="&amp;$A15,Concentrado!$B$2:$B1004, "=Hidalgo")</f>
        <v>2.7636035621744472</v>
      </c>
      <c r="P15" s="12">
        <f>SUMIFS(Concentrado!Q$2:Q1004,Concentrado!$A$2:$A1004,"="&amp;$A15,Concentrado!$B$2:$B1004, "=Hidalgo")</f>
        <v>1.8657104052789426</v>
      </c>
      <c r="Q15" s="12">
        <f>SUMIFS(Concentrado!R$2:R1004,Concentrado!$A$2:$A1004,"="&amp;$A15,Concentrado!$B$2:$B1004, "=Hidalgo")</f>
        <v>1.6961003684354026</v>
      </c>
    </row>
    <row r="16" spans="1:17" x14ac:dyDescent="0.25">
      <c r="A16" s="5">
        <v>2004</v>
      </c>
      <c r="B16" s="12">
        <f>SUMIFS(Concentrado!C$2:C1005,Concentrado!$A$2:$A1005,"="&amp;$A16,Concentrado!$B$2:$B1005, "=Hidalgo")</f>
        <v>7.9830303583240196</v>
      </c>
      <c r="C16" s="12">
        <f>SUMIFS(Concentrado!D$2:D1005,Concentrado!$A$2:$A1005,"="&amp;$A16,Concentrado!$B$2:$B1005, "=Hidalgo")</f>
        <v>18.627070836089381</v>
      </c>
      <c r="D16" s="12">
        <f>SUMIFS(Concentrado!E$2:E1005,Concentrado!$A$2:$A1005,"="&amp;$A16,Concentrado!$B$2:$B1005, "=Hidalgo")</f>
        <v>13.772253389550675</v>
      </c>
      <c r="E16" s="12">
        <f>SUMIFS(Concentrado!F$2:F1005,Concentrado!$A$2:$A1005,"="&amp;$A16,Concentrado!$B$2:$B1005, "=Hidalgo")</f>
        <v>11.947014988525888</v>
      </c>
      <c r="F16" s="12">
        <f>SUMIFS(Concentrado!G$2:G1005,Concentrado!$A$2:$A1005,"="&amp;$A16,Concentrado!$B$2:$B1005, "=Hidalgo")</f>
        <v>38.029794376835923</v>
      </c>
      <c r="G16" s="12">
        <f>SUMIFS(Concentrado!H$2:H1005,Concentrado!$A$2:$A1005,"="&amp;$A16,Concentrado!$B$2:$B1005, "=Hidalgo")</f>
        <v>49.93756755827517</v>
      </c>
      <c r="H16" s="12">
        <f>SUMIFS(Concentrado!I$2:I1005,Concentrado!$A$2:$A1005,"="&amp;$A16,Concentrado!$B$2:$B1005, "=Hidalgo")</f>
        <v>47.665020634620753</v>
      </c>
      <c r="I16" s="12">
        <f>SUMIFS(Concentrado!J$2:J1005,Concentrado!$A$2:$A1005,"="&amp;$A16,Concentrado!$B$2:$B1005, "=Hidalgo")</f>
        <v>52.067595273139624</v>
      </c>
      <c r="J16" s="12">
        <f>SUMIFS(Concentrado!K$2:K1005,Concentrado!$A$2:$A1005,"="&amp;$A16,Concentrado!$B$2:$B1005, "=Hidalgo")</f>
        <v>48.511977888265633</v>
      </c>
      <c r="K16" s="12">
        <f>SUMIFS(Concentrado!L$2:L1005,Concentrado!$A$2:$A1005,"="&amp;$A16,Concentrado!$B$2:$B1005, "=Hidalgo")</f>
        <v>9.6436948265350875</v>
      </c>
      <c r="L16" s="12">
        <f>SUMIFS(Concentrado!M$2:M1005,Concentrado!$A$2:$A1005,"="&amp;$A16,Concentrado!$B$2:$B1005, "=Hidalgo")</f>
        <v>3.941336146496949</v>
      </c>
      <c r="M16" s="12">
        <f>SUMIFS(Concentrado!N$2:N1005,Concentrado!$A$2:$A1005,"="&amp;$A16,Concentrado!$B$2:$B1005, "=Hidalgo")</f>
        <v>7.1930849321336767</v>
      </c>
      <c r="N16" s="12">
        <f>SUMIFS(Concentrado!O$2:O1005,Concentrado!$A$2:$A1005,"="&amp;$A16,Concentrado!$B$2:$B1005, "=Hidalgo")</f>
        <v>0.89351567551409639</v>
      </c>
      <c r="O16" s="12">
        <f>SUMIFS(Concentrado!P$2:P1005,Concentrado!$A$2:$A1005,"="&amp;$A16,Concentrado!$B$2:$B1005, "=Hidalgo")</f>
        <v>2.4231503377541141</v>
      </c>
      <c r="P16" s="12">
        <f>SUMIFS(Concentrado!Q$2:Q1005,Concentrado!$A$2:$A1005,"="&amp;$A16,Concentrado!$B$2:$B1005, "=Hidalgo")</f>
        <v>1.341731454126621</v>
      </c>
      <c r="Q16" s="12">
        <f>SUMIFS(Concentrado!R$2:R1005,Concentrado!$A$2:$A1005,"="&amp;$A16,Concentrado!$B$2:$B1005, "=Hidalgo")</f>
        <v>1.8868098573655605</v>
      </c>
    </row>
    <row r="17" spans="1:17" x14ac:dyDescent="0.25">
      <c r="A17" s="5">
        <v>2005</v>
      </c>
      <c r="B17" s="12">
        <f>SUMIFS(Concentrado!C$2:C1006,Concentrado!$A$2:$A1006,"="&amp;$A17,Concentrado!$B$2:$B1006, "=Hidalgo")</f>
        <v>9.9399018243542887</v>
      </c>
      <c r="C17" s="12">
        <f>SUMIFS(Concentrado!D$2:D1006,Concentrado!$A$2:$A1006,"="&amp;$A17,Concentrado!$B$2:$B1006, "=Hidalgo")</f>
        <v>23.702842811921766</v>
      </c>
      <c r="D17" s="12">
        <f>SUMIFS(Concentrado!E$2:E1006,Concentrado!$A$2:$A1006,"="&amp;$A17,Concentrado!$B$2:$B1006, "=Hidalgo")</f>
        <v>15.174065907102433</v>
      </c>
      <c r="E17" s="12">
        <f>SUMIFS(Concentrado!F$2:F1006,Concentrado!$A$2:$A1006,"="&amp;$A17,Concentrado!$B$2:$B1006, "=Hidalgo")</f>
        <v>13.236951110451058</v>
      </c>
      <c r="F17" s="12">
        <f>SUMIFS(Concentrado!G$2:G1006,Concentrado!$A$2:$A1006,"="&amp;$A17,Concentrado!$B$2:$B1006, "=Hidalgo")</f>
        <v>44.695941102556098</v>
      </c>
      <c r="G17" s="12">
        <f>SUMIFS(Concentrado!H$2:H1006,Concentrado!$A$2:$A1006,"="&amp;$A17,Concentrado!$B$2:$B1006, "=Hidalgo")</f>
        <v>54.97662871372102</v>
      </c>
      <c r="H17" s="12">
        <f>SUMIFS(Concentrado!I$2:I1006,Concentrado!$A$2:$A1006,"="&amp;$A17,Concentrado!$B$2:$B1006, "=Hidalgo")</f>
        <v>52.109355818477447</v>
      </c>
      <c r="I17" s="12">
        <f>SUMIFS(Concentrado!J$2:J1006,Concentrado!$A$2:$A1006,"="&amp;$A17,Concentrado!$B$2:$B1006, "=Hidalgo")</f>
        <v>57.654866263162795</v>
      </c>
      <c r="J17" s="12">
        <f>SUMIFS(Concentrado!K$2:K1006,Concentrado!$A$2:$A1006,"="&amp;$A17,Concentrado!$B$2:$B1006, "=Hidalgo")</f>
        <v>48.757553067372491</v>
      </c>
      <c r="K17" s="12">
        <f>SUMIFS(Concentrado!L$2:L1006,Concentrado!$A$2:$A1006,"="&amp;$A17,Concentrado!$B$2:$B1006, "=Hidalgo")</f>
        <v>11.52602019789928</v>
      </c>
      <c r="L17" s="12">
        <f>SUMIFS(Concentrado!M$2:M1006,Concentrado!$A$2:$A1006,"="&amp;$A17,Concentrado!$B$2:$B1006, "=Hidalgo")</f>
        <v>3.3168403447192172</v>
      </c>
      <c r="M17" s="12">
        <f>SUMIFS(Concentrado!N$2:N1006,Concentrado!$A$2:$A1006,"="&amp;$A17,Concentrado!$B$2:$B1006, "=Hidalgo")</f>
        <v>5.9234687833195121</v>
      </c>
      <c r="N17" s="12">
        <f>SUMIFS(Concentrado!O$2:O1006,Concentrado!$A$2:$A1006,"="&amp;$A17,Concentrado!$B$2:$B1006, "=Hidalgo")</f>
        <v>0.88206332252404829</v>
      </c>
      <c r="O17" s="12">
        <f>SUMIFS(Concentrado!P$2:P1006,Concentrado!$A$2:$A1006,"="&amp;$A17,Concentrado!$B$2:$B1006, "=Hidalgo")</f>
        <v>2.5251887578596501</v>
      </c>
      <c r="P17" s="12">
        <f>SUMIFS(Concentrado!Q$2:Q1006,Concentrado!$A$2:$A1006,"="&amp;$A17,Concentrado!$B$2:$B1006, "=Hidalgo")</f>
        <v>0.74628907756182383</v>
      </c>
      <c r="Q17" s="12">
        <f>SUMIFS(Concentrado!R$2:R1006,Concentrado!$A$2:$A1006,"="&amp;$A17,Concentrado!$B$2:$B1006, "=Hidalgo")</f>
        <v>1.4096571465056673</v>
      </c>
    </row>
    <row r="18" spans="1:17" x14ac:dyDescent="0.25">
      <c r="A18" s="5">
        <v>2006</v>
      </c>
      <c r="B18" s="12">
        <f>SUMIFS(Concentrado!C$2:C1007,Concentrado!$A$2:$A1007,"="&amp;$A18,Concentrado!$B$2:$B1007, "=Hidalgo")</f>
        <v>10.297797034234454</v>
      </c>
      <c r="C18" s="12">
        <f>SUMIFS(Concentrado!D$2:D1007,Concentrado!$A$2:$A1007,"="&amp;$A18,Concentrado!$B$2:$B1007, "=Hidalgo")</f>
        <v>21.358393848782573</v>
      </c>
      <c r="D18" s="12">
        <f>SUMIFS(Concentrado!E$2:E1007,Concentrado!$A$2:$A1007,"="&amp;$A18,Concentrado!$B$2:$B1007, "=Hidalgo")</f>
        <v>12.821896045695985</v>
      </c>
      <c r="E18" s="12">
        <f>SUMIFS(Concentrado!F$2:F1007,Concentrado!$A$2:$A1007,"="&amp;$A18,Concentrado!$B$2:$B1007, "=Hidalgo")</f>
        <v>12.352802287926622</v>
      </c>
      <c r="F18" s="12">
        <f>SUMIFS(Concentrado!G$2:G1007,Concentrado!$A$2:$A1007,"="&amp;$A18,Concentrado!$B$2:$B1007, "=Hidalgo")</f>
        <v>42.548363306291485</v>
      </c>
      <c r="G18" s="12">
        <f>SUMIFS(Concentrado!H$2:H1007,Concentrado!$A$2:$A1007,"="&amp;$A18,Concentrado!$B$2:$B1007, "=Hidalgo")</f>
        <v>56.019213571723945</v>
      </c>
      <c r="H18" s="12">
        <f>SUMIFS(Concentrado!I$2:I1007,Concentrado!$A$2:$A1007,"="&amp;$A18,Concentrado!$B$2:$B1007, "=Hidalgo")</f>
        <v>53.105264935328087</v>
      </c>
      <c r="I18" s="12">
        <f>SUMIFS(Concentrado!J$2:J1007,Concentrado!$A$2:$A1007,"="&amp;$A18,Concentrado!$B$2:$B1007, "=Hidalgo")</f>
        <v>58.736688778221762</v>
      </c>
      <c r="J18" s="12">
        <f>SUMIFS(Concentrado!K$2:K1007,Concentrado!$A$2:$A1007,"="&amp;$A18,Concentrado!$B$2:$B1007, "=Hidalgo")</f>
        <v>48.074670556097637</v>
      </c>
      <c r="K18" s="12">
        <f>SUMIFS(Concentrado!L$2:L1007,Concentrado!$A$2:$A1007,"="&amp;$A18,Concentrado!$B$2:$B1007, "=Hidalgo")</f>
        <v>12.100150131492372</v>
      </c>
      <c r="L18" s="12">
        <f>SUMIFS(Concentrado!M$2:M1007,Concentrado!$A$2:$A1007,"="&amp;$A18,Concentrado!$B$2:$B1007, "=Hidalgo")</f>
        <v>2.3222510353369201</v>
      </c>
      <c r="M18" s="12">
        <f>SUMIFS(Concentrado!N$2:N1007,Concentrado!$A$2:$A1007,"="&amp;$A18,Concentrado!$B$2:$B1007, "=Hidalgo")</f>
        <v>3.8836918712640576</v>
      </c>
      <c r="N18" s="12">
        <f>SUMIFS(Concentrado!O$2:O1007,Concentrado!$A$2:$A1007,"="&amp;$A18,Concentrado!$B$2:$B1007, "=Hidalgo")</f>
        <v>0.86609058520166138</v>
      </c>
      <c r="O18" s="12">
        <f>SUMIFS(Concentrado!P$2:P1007,Concentrado!$A$2:$A1007,"="&amp;$A18,Concentrado!$B$2:$B1007, "=Hidalgo")</f>
        <v>2.2836537154502223</v>
      </c>
      <c r="P18" s="12">
        <f>SUMIFS(Concentrado!Q$2:Q1007,Concentrado!$A$2:$A1007,"="&amp;$A18,Concentrado!$B$2:$B1007, "=Hidalgo")</f>
        <v>1.3852023719553557</v>
      </c>
      <c r="Q18" s="12">
        <f>SUMIFS(Concentrado!R$2:R1007,Concentrado!$A$2:$A1007,"="&amp;$A18,Concentrado!$B$2:$B1007, "=Hidalgo")</f>
        <v>1.7111323418272042</v>
      </c>
    </row>
    <row r="19" spans="1:17" x14ac:dyDescent="0.25">
      <c r="A19" s="5">
        <v>2007</v>
      </c>
      <c r="B19" s="12">
        <f>SUMIFS(Concentrado!C$2:C1008,Concentrado!$A$2:$A1008,"="&amp;$A19,Concentrado!$B$2:$B1008, "=Hidalgo")</f>
        <v>16.233030820107818</v>
      </c>
      <c r="C19" s="12">
        <f>SUMIFS(Concentrado!D$2:D1008,Concentrado!$A$2:$A1008,"="&amp;$A19,Concentrado!$B$2:$B1008, "=Hidalgo")</f>
        <v>10.947857994956435</v>
      </c>
      <c r="D19" s="12">
        <f>SUMIFS(Concentrado!E$2:E1008,Concentrado!$A$2:$A1008,"="&amp;$A19,Concentrado!$B$2:$B1008, "=Hidalgo")</f>
        <v>10.406407934207371</v>
      </c>
      <c r="E19" s="12">
        <f>SUMIFS(Concentrado!F$2:F1008,Concentrado!$A$2:$A1008,"="&amp;$A19,Concentrado!$B$2:$B1008, "=Hidalgo")</f>
        <v>10.557225440500231</v>
      </c>
      <c r="F19" s="12">
        <f>SUMIFS(Concentrado!G$2:G1008,Concentrado!$A$2:$A1008,"="&amp;$A19,Concentrado!$B$2:$B1008, "=Hidalgo")</f>
        <v>40.35747408778527</v>
      </c>
      <c r="G19" s="12">
        <f>SUMIFS(Concentrado!H$2:H1008,Concentrado!$A$2:$A1008,"="&amp;$A19,Concentrado!$B$2:$B1008, "=Hidalgo")</f>
        <v>58.287996014931274</v>
      </c>
      <c r="H19" s="12">
        <f>SUMIFS(Concentrado!I$2:I1008,Concentrado!$A$2:$A1008,"="&amp;$A19,Concentrado!$B$2:$B1008, "=Hidalgo")</f>
        <v>56.217100219757761</v>
      </c>
      <c r="I19" s="12">
        <f>SUMIFS(Concentrado!J$2:J1008,Concentrado!$A$2:$A1008,"="&amp;$A19,Concentrado!$B$2:$B1008, "=Hidalgo")</f>
        <v>60.220207532832703</v>
      </c>
      <c r="J19" s="12">
        <f>SUMIFS(Concentrado!K$2:K1008,Concentrado!$A$2:$A1008,"="&amp;$A19,Concentrado!$B$2:$B1008, "=Hidalgo")</f>
        <v>51.882284507488315</v>
      </c>
      <c r="K19" s="12">
        <f>SUMIFS(Concentrado!L$2:L1008,Concentrado!$A$2:$A1008,"="&amp;$A19,Concentrado!$B$2:$B1008, "=Hidalgo")</f>
        <v>13.2888673508444</v>
      </c>
      <c r="L19" s="12">
        <f>SUMIFS(Concentrado!M$2:M1008,Concentrado!$A$2:$A1008,"="&amp;$A19,Concentrado!$B$2:$B1008, "=Hidalgo")</f>
        <v>3.26253629571629</v>
      </c>
      <c r="M19" s="12">
        <f>SUMIFS(Concentrado!N$2:N1008,Concentrado!$A$2:$A1008,"="&amp;$A19,Concentrado!$B$2:$B1008, "=Hidalgo")</f>
        <v>5.6876538345502716</v>
      </c>
      <c r="N19" s="12">
        <f>SUMIFS(Concentrado!O$2:O1008,Concentrado!$A$2:$A1008,"="&amp;$A19,Concentrado!$B$2:$B1008, "=Hidalgo")</f>
        <v>0.99982464613898492</v>
      </c>
      <c r="O19" s="12">
        <f>SUMIFS(Concentrado!P$2:P1008,Concentrado!$A$2:$A1008,"="&amp;$A19,Concentrado!$B$2:$B1008, "=Hidalgo")</f>
        <v>1.6050849089916857</v>
      </c>
      <c r="P19" s="12">
        <f>SUMIFS(Concentrado!Q$2:Q1008,Concentrado!$A$2:$A1008,"="&amp;$A19,Concentrado!$B$2:$B1008, "=Hidalgo")</f>
        <v>1.0344627279100431</v>
      </c>
      <c r="Q19" s="12">
        <f>SUMIFS(Concentrado!R$2:R1008,Concentrado!$A$2:$A1008,"="&amp;$A19,Concentrado!$B$2:$B1008, "=Hidalgo")</f>
        <v>1.8699903158373854</v>
      </c>
    </row>
    <row r="20" spans="1:17" x14ac:dyDescent="0.25">
      <c r="A20" s="5">
        <v>2008</v>
      </c>
      <c r="B20" s="12">
        <f>SUMIFS(Concentrado!C$2:C1009,Concentrado!$A$2:$A1009,"="&amp;$A20,Concentrado!$B$2:$B1009, "=Hidalgo")</f>
        <v>8.5957850754747316</v>
      </c>
      <c r="C20" s="12">
        <f>SUMIFS(Concentrado!D$2:D1009,Concentrado!$A$2:$A1009,"="&amp;$A20,Concentrado!$B$2:$B1009, "=Hidalgo")</f>
        <v>11.211893576706169</v>
      </c>
      <c r="D20" s="12">
        <f>SUMIFS(Concentrado!E$2:E1009,Concentrado!$A$2:$A1009,"="&amp;$A20,Concentrado!$B$2:$B1009, "=Hidalgo")</f>
        <v>12.078735894801488</v>
      </c>
      <c r="E20" s="12">
        <f>SUMIFS(Concentrado!F$2:F1009,Concentrado!$A$2:$A1009,"="&amp;$A20,Concentrado!$B$2:$B1009, "=Hidalgo")</f>
        <v>10.914520386868814</v>
      </c>
      <c r="F20" s="12">
        <f>SUMIFS(Concentrado!G$2:G1009,Concentrado!$A$2:$A1009,"="&amp;$A20,Concentrado!$B$2:$B1009, "=Hidalgo")</f>
        <v>46.861227541012873</v>
      </c>
      <c r="G20" s="12">
        <f>SUMIFS(Concentrado!H$2:H1009,Concentrado!$A$2:$A1009,"="&amp;$A20,Concentrado!$B$2:$B1009, "=Hidalgo")</f>
        <v>62.031293758377821</v>
      </c>
      <c r="H20" s="12">
        <f>SUMIFS(Concentrado!I$2:I1009,Concentrado!$A$2:$A1009,"="&amp;$A20,Concentrado!$B$2:$B1009, "=Hidalgo")</f>
        <v>62.339275271738913</v>
      </c>
      <c r="I20" s="12">
        <f>SUMIFS(Concentrado!J$2:J1009,Concentrado!$A$2:$A1009,"="&amp;$A20,Concentrado!$B$2:$B1009, "=Hidalgo")</f>
        <v>61.743696058769181</v>
      </c>
      <c r="J20" s="12">
        <f>SUMIFS(Concentrado!K$2:K1009,Concentrado!$A$2:$A1009,"="&amp;$A20,Concentrado!$B$2:$B1009, "=Hidalgo")</f>
        <v>53.447125993442633</v>
      </c>
      <c r="K20" s="12">
        <f>SUMIFS(Concentrado!L$2:L1009,Concentrado!$A$2:$A1009,"="&amp;$A20,Concentrado!$B$2:$B1009, "=Hidalgo")</f>
        <v>13.905574931433474</v>
      </c>
      <c r="L20" s="12">
        <f>SUMIFS(Concentrado!M$2:M1009,Concentrado!$A$2:$A1009,"="&amp;$A20,Concentrado!$B$2:$B1009, "=Hidalgo")</f>
        <v>4.1949779122760198</v>
      </c>
      <c r="M20" s="12">
        <f>SUMIFS(Concentrado!N$2:N1009,Concentrado!$A$2:$A1009,"="&amp;$A20,Concentrado!$B$2:$B1009, "=Hidalgo")</f>
        <v>7.4002752580644895</v>
      </c>
      <c r="N20" s="12">
        <f>SUMIFS(Concentrado!O$2:O1009,Concentrado!$A$2:$A1009,"="&amp;$A20,Concentrado!$B$2:$B1009, "=Hidalgo")</f>
        <v>1.2018237675672834</v>
      </c>
      <c r="O20" s="12">
        <f>SUMIFS(Concentrado!P$2:P1009,Concentrado!$A$2:$A1009,"="&amp;$A20,Concentrado!$B$2:$B1009, "=Hidalgo")</f>
        <v>3.0498000803464573</v>
      </c>
      <c r="P20" s="12">
        <f>SUMIFS(Concentrado!Q$2:Q1009,Concentrado!$A$2:$A1009,"="&amp;$A20,Concentrado!$B$2:$B1009, "=Hidalgo")</f>
        <v>1.0099020899923752</v>
      </c>
      <c r="Q20" s="12">
        <f>SUMIFS(Concentrado!R$2:R1009,Concentrado!$A$2:$A1009,"="&amp;$A20,Concentrado!$B$2:$B1009, "=Hidalgo")</f>
        <v>1.6702226872950823</v>
      </c>
    </row>
    <row r="21" spans="1:17" x14ac:dyDescent="0.25">
      <c r="A21" s="5">
        <v>2009</v>
      </c>
      <c r="B21" s="12">
        <f>SUMIFS(Concentrado!C$2:C1010,Concentrado!$A$2:$A1010,"="&amp;$A21,Concentrado!$B$2:$B1010, "=Hidalgo")</f>
        <v>6.2931497214355785</v>
      </c>
      <c r="C21" s="12">
        <f>SUMIFS(Concentrado!D$2:D1010,Concentrado!$A$2:$A1010,"="&amp;$A21,Concentrado!$B$2:$B1010, "=Hidalgo")</f>
        <v>12.586299442871157</v>
      </c>
      <c r="D21" s="12">
        <f>SUMIFS(Concentrado!E$2:E1010,Concentrado!$A$2:$A1010,"="&amp;$A21,Concentrado!$B$2:$B1010, "=Hidalgo")</f>
        <v>10.818496538081108</v>
      </c>
      <c r="E21" s="12">
        <f>SUMIFS(Concentrado!F$2:F1010,Concentrado!$A$2:$A1010,"="&amp;$A21,Concentrado!$B$2:$B1010, "=Hidalgo")</f>
        <v>12.785495908641309</v>
      </c>
      <c r="F21" s="12">
        <f>SUMIFS(Concentrado!G$2:G1010,Concentrado!$A$2:$A1010,"="&amp;$A21,Concentrado!$B$2:$B1010, "=Hidalgo")</f>
        <v>35.324089601872537</v>
      </c>
      <c r="G21" s="12">
        <f>SUMIFS(Concentrado!H$2:H1010,Concentrado!$A$2:$A1010,"="&amp;$A21,Concentrado!$B$2:$B1010, "=Hidalgo")</f>
        <v>57.528518710799929</v>
      </c>
      <c r="H21" s="12">
        <f>SUMIFS(Concentrado!I$2:I1010,Concentrado!$A$2:$A1010,"="&amp;$A21,Concentrado!$B$2:$B1010, "=Hidalgo")</f>
        <v>56.667762871313158</v>
      </c>
      <c r="I21" s="12">
        <f>SUMIFS(Concentrado!J$2:J1010,Concentrado!$A$2:$A1010,"="&amp;$A21,Concentrado!$B$2:$B1010, "=Hidalgo")</f>
        <v>58.333211041486287</v>
      </c>
      <c r="J21" s="12">
        <f>SUMIFS(Concentrado!K$2:K1010,Concentrado!$A$2:$A1010,"="&amp;$A21,Concentrado!$B$2:$B1010, "=Hidalgo")</f>
        <v>58.666195415693799</v>
      </c>
      <c r="K21" s="12">
        <f>SUMIFS(Concentrado!L$2:L1010,Concentrado!$A$2:$A1010,"="&amp;$A21,Concentrado!$B$2:$B1010, "=Hidalgo")</f>
        <v>14.29680392483294</v>
      </c>
      <c r="L21" s="12">
        <f>SUMIFS(Concentrado!M$2:M1010,Concentrado!$A$2:$A1010,"="&amp;$A21,Concentrado!$B$2:$B1010, "=Hidalgo")</f>
        <v>6.1813767632566829</v>
      </c>
      <c r="M21" s="12">
        <f>SUMIFS(Concentrado!N$2:N1010,Concentrado!$A$2:$A1010,"="&amp;$A21,Concentrado!$B$2:$B1010, "=Hidalgo")</f>
        <v>10.988208867013633</v>
      </c>
      <c r="N21" s="12">
        <f>SUMIFS(Concentrado!O$2:O1010,Concentrado!$A$2:$A1010,"="&amp;$A21,Concentrado!$B$2:$B1010, "=Hidalgo")</f>
        <v>1.614252381022262</v>
      </c>
      <c r="O21" s="12">
        <f>SUMIFS(Concentrado!P$2:P1010,Concentrado!$A$2:$A1010,"="&amp;$A21,Concentrado!$B$2:$B1010, "=Hidalgo")</f>
        <v>1.859454188213953</v>
      </c>
      <c r="P21" s="12">
        <f>SUMIFS(Concentrado!Q$2:Q1010,Concentrado!$A$2:$A1010,"="&amp;$A21,Concentrado!$B$2:$B1010, "=Hidalgo")</f>
        <v>1.3652120458726416</v>
      </c>
      <c r="Q21" s="12">
        <f>SUMIFS(Concentrado!R$2:R1010,Concentrado!$A$2:$A1010,"="&amp;$A21,Concentrado!$B$2:$B1010, "=Hidalgo")</f>
        <v>2.1236631824685537</v>
      </c>
    </row>
    <row r="22" spans="1:17" x14ac:dyDescent="0.25">
      <c r="A22" s="5">
        <v>2010</v>
      </c>
      <c r="B22" s="12">
        <f>SUMIFS(Concentrado!C$2:C1011,Concentrado!$A$2:$A1011,"="&amp;$A22,Concentrado!$B$2:$B1011, "=Hidalgo")</f>
        <v>2.5808354533053128</v>
      </c>
      <c r="C22" s="12">
        <f>SUMIFS(Concentrado!D$2:D1011,Concentrado!$A$2:$A1011,"="&amp;$A22,Concentrado!$B$2:$B1011, "=Hidalgo")</f>
        <v>14.010249603657412</v>
      </c>
      <c r="D22" s="12">
        <f>SUMIFS(Concentrado!E$2:E1011,Concentrado!$A$2:$A1011,"="&amp;$A22,Concentrado!$B$2:$B1011, "=Hidalgo")</f>
        <v>11.037437352323176</v>
      </c>
      <c r="E22" s="12">
        <f>SUMIFS(Concentrado!F$2:F1011,Concentrado!$A$2:$A1011,"="&amp;$A22,Concentrado!$B$2:$B1011, "=Hidalgo")</f>
        <v>10.49237871764055</v>
      </c>
      <c r="F22" s="12">
        <f>SUMIFS(Concentrado!G$2:G1011,Concentrado!$A$2:$A1011,"="&amp;$A22,Concentrado!$B$2:$B1011, "=Hidalgo")</f>
        <v>45.026156416055436</v>
      </c>
      <c r="G22" s="12">
        <f>SUMIFS(Concentrado!H$2:H1011,Concentrado!$A$2:$A1011,"="&amp;$A22,Concentrado!$B$2:$B1011, "=Hidalgo")</f>
        <v>66.458279485515476</v>
      </c>
      <c r="H22" s="12">
        <f>SUMIFS(Concentrado!I$2:I1011,Concentrado!$A$2:$A1011,"="&amp;$A22,Concentrado!$B$2:$B1011, "=Hidalgo")</f>
        <v>64.863267769880821</v>
      </c>
      <c r="I22" s="12">
        <f>SUMIFS(Concentrado!J$2:J1011,Concentrado!$A$2:$A1011,"="&amp;$A22,Concentrado!$B$2:$B1011, "=Hidalgo")</f>
        <v>67.950430736628746</v>
      </c>
      <c r="J22" s="12">
        <f>SUMIFS(Concentrado!K$2:K1011,Concentrado!$A$2:$A1011,"="&amp;$A22,Concentrado!$B$2:$B1011, "=Hidalgo")</f>
        <v>63.259951541612665</v>
      </c>
      <c r="K22" s="12">
        <f>SUMIFS(Concentrado!L$2:L1011,Concentrado!$A$2:$A1011,"="&amp;$A22,Concentrado!$B$2:$B1011, "=Hidalgo")</f>
        <v>13.648678551306203</v>
      </c>
      <c r="L22" s="12">
        <f>SUMIFS(Concentrado!M$2:M1011,Concentrado!$A$2:$A1011,"="&amp;$A22,Concentrado!$B$2:$B1011, "=Hidalgo")</f>
        <v>5.0950107943568108</v>
      </c>
      <c r="M22" s="12">
        <f>SUMIFS(Concentrado!N$2:N1011,Concentrado!$A$2:$A1011,"="&amp;$A22,Concentrado!$B$2:$B1011, "=Hidalgo")</f>
        <v>8.7715451076707165</v>
      </c>
      <c r="N22" s="12">
        <f>SUMIFS(Concentrado!O$2:O1011,Concentrado!$A$2:$A1011,"="&amp;$A22,Concentrado!$B$2:$B1011, "=Hidalgo")</f>
        <v>1.6555719353204035</v>
      </c>
      <c r="O22" s="12">
        <f>SUMIFS(Concentrado!P$2:P1011,Concentrado!$A$2:$A1011,"="&amp;$A22,Concentrado!$B$2:$B1011, "=Hidalgo")</f>
        <v>2.7519625570012987</v>
      </c>
      <c r="P22" s="12">
        <f>SUMIFS(Concentrado!Q$2:Q1011,Concentrado!$A$2:$A1011,"="&amp;$A22,Concentrado!$B$2:$B1011, "=Hidalgo")</f>
        <v>1.2272653738231734</v>
      </c>
      <c r="Q22" s="12">
        <f>SUMIFS(Concentrado!R$2:R1011,Concentrado!$A$2:$A1011,"="&amp;$A22,Concentrado!$B$2:$B1011, "=Hidalgo")</f>
        <v>1.7107335513898778</v>
      </c>
    </row>
    <row r="23" spans="1:17" x14ac:dyDescent="0.25">
      <c r="A23" s="5">
        <v>2011</v>
      </c>
      <c r="B23" s="12">
        <f>SUMIFS(Concentrado!C$2:C1012,Concentrado!$A$2:$A1012,"="&amp;$A23,Concentrado!$B$2:$B1012, "=Hidalgo")</f>
        <v>7.0128039035481091</v>
      </c>
      <c r="C23" s="12">
        <f>SUMIFS(Concentrado!D$2:D1012,Concentrado!$A$2:$A1012,"="&amp;$A23,Concentrado!$B$2:$B1012, "=Hidalgo")</f>
        <v>11.441943211052179</v>
      </c>
      <c r="D23" s="12">
        <f>SUMIFS(Concentrado!E$2:E1012,Concentrado!$A$2:$A1012,"="&amp;$A23,Concentrado!$B$2:$B1012, "=Hidalgo")</f>
        <v>8.7502519011910955</v>
      </c>
      <c r="E23" s="12">
        <f>SUMIFS(Concentrado!F$2:F1012,Concentrado!$A$2:$A1012,"="&amp;$A23,Concentrado!$B$2:$B1012, "=Hidalgo")</f>
        <v>13.257957426047115</v>
      </c>
      <c r="F23" s="12">
        <f>SUMIFS(Concentrado!G$2:G1012,Concentrado!$A$2:$A1012,"="&amp;$A23,Concentrado!$B$2:$B1012, "=Hidalgo")</f>
        <v>37.20312240491613</v>
      </c>
      <c r="G23" s="12">
        <f>SUMIFS(Concentrado!H$2:H1012,Concentrado!$A$2:$A1012,"="&amp;$A23,Concentrado!$B$2:$B1012, "=Hidalgo")</f>
        <v>63.586125705048232</v>
      </c>
      <c r="H23" s="12">
        <f>SUMIFS(Concentrado!I$2:I1012,Concentrado!$A$2:$A1012,"="&amp;$A23,Concentrado!$B$2:$B1012, "=Hidalgo")</f>
        <v>60.962495569806229</v>
      </c>
      <c r="I23" s="12">
        <f>SUMIFS(Concentrado!J$2:J1012,Concentrado!$A$2:$A1012,"="&amp;$A23,Concentrado!$B$2:$B1012, "=Hidalgo")</f>
        <v>66.041024797979659</v>
      </c>
      <c r="J23" s="12">
        <f>SUMIFS(Concentrado!K$2:K1012,Concentrado!$A$2:$A1012,"="&amp;$A23,Concentrado!$B$2:$B1012, "=Hidalgo")</f>
        <v>65.123614064064938</v>
      </c>
      <c r="K23" s="12">
        <f>SUMIFS(Concentrado!L$2:L1012,Concentrado!$A$2:$A1012,"="&amp;$A23,Concentrado!$B$2:$B1012, "=Hidalgo")</f>
        <v>15.70434538138497</v>
      </c>
      <c r="L23" s="12">
        <f>SUMIFS(Concentrado!M$2:M1012,Concentrado!$A$2:$A1012,"="&amp;$A23,Concentrado!$B$2:$B1012, "=Hidalgo")</f>
        <v>8.3829722432101583</v>
      </c>
      <c r="M23" s="12">
        <f>SUMIFS(Concentrado!N$2:N1012,Concentrado!$A$2:$A1012,"="&amp;$A23,Concentrado!$B$2:$B1012, "=Hidalgo")</f>
        <v>14.767312591443742</v>
      </c>
      <c r="N23" s="12">
        <f>SUMIFS(Concentrado!O$2:O1012,Concentrado!$A$2:$A1012,"="&amp;$A23,Concentrado!$B$2:$B1012, "=Hidalgo")</f>
        <v>2.1966435286881647</v>
      </c>
      <c r="O23" s="12">
        <f>SUMIFS(Concentrado!P$2:P1012,Concentrado!$A$2:$A1012,"="&amp;$A23,Concentrado!$B$2:$B1012, "=Hidalgo")</f>
        <v>6.9680640496368529</v>
      </c>
      <c r="P23" s="12">
        <f>SUMIFS(Concentrado!Q$2:Q1012,Concentrado!$A$2:$A1012,"="&amp;$A23,Concentrado!$B$2:$B1012, "=Hidalgo")</f>
        <v>1.281240299180592</v>
      </c>
      <c r="Q23" s="12">
        <f>SUMIFS(Concentrado!R$2:R1012,Concentrado!$A$2:$A1012,"="&amp;$A23,Concentrado!$B$2:$B1012, "=Hidalgo")</f>
        <v>1.6473089560893326</v>
      </c>
    </row>
    <row r="24" spans="1:17" x14ac:dyDescent="0.25">
      <c r="A24" s="5">
        <v>2012</v>
      </c>
      <c r="B24" s="12">
        <f>SUMIFS(Concentrado!C$2:C1013,Concentrado!$A$2:$A1013,"="&amp;$A24,Concentrado!$B$2:$B1013, "=Hidalgo")</f>
        <v>5.5438723578828322</v>
      </c>
      <c r="C24" s="12">
        <f>SUMIFS(Concentrado!D$2:D1013,Concentrado!$A$2:$A1013,"="&amp;$A24,Concentrado!$B$2:$B1013, "=Hidalgo")</f>
        <v>8.1310127915614867</v>
      </c>
      <c r="D24" s="12">
        <f>SUMIFS(Concentrado!E$2:E1013,Concentrado!$A$2:$A1013,"="&amp;$A24,Concentrado!$B$2:$B1013, "=Hidalgo")</f>
        <v>7.8659741170766422</v>
      </c>
      <c r="E24" s="12">
        <f>SUMIFS(Concentrado!F$2:F1013,Concentrado!$A$2:$A1013,"="&amp;$A24,Concentrado!$B$2:$B1013, "=Hidalgo")</f>
        <v>13.797692303724602</v>
      </c>
      <c r="F24" s="12">
        <f>SUMIFS(Concentrado!G$2:G1013,Concentrado!$A$2:$A1013,"="&amp;$A24,Concentrado!$B$2:$B1013, "=Hidalgo")</f>
        <v>35.633571318506341</v>
      </c>
      <c r="G24" s="12">
        <f>SUMIFS(Concentrado!H$2:H1013,Concentrado!$A$2:$A1013,"="&amp;$A24,Concentrado!$B$2:$B1013, "=Hidalgo")</f>
        <v>65.979580563013741</v>
      </c>
      <c r="H24" s="12">
        <f>SUMIFS(Concentrado!I$2:I1013,Concentrado!$A$2:$A1013,"="&amp;$A24,Concentrado!$B$2:$B1013, "=Hidalgo")</f>
        <v>65.226855275398961</v>
      </c>
      <c r="I24" s="12">
        <f>SUMIFS(Concentrado!J$2:J1013,Concentrado!$A$2:$A1013,"="&amp;$A24,Concentrado!$B$2:$B1013, "=Hidalgo")</f>
        <v>66.683918921840998</v>
      </c>
      <c r="J24" s="12">
        <f>SUMIFS(Concentrado!K$2:K1013,Concentrado!$A$2:$A1013,"="&amp;$A24,Concentrado!$B$2:$B1013, "=Hidalgo")</f>
        <v>65.439059695484957</v>
      </c>
      <c r="K24" s="12">
        <f>SUMIFS(Concentrado!L$2:L1013,Concentrado!$A$2:$A1013,"="&amp;$A24,Concentrado!$B$2:$B1013, "=Hidalgo")</f>
        <v>15.458896811323264</v>
      </c>
      <c r="L24" s="12">
        <f>SUMIFS(Concentrado!M$2:M1013,Concentrado!$A$2:$A1013,"="&amp;$A24,Concentrado!$B$2:$B1013, "=Hidalgo")</f>
        <v>6.0177989918204782</v>
      </c>
      <c r="M24" s="12">
        <f>SUMIFS(Concentrado!N$2:N1013,Concentrado!$A$2:$A1013,"="&amp;$A24,Concentrado!$B$2:$B1013, "=Hidalgo")</f>
        <v>9.6163020920302476</v>
      </c>
      <c r="N24" s="12">
        <f>SUMIFS(Concentrado!O$2:O1013,Concentrado!$A$2:$A1013,"="&amp;$A24,Concentrado!$B$2:$B1013, "=Hidalgo")</f>
        <v>2.3018507577622942</v>
      </c>
      <c r="O24" s="12">
        <f>SUMIFS(Concentrado!P$2:P1013,Concentrado!$A$2:$A1013,"="&amp;$A24,Concentrado!$B$2:$B1013, "=Hidalgo")</f>
        <v>6.0077018738022145</v>
      </c>
      <c r="P24" s="12">
        <f>SUMIFS(Concentrado!Q$2:Q1013,Concentrado!$A$2:$A1013,"="&amp;$A24,Concentrado!$B$2:$B1013, "=Hidalgo")</f>
        <v>1.0450070105556519</v>
      </c>
      <c r="Q24" s="12">
        <f>SUMIFS(Concentrado!R$2:R1013,Concentrado!$A$2:$A1013,"="&amp;$A24,Concentrado!$B$2:$B1013, "=Hidalgo")</f>
        <v>1.7296667760921134</v>
      </c>
    </row>
    <row r="25" spans="1:17" x14ac:dyDescent="0.25">
      <c r="A25" s="5">
        <v>2013</v>
      </c>
      <c r="B25" s="12">
        <f>SUMIFS(Concentrado!C$2:C1014,Concentrado!$A$2:$A1014,"="&amp;$A25,Concentrado!$B$2:$B1014, "=Hidalgo")</f>
        <v>2.5914216539193404</v>
      </c>
      <c r="C25" s="12">
        <f>SUMIFS(Concentrado!D$2:D1014,Concentrado!$A$2:$A1014,"="&amp;$A25,Concentrado!$B$2:$B1014, "=Hidalgo")</f>
        <v>11.846498989345555</v>
      </c>
      <c r="D25" s="12">
        <f>SUMIFS(Concentrado!E$2:E1014,Concentrado!$A$2:$A1014,"="&amp;$A25,Concentrado!$B$2:$B1014, "=Hidalgo")</f>
        <v>9.9140365187927468</v>
      </c>
      <c r="E25" s="12">
        <f>SUMIFS(Concentrado!F$2:F1014,Concentrado!$A$2:$A1014,"="&amp;$A25,Concentrado!$B$2:$B1014, "=Hidalgo")</f>
        <v>13.176883980673903</v>
      </c>
      <c r="F25" s="12">
        <f>SUMIFS(Concentrado!G$2:G1014,Concentrado!$A$2:$A1014,"="&amp;$A25,Concentrado!$B$2:$B1014, "=Hidalgo")</f>
        <v>36.317921497415838</v>
      </c>
      <c r="G25" s="12">
        <f>SUMIFS(Concentrado!H$2:H1014,Concentrado!$A$2:$A1014,"="&amp;$A25,Concentrado!$B$2:$B1014, "=Hidalgo")</f>
        <v>67.0807453416149</v>
      </c>
      <c r="H25" s="12">
        <f>SUMIFS(Concentrado!I$2:I1014,Concentrado!$A$2:$A1014,"="&amp;$A25,Concentrado!$B$2:$B1014, "=Hidalgo")</f>
        <v>64.471171179771034</v>
      </c>
      <c r="I25" s="12">
        <f>SUMIFS(Concentrado!J$2:J1014,Concentrado!$A$2:$A1014,"="&amp;$A25,Concentrado!$B$2:$B1014, "=Hidalgo")</f>
        <v>69.453461028776815</v>
      </c>
      <c r="J25" s="12">
        <f>SUMIFS(Concentrado!K$2:K1014,Concentrado!$A$2:$A1014,"="&amp;$A25,Concentrado!$B$2:$B1014, "=Hidalgo")</f>
        <v>71.623779946761303</v>
      </c>
      <c r="K25" s="12">
        <f>SUMIFS(Concentrado!L$2:L1014,Concentrado!$A$2:$A1014,"="&amp;$A25,Concentrado!$B$2:$B1014, "=Hidalgo")</f>
        <v>13.771073646850045</v>
      </c>
      <c r="L25" s="12">
        <f>SUMIFS(Concentrado!M$2:M1014,Concentrado!$A$2:$A1014,"="&amp;$A25,Concentrado!$B$2:$B1014, "=Hidalgo")</f>
        <v>6.7435669920141965</v>
      </c>
      <c r="M25" s="12">
        <f>SUMIFS(Concentrado!N$2:N1014,Concentrado!$A$2:$A1014,"="&amp;$A25,Concentrado!$B$2:$B1014, "=Hidalgo")</f>
        <v>11.748732789024334</v>
      </c>
      <c r="N25" s="12">
        <f>SUMIFS(Concentrado!O$2:O1014,Concentrado!$A$2:$A1014,"="&amp;$A25,Concentrado!$B$2:$B1014, "=Hidalgo")</f>
        <v>2.0609335616847719</v>
      </c>
      <c r="O25" s="12">
        <f>SUMIFS(Concentrado!P$2:P1014,Concentrado!$A$2:$A1014,"="&amp;$A25,Concentrado!$B$2:$B1014, "=Hidalgo")</f>
        <v>4.0743924434926493</v>
      </c>
      <c r="P25" s="12">
        <f>SUMIFS(Concentrado!Q$2:Q1014,Concentrado!$A$2:$A1014,"="&amp;$A25,Concentrado!$B$2:$B1014, "=Hidalgo")</f>
        <v>1.7036379769299024</v>
      </c>
      <c r="Q25" s="12">
        <f>SUMIFS(Concentrado!R$2:R1014,Concentrado!$A$2:$A1014,"="&amp;$A25,Concentrado!$B$2:$B1014, "=Hidalgo")</f>
        <v>1.9165927240461402</v>
      </c>
    </row>
    <row r="26" spans="1:17" x14ac:dyDescent="0.25">
      <c r="A26" s="5">
        <v>2014</v>
      </c>
      <c r="B26" s="12">
        <f>SUMIFS(Concentrado!C$2:C1015,Concentrado!$A$2:$A1015,"="&amp;$A26,Concentrado!$B$2:$B1015, "=Hidalgo")</f>
        <v>2.59573631768846</v>
      </c>
      <c r="C26" s="12">
        <f>SUMIFS(Concentrado!D$2:D1015,Concentrado!$A$2:$A1015,"="&amp;$A26,Concentrado!$B$2:$B1015, "=Hidalgo")</f>
        <v>14.832778958219771</v>
      </c>
      <c r="D26" s="12">
        <f>SUMIFS(Concentrado!E$2:E1015,Concentrado!$A$2:$A1015,"="&amp;$A26,Concentrado!$B$2:$B1015, "=Hidalgo")</f>
        <v>7.087830439543251</v>
      </c>
      <c r="E26" s="12">
        <f>SUMIFS(Concentrado!F$2:F1015,Concentrado!$A$2:$A1015,"="&amp;$A26,Concentrado!$B$2:$B1015, "=Hidalgo")</f>
        <v>11.975989363366182</v>
      </c>
      <c r="F26" s="12">
        <f>SUMIFS(Concentrado!G$2:G1015,Concentrado!$A$2:$A1015,"="&amp;$A26,Concentrado!$B$2:$B1015, "=Hidalgo")</f>
        <v>44.447514392885992</v>
      </c>
      <c r="G26" s="12">
        <f>SUMIFS(Concentrado!H$2:H1015,Concentrado!$A$2:$A1015,"="&amp;$A26,Concentrado!$B$2:$B1015, "=Hidalgo")</f>
        <v>67.675349979487549</v>
      </c>
      <c r="H26" s="12">
        <f>SUMIFS(Concentrado!I$2:I1015,Concentrado!$A$2:$A1015,"="&amp;$A26,Concentrado!$B$2:$B1015, "=Hidalgo")</f>
        <v>66.359785825057656</v>
      </c>
      <c r="I26" s="12">
        <f>SUMIFS(Concentrado!J$2:J1015,Concentrado!$A$2:$A1015,"="&amp;$A26,Concentrado!$B$2:$B1015, "=Hidalgo")</f>
        <v>68.905858893255484</v>
      </c>
      <c r="J26" s="12">
        <f>SUMIFS(Concentrado!K$2:K1015,Concentrado!$A$2:$A1015,"="&amp;$A26,Concentrado!$B$2:$B1015, "=Hidalgo")</f>
        <v>74.145603078301605</v>
      </c>
      <c r="K26" s="12">
        <f>SUMIFS(Concentrado!L$2:L1015,Concentrado!$A$2:$A1015,"="&amp;$A26,Concentrado!$B$2:$B1015, "=Hidalgo")</f>
        <v>16.647786351543189</v>
      </c>
      <c r="L26" s="12">
        <f>SUMIFS(Concentrado!M$2:M1015,Concentrado!$A$2:$A1015,"="&amp;$A26,Concentrado!$B$2:$B1015, "=Hidalgo")</f>
        <v>7.6244063542781833</v>
      </c>
      <c r="M26" s="12">
        <f>SUMIFS(Concentrado!N$2:N1015,Concentrado!$A$2:$A1015,"="&amp;$A26,Concentrado!$B$2:$B1015, "=Hidalgo")</f>
        <v>12.80881362163054</v>
      </c>
      <c r="N26" s="12">
        <f>SUMIFS(Concentrado!O$2:O1015,Concentrado!$A$2:$A1015,"="&amp;$A26,Concentrado!$B$2:$B1015, "=Hidalgo")</f>
        <v>2.7751868513000733</v>
      </c>
      <c r="O26" s="12">
        <f>SUMIFS(Concentrado!P$2:P1015,Concentrado!$A$2:$A1015,"="&amp;$A26,Concentrado!$B$2:$B1015, "=Hidalgo")</f>
        <v>5.1330040313823968</v>
      </c>
      <c r="P26" s="12">
        <f>SUMIFS(Concentrado!Q$2:Q1015,Concentrado!$A$2:$A1015,"="&amp;$A26,Concentrado!$B$2:$B1015, "=Hidalgo")</f>
        <v>0.83938418579209373</v>
      </c>
      <c r="Q26" s="12">
        <f>SUMIFS(Concentrado!R$2:R1015,Concentrado!$A$2:$A1015,"="&amp;$A26,Concentrado!$B$2:$B1015, "=Hidalgo")</f>
        <v>1.3989736429868227</v>
      </c>
    </row>
    <row r="27" spans="1:17" x14ac:dyDescent="0.25">
      <c r="A27" s="5">
        <v>2015</v>
      </c>
      <c r="B27" s="12">
        <f>SUMIFS(Concentrado!C$2:C1016,Concentrado!$A$2:$A1016,"="&amp;$A27,Concentrado!$B$2:$B1016, "=Hidalgo")</f>
        <v>2.6012344715592173</v>
      </c>
      <c r="C27" s="12">
        <f>SUMIFS(Concentrado!D$2:D1016,Concentrado!$A$2:$A1016,"="&amp;$A27,Concentrado!$B$2:$B1016, "=Hidalgo")</f>
        <v>9.6617280372199499</v>
      </c>
      <c r="D27" s="12">
        <f>SUMIFS(Concentrado!E$2:E1016,Concentrado!$A$2:$A1016,"="&amp;$A27,Concentrado!$B$2:$B1016, "=Hidalgo")</f>
        <v>7.5042792258919073</v>
      </c>
      <c r="E27" s="12">
        <f>SUMIFS(Concentrado!F$2:F1016,Concentrado!$A$2:$A1016,"="&amp;$A27,Concentrado!$B$2:$B1016, "=Hidalgo")</f>
        <v>14.174749648906936</v>
      </c>
      <c r="F27" s="12">
        <f>SUMIFS(Concentrado!G$2:G1016,Concentrado!$A$2:$A1016,"="&amp;$A27,Concentrado!$B$2:$B1016, "=Hidalgo")</f>
        <v>37.232247780608979</v>
      </c>
      <c r="G27" s="12">
        <f>SUMIFS(Concentrado!H$2:H1016,Concentrado!$A$2:$A1016,"="&amp;$A27,Concentrado!$B$2:$B1016, "=Hidalgo")</f>
        <v>73.047203047427217</v>
      </c>
      <c r="H27" s="12">
        <f>SUMIFS(Concentrado!I$2:I1016,Concentrado!$A$2:$A1016,"="&amp;$A27,Concentrado!$B$2:$B1016, "=Hidalgo")</f>
        <v>76.15249340535108</v>
      </c>
      <c r="I27" s="12">
        <f>SUMIFS(Concentrado!J$2:J1016,Concentrado!$A$2:$A1016,"="&amp;$A27,Concentrado!$B$2:$B1016, "=Hidalgo")</f>
        <v>70.143403550150524</v>
      </c>
      <c r="J27" s="12">
        <f>SUMIFS(Concentrado!K$2:K1016,Concentrado!$A$2:$A1016,"="&amp;$A27,Concentrado!$B$2:$B1016, "=Hidalgo")</f>
        <v>78.358472768533829</v>
      </c>
      <c r="K27" s="12">
        <f>SUMIFS(Concentrado!L$2:L1016,Concentrado!$A$2:$A1016,"="&amp;$A27,Concentrado!$B$2:$B1016, "=Hidalgo")</f>
        <v>19.037797961369133</v>
      </c>
      <c r="L27" s="12">
        <f>SUMIFS(Concentrado!M$2:M1016,Concentrado!$A$2:$A1016,"="&amp;$A27,Concentrado!$B$2:$B1016, "=Hidalgo")</f>
        <v>7.8634382883915999</v>
      </c>
      <c r="M27" s="12">
        <f>SUMIFS(Concentrado!N$2:N1016,Concentrado!$A$2:$A1016,"="&amp;$A27,Concentrado!$B$2:$B1016, "=Hidalgo")</f>
        <v>12.703977344097932</v>
      </c>
      <c r="N27" s="12">
        <f>SUMIFS(Concentrado!O$2:O1016,Concentrado!$A$2:$A1016,"="&amp;$A27,Concentrado!$B$2:$B1016, "=Hidalgo")</f>
        <v>3.3369839938225754</v>
      </c>
      <c r="O27" s="12">
        <f>SUMIFS(Concentrado!P$2:P1016,Concentrado!$A$2:$A1016,"="&amp;$A27,Concentrado!$B$2:$B1016, "=Hidalgo")</f>
        <v>6.4783749879757426</v>
      </c>
      <c r="P27" s="12">
        <f>SUMIFS(Concentrado!Q$2:Q1016,Concentrado!$A$2:$A1016,"="&amp;$A27,Concentrado!$B$2:$B1016, "=Hidalgo")</f>
        <v>0.86221911056925427</v>
      </c>
      <c r="Q27" s="12">
        <f>SUMIFS(Concentrado!R$2:R1016,Concentrado!$A$2:$A1016,"="&amp;$A27,Concentrado!$B$2:$B1016, "=Hidalgo")</f>
        <v>1.3450618124880367</v>
      </c>
    </row>
    <row r="28" spans="1:17" x14ac:dyDescent="0.25">
      <c r="A28" s="5">
        <v>2016</v>
      </c>
      <c r="B28" s="12">
        <f>SUMIFS(Concentrado!C$2:C1017,Concentrado!$A$2:$A1017,"="&amp;$A28,Concentrado!$B$2:$B1017, "=Hidalgo")</f>
        <v>1.4893030806234222</v>
      </c>
      <c r="C28" s="12">
        <f>SUMIFS(Concentrado!D$2:D1017,Concentrado!$A$2:$A1017,"="&amp;$A28,Concentrado!$B$2:$B1017, "=Hidalgo")</f>
        <v>6.7018638628054008</v>
      </c>
      <c r="D28" s="12">
        <f>SUMIFS(Concentrado!E$2:E1017,Concentrado!$A$2:$A1017,"="&amp;$A28,Concentrado!$B$2:$B1017, "=Hidalgo")</f>
        <v>7.6782398682134829</v>
      </c>
      <c r="E28" s="12">
        <f>SUMIFS(Concentrado!F$2:F1017,Concentrado!$A$2:$A1017,"="&amp;$A28,Concentrado!$B$2:$B1017, "=Hidalgo")</f>
        <v>12.564392511622062</v>
      </c>
      <c r="F28" s="12">
        <f>SUMIFS(Concentrado!G$2:G1017,Concentrado!$A$2:$A1017,"="&amp;$A28,Concentrado!$B$2:$B1017, "=Hidalgo")</f>
        <v>47.979634056508722</v>
      </c>
      <c r="G28" s="12">
        <f>SUMIFS(Concentrado!H$2:H1017,Concentrado!$A$2:$A1017,"="&amp;$A28,Concentrado!$B$2:$B1017, "=Hidalgo")</f>
        <v>78.196352470228902</v>
      </c>
      <c r="H28" s="12">
        <f>SUMIFS(Concentrado!I$2:I1017,Concentrado!$A$2:$A1017,"="&amp;$A28,Concentrado!$B$2:$B1017, "=Hidalgo")</f>
        <v>78.163564652886876</v>
      </c>
      <c r="I28" s="12">
        <f>SUMIFS(Concentrado!J$2:J1017,Concentrado!$A$2:$A1017,"="&amp;$A28,Concentrado!$B$2:$B1017, "=Hidalgo")</f>
        <v>78.227012419525934</v>
      </c>
      <c r="J28" s="12">
        <f>SUMIFS(Concentrado!K$2:K1017,Concentrado!$A$2:$A1017,"="&amp;$A28,Concentrado!$B$2:$B1017, "=Hidalgo")</f>
        <v>84.695701174238351</v>
      </c>
      <c r="K28" s="12">
        <f>SUMIFS(Concentrado!L$2:L1017,Concentrado!$A$2:$A1017,"="&amp;$A28,Concentrado!$B$2:$B1017, "=Hidalgo")</f>
        <v>17.966785946162254</v>
      </c>
      <c r="L28" s="12">
        <f>SUMIFS(Concentrado!M$2:M1017,Concentrado!$A$2:$A1017,"="&amp;$A28,Concentrado!$B$2:$B1017, "=Hidalgo")</f>
        <v>7.8264408477600726</v>
      </c>
      <c r="M28" s="12">
        <f>SUMIFS(Concentrado!N$2:N1017,Concentrado!$A$2:$A1017,"="&amp;$A28,Concentrado!$B$2:$B1017, "=Hidalgo")</f>
        <v>13.23851365292138</v>
      </c>
      <c r="N28" s="12">
        <f>SUMIFS(Concentrado!O$2:O1017,Concentrado!$A$2:$A1017,"="&amp;$A28,Concentrado!$B$2:$B1017, "=Hidalgo")</f>
        <v>2.7656014491751595</v>
      </c>
      <c r="O28" s="12">
        <f>SUMIFS(Concentrado!P$2:P1017,Concentrado!$A$2:$A1017,"="&amp;$A28,Concentrado!$B$2:$B1017, "=Hidalgo")</f>
        <v>4.4871832390049375</v>
      </c>
      <c r="P28" s="12">
        <f>SUMIFS(Concentrado!Q$2:Q1017,Concentrado!$A$2:$A1017,"="&amp;$A28,Concentrado!$B$2:$B1017, "=Hidalgo")</f>
        <v>0.78264408477600722</v>
      </c>
      <c r="Q28" s="12">
        <f>SUMIFS(Concentrado!R$2:R1017,Concentrado!$A$2:$A1017,"="&amp;$A28,Concentrado!$B$2:$B1017, "=Hidalgo")</f>
        <v>1.6333441769238413</v>
      </c>
    </row>
    <row r="29" spans="1:17" x14ac:dyDescent="0.25">
      <c r="A29" s="5">
        <v>2017</v>
      </c>
      <c r="B29" s="12">
        <f>SUMIFS(Concentrado!C$2:C1018,Concentrado!$A$2:$A1018,"="&amp;$A29,Concentrado!$B$2:$B1018, "=Hidalgo")</f>
        <v>0.74624916513374651</v>
      </c>
      <c r="C29" s="12">
        <f>SUMIFS(Concentrado!D$2:D1018,Concentrado!$A$2:$A1018,"="&amp;$A29,Concentrado!$B$2:$B1018, "=Hidalgo")</f>
        <v>10.074363729305578</v>
      </c>
      <c r="D29" s="12">
        <f>SUMIFS(Concentrado!E$2:E1018,Concentrado!$A$2:$A1018,"="&amp;$A29,Concentrado!$B$2:$B1018, "=Hidalgo")</f>
        <v>7.513558557943198</v>
      </c>
      <c r="E29" s="12">
        <f>SUMIFS(Concentrado!F$2:F1018,Concentrado!$A$2:$A1018,"="&amp;$A29,Concentrado!$B$2:$B1018, "=Hidalgo")</f>
        <v>13.661015559896724</v>
      </c>
      <c r="F29" s="12">
        <f>SUMIFS(Concentrado!G$2:G1018,Concentrado!$A$2:$A1018,"="&amp;$A29,Concentrado!$B$2:$B1018, "=Hidalgo")</f>
        <v>35.105522263209139</v>
      </c>
      <c r="G29" s="12">
        <f>SUMIFS(Concentrado!H$2:H1018,Concentrado!$A$2:$A1018,"="&amp;$A29,Concentrado!$B$2:$B1018, "=Hidalgo")</f>
        <v>76.654890746626023</v>
      </c>
      <c r="H29" s="12">
        <f>SUMIFS(Concentrado!I$2:I1018,Concentrado!$A$2:$A1018,"="&amp;$A29,Concentrado!$B$2:$B1018, "=Hidalgo")</f>
        <v>77.573910698248611</v>
      </c>
      <c r="I29" s="12">
        <f>SUMIFS(Concentrado!J$2:J1018,Concentrado!$A$2:$A1018,"="&amp;$A29,Concentrado!$B$2:$B1018, "=Hidalgo")</f>
        <v>75.795445902788117</v>
      </c>
      <c r="J29" s="12">
        <f>SUMIFS(Concentrado!K$2:K1018,Concentrado!$A$2:$A1018,"="&amp;$A29,Concentrado!$B$2:$B1018, "=Hidalgo")</f>
        <v>88.176638128787602</v>
      </c>
      <c r="K29" s="12">
        <f>SUMIFS(Concentrado!L$2:L1018,Concentrado!$A$2:$A1018,"="&amp;$A29,Concentrado!$B$2:$B1018, "=Hidalgo")</f>
        <v>18.038420828631978</v>
      </c>
      <c r="L29" s="12">
        <f>SUMIFS(Concentrado!M$2:M1018,Concentrado!$A$2:$A1018,"="&amp;$A29,Concentrado!$B$2:$B1018, "=Hidalgo")</f>
        <v>10.379649974017283</v>
      </c>
      <c r="M29" s="12">
        <f>SUMIFS(Concentrado!N$2:N1018,Concentrado!$A$2:$A1018,"="&amp;$A29,Concentrado!$B$2:$B1018, "=Hidalgo")</f>
        <v>18.00326422118852</v>
      </c>
      <c r="N29" s="12">
        <f>SUMIFS(Concentrado!O$2:O1018,Concentrado!$A$2:$A1018,"="&amp;$A29,Concentrado!$B$2:$B1018, "=Hidalgo")</f>
        <v>3.2502335292790785</v>
      </c>
      <c r="O29" s="12">
        <f>SUMIFS(Concentrado!P$2:P1018,Concentrado!$A$2:$A1018,"="&amp;$A29,Concentrado!$B$2:$B1018, "=Hidalgo")</f>
        <v>4.9409651545698603</v>
      </c>
      <c r="P29" s="12">
        <f>SUMIFS(Concentrado!Q$2:Q1018,Concentrado!$A$2:$A1018,"="&amp;$A29,Concentrado!$B$2:$B1018, "=Hidalgo")</f>
        <v>0.57104870407214836</v>
      </c>
      <c r="Q29" s="12">
        <f>SUMIFS(Concentrado!R$2:R1018,Concentrado!$A$2:$A1018,"="&amp;$A29,Concentrado!$B$2:$B1018, "=Hidalgo")</f>
        <v>1.9482838138932119</v>
      </c>
    </row>
    <row r="30" spans="1:17" x14ac:dyDescent="0.25">
      <c r="A30" s="5">
        <v>2018</v>
      </c>
      <c r="B30" s="12">
        <f>SUMIFS(Concentrado!C$2:C1019,Concentrado!$A$2:$A1019,"="&amp;$A30,Concentrado!$B$2:$B1019, "=Hidalgo")</f>
        <v>2.2457527201679821</v>
      </c>
      <c r="C30" s="12">
        <f>SUMIFS(Concentrado!D$2:D1019,Concentrado!$A$2:$A1019,"="&amp;$A30,Concentrado!$B$2:$B1019, "=Hidalgo")</f>
        <v>6.3629660404759489</v>
      </c>
      <c r="D30" s="12">
        <f>SUMIFS(Concentrado!E$2:E1019,Concentrado!$A$2:$A1019,"="&amp;$A30,Concentrado!$B$2:$B1019, "=Hidalgo")</f>
        <v>7.5806136952704781</v>
      </c>
      <c r="E30" s="12">
        <f>SUMIFS(Concentrado!F$2:F1019,Concentrado!$A$2:$A1019,"="&amp;$A30,Concentrado!$B$2:$B1019, "=Hidalgo")</f>
        <v>13.04311474039185</v>
      </c>
      <c r="F30" s="12">
        <f>SUMIFS(Concentrado!G$2:G1019,Concentrado!$A$2:$A1019,"="&amp;$A30,Concentrado!$B$2:$B1019, "=Hidalgo")</f>
        <v>37.072103908573254</v>
      </c>
      <c r="G30" s="12">
        <f>SUMIFS(Concentrado!H$2:H1019,Concentrado!$A$2:$A1019,"="&amp;$A30,Concentrado!$B$2:$B1019, "=Hidalgo")</f>
        <v>81.744827416896626</v>
      </c>
      <c r="H30" s="12">
        <f>SUMIFS(Concentrado!I$2:I1019,Concentrado!$A$2:$A1019,"="&amp;$A30,Concentrado!$B$2:$B1019, "=Hidalgo")</f>
        <v>83.275379253102912</v>
      </c>
      <c r="I30" s="12">
        <f>SUMIFS(Concentrado!J$2:J1019,Concentrado!$A$2:$A1019,"="&amp;$A30,Concentrado!$B$2:$B1019, "=Hidalgo")</f>
        <v>80.313550263378374</v>
      </c>
      <c r="J30" s="12">
        <f>SUMIFS(Concentrado!K$2:K1019,Concentrado!$A$2:$A1019,"="&amp;$A30,Concentrado!$B$2:$B1019, "=Hidalgo")</f>
        <v>93.223605942158898</v>
      </c>
      <c r="K30" s="12">
        <f>SUMIFS(Concentrado!L$2:L1019,Concentrado!$A$2:$A1019,"="&amp;$A30,Concentrado!$B$2:$B1019, "=Hidalgo")</f>
        <v>18.677896848909416</v>
      </c>
      <c r="L30" s="12">
        <f>SUMIFS(Concentrado!M$2:M1019,Concentrado!$A$2:$A1019,"="&amp;$A30,Concentrado!$B$2:$B1019, "=Hidalgo")</f>
        <v>10.450333050455535</v>
      </c>
      <c r="M30" s="12">
        <f>SUMIFS(Concentrado!N$2:N1019,Concentrado!$A$2:$A1019,"="&amp;$A30,Concentrado!$B$2:$B1019, "=Hidalgo")</f>
        <v>18.192889944000225</v>
      </c>
      <c r="N30" s="12">
        <f>SUMIFS(Concentrado!O$2:O1019,Concentrado!$A$2:$A1019,"="&amp;$A30,Concentrado!$B$2:$B1019, "=Hidalgo")</f>
        <v>3.2741735119362883</v>
      </c>
      <c r="O30" s="12">
        <f>SUMIFS(Concentrado!P$2:P1019,Concentrado!$A$2:$A1019,"="&amp;$A30,Concentrado!$B$2:$B1019, "=Hidalgo")</f>
        <v>4.6217039066877978</v>
      </c>
      <c r="P30" s="12">
        <f>SUMIFS(Concentrado!Q$2:Q1019,Concentrado!$A$2:$A1019,"="&amp;$A30,Concentrado!$B$2:$B1019, "=Hidalgo")</f>
        <v>0.56398622811982246</v>
      </c>
      <c r="Q30" s="12">
        <f>SUMIFS(Concentrado!R$2:R1019,Concentrado!$A$2:$A1019,"="&amp;$A30,Concentrado!$B$2:$B1019, "=Hidalgo")</f>
        <v>2.0568909496134702</v>
      </c>
    </row>
    <row r="31" spans="1:17" x14ac:dyDescent="0.25">
      <c r="A31" s="5">
        <v>2019</v>
      </c>
      <c r="B31" s="12">
        <f>SUMIFS(Concentrado!C$2:C1020,Concentrado!$A$2:$A1020,"="&amp;$A31,Concentrado!$B$2:$B1020, "=Hidalgo")</f>
        <v>1.1271712135501009</v>
      </c>
      <c r="C31" s="12">
        <f>SUMIFS(Concentrado!D$2:D1020,Concentrado!$A$2:$A1020,"="&amp;$A31,Concentrado!$B$2:$B1020, "=Hidalgo")</f>
        <v>4.5086848542004034</v>
      </c>
      <c r="D31" s="12">
        <f>SUMIFS(Concentrado!E$2:E1020,Concentrado!$A$2:$A1020,"="&amp;$A31,Concentrado!$B$2:$B1020, "=Hidalgo")</f>
        <v>7.5373755513754066</v>
      </c>
      <c r="E31" s="12">
        <f>SUMIFS(Concentrado!F$2:F1020,Concentrado!$A$2:$A1020,"="&amp;$A31,Concentrado!$B$2:$B1020, "=Hidalgo")</f>
        <v>13.545428527109429</v>
      </c>
      <c r="F31" s="12">
        <f>SUMIFS(Concentrado!G$2:G1020,Concentrado!$A$2:$A1020,"="&amp;$A31,Concentrado!$B$2:$B1020, "=Hidalgo")</f>
        <v>36.079718007153645</v>
      </c>
      <c r="G31" s="12">
        <f>SUMIFS(Concentrado!H$2:H1020,Concentrado!$A$2:$A1020,"="&amp;$A31,Concentrado!$B$2:$B1020, "=Hidalgo")</f>
        <v>83.455708816279426</v>
      </c>
      <c r="H31" s="12">
        <f>SUMIFS(Concentrado!I$2:I1020,Concentrado!$A$2:$A1020,"="&amp;$A31,Concentrado!$B$2:$B1020, "=Hidalgo")</f>
        <v>83.980143241090843</v>
      </c>
      <c r="I31" s="12">
        <f>SUMIFS(Concentrado!J$2:J1020,Concentrado!$A$2:$A1020,"="&amp;$A31,Concentrado!$B$2:$B1020, "=Hidalgo")</f>
        <v>83.028767660263284</v>
      </c>
      <c r="J31" s="12">
        <f>SUMIFS(Concentrado!K$2:K1020,Concentrado!$A$2:$A1020,"="&amp;$A31,Concentrado!$B$2:$B1020, "=Hidalgo")</f>
        <v>97.911312739287766</v>
      </c>
      <c r="K31" s="12">
        <f>SUMIFS(Concentrado!L$2:L1020,Concentrado!$A$2:$A1020,"="&amp;$A31,Concentrado!$B$2:$B1020, "=Hidalgo")</f>
        <v>18.225205853044525</v>
      </c>
      <c r="L31" s="12">
        <f>SUMIFS(Concentrado!M$2:M1020,Concentrado!$A$2:$A1020,"="&amp;$A31,Concentrado!$B$2:$B1020, "=Hidalgo")</f>
        <v>11.669376409503331</v>
      </c>
      <c r="M31" s="12">
        <f>SUMIFS(Concentrado!N$2:N1020,Concentrado!$A$2:$A1020,"="&amp;$A31,Concentrado!$B$2:$B1020, "=Hidalgo")</f>
        <v>20.757612141982069</v>
      </c>
      <c r="N31" s="12">
        <f>SUMIFS(Concentrado!O$2:O1020,Concentrado!$A$2:$A1020,"="&amp;$A31,Concentrado!$B$2:$B1020, "=Hidalgo")</f>
        <v>3.2348870516985695</v>
      </c>
      <c r="O31" s="12">
        <f>SUMIFS(Concentrado!P$2:P1020,Concentrado!$A$2:$A1020,"="&amp;$A31,Concentrado!$B$2:$B1020, "=Hidalgo")</f>
        <v>3.926150074692611</v>
      </c>
      <c r="P31" s="12">
        <f>SUMIFS(Concentrado!Q$2:Q1020,Concentrado!$A$2:$A1020,"="&amp;$A31,Concentrado!$B$2:$B1020, "=Hidalgo")</f>
        <v>0.42612891383017781</v>
      </c>
      <c r="Q31" s="12">
        <f>SUMIFS(Concentrado!R$2:R1020,Concentrado!$A$2:$A1020,"="&amp;$A31,Concentrado!$B$2:$B1020, "=Hidalgo")</f>
        <v>2.3600985996748309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"=Jalisco")</f>
        <v>85.831662969368026</v>
      </c>
      <c r="C2" s="12">
        <f>SUMIFS(Concentrado!D$2:D991,Concentrado!$A$2:$A991,"="&amp;$A2,Concentrado!$B$2:$B991, "=Jalisco")</f>
        <v>98.438984384749972</v>
      </c>
      <c r="D2" s="12">
        <f>SUMIFS(Concentrado!E$2:E991,Concentrado!$A$2:$A991,"="&amp;$A2,Concentrado!$B$2:$B991, "=Jalisco")</f>
        <v>28.005958267621438</v>
      </c>
      <c r="E2" s="12">
        <f>SUMIFS(Concentrado!F$2:F991,Concentrado!$A$2:$A991,"="&amp;$A2,Concentrado!$B$2:$B991, "=Jalisco")</f>
        <v>16.891093580159179</v>
      </c>
      <c r="F2" s="12">
        <f>SUMIFS(Concentrado!G$2:G991,Concentrado!$A$2:$A991,"="&amp;$A2,Concentrado!$B$2:$B991, "=Jalisco")</f>
        <v>55.651774617799589</v>
      </c>
      <c r="G2" s="12">
        <f>SUMIFS(Concentrado!H$2:H991,Concentrado!$A$2:$A991,"="&amp;$A2,Concentrado!$B$2:$B991, "=Jalisco")</f>
        <v>34.363402125350156</v>
      </c>
      <c r="H2" s="12">
        <f>SUMIFS(Concentrado!I$2:I991,Concentrado!$A$2:$A991,"="&amp;$A2,Concentrado!$B$2:$B991, "=Jalisco")</f>
        <v>33.526124016214318</v>
      </c>
      <c r="I2" s="12">
        <f>SUMIFS(Concentrado!J$2:J991,Concentrado!$A$2:$A991,"="&amp;$A2,Concentrado!$B$2:$B991, "=Jalisco")</f>
        <v>35.019628678741242</v>
      </c>
      <c r="J2" s="12">
        <f>SUMIFS(Concentrado!K$2:K991,Concentrado!$A$2:$A991,"="&amp;$A2,Concentrado!$B$2:$B991, "=Jalisco")</f>
        <v>43.782995749589524</v>
      </c>
      <c r="K2" s="12">
        <f>SUMIFS(Concentrado!L$2:L991,Concentrado!$A$2:$A991,"="&amp;$A2,Concentrado!$B$2:$B991, "=Jalisco")</f>
        <v>8.260259024332985</v>
      </c>
      <c r="L2" s="12">
        <f>SUMIFS(Concentrado!M$2:M991,Concentrado!$A$2:$A991,"="&amp;$A2,Concentrado!$B$2:$B991, "=Jalisco")</f>
        <v>14.654713926941634</v>
      </c>
      <c r="M2" s="12">
        <f>SUMIFS(Concentrado!N$2:N991,Concentrado!$A$2:$A991,"="&amp;$A2,Concentrado!$B$2:$B991, "=Jalisco")</f>
        <v>27.659980500641936</v>
      </c>
      <c r="N2" s="12">
        <f>SUMIFS(Concentrado!O$2:O991,Concentrado!$A$2:$A991,"="&amp;$A2,Concentrado!$B$2:$B991, "=Jalisco")</f>
        <v>2.2638951873125657</v>
      </c>
      <c r="O2" s="12">
        <f>SUMIFS(Concentrado!P$2:P991,Concentrado!$A$2:$A991,"="&amp;$A2,Concentrado!$B$2:$B991, "=Jalisco")</f>
        <v>3.0916488381583669</v>
      </c>
      <c r="P2" s="12">
        <f>SUMIFS(Concentrado!Q$2:Q991,Concentrado!$A$2:$A991,"="&amp;$A2,Concentrado!$B$2:$B991, "=Jalisco")</f>
        <v>4.8003698277373701</v>
      </c>
      <c r="Q2" s="12">
        <f>SUMIFS(Concentrado!R$2:R991,Concentrado!$A$2:$A991,"="&amp;$A2,Concentrado!$B$2:$B991, "=Jalisco")</f>
        <v>3.4236599903485398</v>
      </c>
    </row>
    <row r="3" spans="1:17" x14ac:dyDescent="0.25">
      <c r="A3" s="5">
        <v>1991</v>
      </c>
      <c r="B3" s="12">
        <f>SUMIFS(Concentrado!C$2:C992,Concentrado!$A$2:$A992,"="&amp;$A3,Concentrado!$B$2:$B992, "=Jalisco")</f>
        <v>65.881704037935606</v>
      </c>
      <c r="C3" s="12">
        <f>SUMIFS(Concentrado!D$2:D992,Concentrado!$A$2:$A992,"="&amp;$A3,Concentrado!$B$2:$B992, "=Jalisco")</f>
        <v>89.374404702625824</v>
      </c>
      <c r="D3" s="12">
        <f>SUMIFS(Concentrado!E$2:E992,Concentrado!$A$2:$A992,"="&amp;$A3,Concentrado!$B$2:$B992, "=Jalisco")</f>
        <v>23.191251650472289</v>
      </c>
      <c r="E3" s="12">
        <f>SUMIFS(Concentrado!F$2:F992,Concentrado!$A$2:$A992,"="&amp;$A3,Concentrado!$B$2:$B992, "=Jalisco")</f>
        <v>18.028235772082471</v>
      </c>
      <c r="F3" s="12">
        <f>SUMIFS(Concentrado!G$2:G992,Concentrado!$A$2:$A992,"="&amp;$A3,Concentrado!$B$2:$B992, "=Jalisco")</f>
        <v>54.363189597060035</v>
      </c>
      <c r="G3" s="12">
        <f>SUMIFS(Concentrado!H$2:H992,Concentrado!$A$2:$A992,"="&amp;$A3,Concentrado!$B$2:$B992, "=Jalisco")</f>
        <v>37.324236172836805</v>
      </c>
      <c r="H3" s="12">
        <f>SUMIFS(Concentrado!I$2:I992,Concentrado!$A$2:$A992,"="&amp;$A3,Concentrado!$B$2:$B992, "=Jalisco")</f>
        <v>33.394805996935105</v>
      </c>
      <c r="I3" s="12">
        <f>SUMIFS(Concentrado!J$2:J992,Concentrado!$A$2:$A992,"="&amp;$A3,Concentrado!$B$2:$B992, "=Jalisco")</f>
        <v>41.03546860109671</v>
      </c>
      <c r="J3" s="12">
        <f>SUMIFS(Concentrado!K$2:K992,Concentrado!$A$2:$A992,"="&amp;$A3,Concentrado!$B$2:$B992, "=Jalisco")</f>
        <v>45.109005431742766</v>
      </c>
      <c r="K3" s="12">
        <f>SUMIFS(Concentrado!L$2:L992,Concentrado!$A$2:$A992,"="&amp;$A3,Concentrado!$B$2:$B992, "=Jalisco")</f>
        <v>9.0289104646671898</v>
      </c>
      <c r="L3" s="12">
        <f>SUMIFS(Concentrado!M$2:M992,Concentrado!$A$2:$A992,"="&amp;$A3,Concentrado!$B$2:$B992, "=Jalisco")</f>
        <v>13.756647046559852</v>
      </c>
      <c r="M3" s="12">
        <f>SUMIFS(Concentrado!N$2:N992,Concentrado!$A$2:$A992,"="&amp;$A3,Concentrado!$B$2:$B992, "=Jalisco")</f>
        <v>24.945956497165263</v>
      </c>
      <c r="N3" s="12">
        <f>SUMIFS(Concentrado!O$2:O992,Concentrado!$A$2:$A992,"="&amp;$A3,Concentrado!$B$2:$B992, "=Jalisco")</f>
        <v>3.0203771305375753</v>
      </c>
      <c r="O3" s="12">
        <f>SUMIFS(Concentrado!P$2:P992,Concentrado!$A$2:$A992,"="&amp;$A3,Concentrado!$B$2:$B992, "=Jalisco")</f>
        <v>3.8133371466704795</v>
      </c>
      <c r="P3" s="12">
        <f>SUMIFS(Concentrado!Q$2:Q992,Concentrado!$A$2:$A992,"="&amp;$A3,Concentrado!$B$2:$B992, "=Jalisco")</f>
        <v>3.5724626051143802</v>
      </c>
      <c r="Q3" s="12">
        <f>SUMIFS(Concentrado!R$2:R992,Concentrado!$A$2:$A992,"="&amp;$A3,Concentrado!$B$2:$B992, "=Jalisco")</f>
        <v>4.0523456416222823</v>
      </c>
    </row>
    <row r="4" spans="1:17" x14ac:dyDescent="0.25">
      <c r="A4" s="5">
        <v>1992</v>
      </c>
      <c r="B4" s="12">
        <f>SUMIFS(Concentrado!C$2:C993,Concentrado!$A$2:$A993,"="&amp;$A4,Concentrado!$B$2:$B993, "=Jalisco")</f>
        <v>42.893451386354762</v>
      </c>
      <c r="C4" s="12">
        <f>SUMIFS(Concentrado!D$2:D993,Concentrado!$A$2:$A993,"="&amp;$A4,Concentrado!$B$2:$B993, "=Jalisco")</f>
        <v>75.415650347949111</v>
      </c>
      <c r="D4" s="12">
        <f>SUMIFS(Concentrado!E$2:E993,Concentrado!$A$2:$A993,"="&amp;$A4,Concentrado!$B$2:$B993, "=Jalisco")</f>
        <v>25.383765689828394</v>
      </c>
      <c r="E4" s="12">
        <f>SUMIFS(Concentrado!F$2:F993,Concentrado!$A$2:$A993,"="&amp;$A4,Concentrado!$B$2:$B993, "=Jalisco")</f>
        <v>18.996882709807057</v>
      </c>
      <c r="F4" s="12">
        <f>SUMIFS(Concentrado!G$2:G993,Concentrado!$A$2:$A993,"="&amp;$A4,Concentrado!$B$2:$B993, "=Jalisco")</f>
        <v>68.514452340364841</v>
      </c>
      <c r="G4" s="12">
        <f>SUMIFS(Concentrado!H$2:H993,Concentrado!$A$2:$A993,"="&amp;$A4,Concentrado!$B$2:$B993, "=Jalisco")</f>
        <v>38.854573455469641</v>
      </c>
      <c r="H4" s="12">
        <f>SUMIFS(Concentrado!I$2:I993,Concentrado!$A$2:$A993,"="&amp;$A4,Concentrado!$B$2:$B993, "=Jalisco")</f>
        <v>36.166300655603543</v>
      </c>
      <c r="I4" s="12">
        <f>SUMIFS(Concentrado!J$2:J993,Concentrado!$A$2:$A993,"="&amp;$A4,Concentrado!$B$2:$B993, "=Jalisco")</f>
        <v>41.384802300640473</v>
      </c>
      <c r="J4" s="12">
        <f>SUMIFS(Concentrado!K$2:K993,Concentrado!$A$2:$A993,"="&amp;$A4,Concentrado!$B$2:$B993, "=Jalisco")</f>
        <v>46.566168187089573</v>
      </c>
      <c r="K4" s="12">
        <f>SUMIFS(Concentrado!L$2:L993,Concentrado!$A$2:$A993,"="&amp;$A4,Concentrado!$B$2:$B993, "=Jalisco")</f>
        <v>9.4388523751275599</v>
      </c>
      <c r="L4" s="12">
        <f>SUMIFS(Concentrado!M$2:M993,Concentrado!$A$2:$A993,"="&amp;$A4,Concentrado!$B$2:$B993, "=Jalisco")</f>
        <v>13.120179271896351</v>
      </c>
      <c r="M4" s="12">
        <f>SUMIFS(Concentrado!N$2:N993,Concentrado!$A$2:$A993,"="&amp;$A4,Concentrado!$B$2:$B993, "=Jalisco")</f>
        <v>24.194254489964031</v>
      </c>
      <c r="N4" s="12">
        <f>SUMIFS(Concentrado!O$2:O993,Concentrado!$A$2:$A993,"="&amp;$A4,Concentrado!$B$2:$B993, "=Jalisco")</f>
        <v>2.5567217236804245</v>
      </c>
      <c r="O4" s="12">
        <f>SUMIFS(Concentrado!P$2:P993,Concentrado!$A$2:$A993,"="&amp;$A4,Concentrado!$B$2:$B993, "=Jalisco")</f>
        <v>3.6183515982046166</v>
      </c>
      <c r="P4" s="12">
        <f>SUMIFS(Concentrado!Q$2:Q993,Concentrado!$A$2:$A993,"="&amp;$A4,Concentrado!$B$2:$B993, "=Jalisco")</f>
        <v>3.4894093808234974</v>
      </c>
      <c r="Q4" s="12">
        <f>SUMIFS(Concentrado!R$2:R993,Concentrado!$A$2:$A993,"="&amp;$A4,Concentrado!$B$2:$B993, "=Jalisco")</f>
        <v>5.0770906490981886</v>
      </c>
    </row>
    <row r="5" spans="1:17" x14ac:dyDescent="0.25">
      <c r="A5" s="5">
        <v>1993</v>
      </c>
      <c r="B5" s="12">
        <f>SUMIFS(Concentrado!C$2:C994,Concentrado!$A$2:$A994,"="&amp;$A5,Concentrado!$B$2:$B994, "=Jalisco")</f>
        <v>41.608823125259256</v>
      </c>
      <c r="C5" s="12">
        <f>SUMIFS(Concentrado!D$2:D994,Concentrado!$A$2:$A994,"="&amp;$A5,Concentrado!$B$2:$B994, "=Jalisco")</f>
        <v>68.577504780519888</v>
      </c>
      <c r="D5" s="12">
        <f>SUMIFS(Concentrado!E$2:E994,Concentrado!$A$2:$A994,"="&amp;$A5,Concentrado!$B$2:$B994, "=Jalisco")</f>
        <v>23.2994751278103</v>
      </c>
      <c r="E5" s="12">
        <f>SUMIFS(Concentrado!F$2:F994,Concentrado!$A$2:$A994,"="&amp;$A5,Concentrado!$B$2:$B994, "=Jalisco")</f>
        <v>20.129478511781691</v>
      </c>
      <c r="F5" s="12">
        <f>SUMIFS(Concentrado!G$2:G994,Concentrado!$A$2:$A994,"="&amp;$A5,Concentrado!$B$2:$B994, "=Jalisco")</f>
        <v>57.460473302371035</v>
      </c>
      <c r="G5" s="12">
        <f>SUMIFS(Concentrado!H$2:H994,Concentrado!$A$2:$A994,"="&amp;$A5,Concentrado!$B$2:$B994, "=Jalisco")</f>
        <v>39.670741414454717</v>
      </c>
      <c r="H5" s="12">
        <f>SUMIFS(Concentrado!I$2:I994,Concentrado!$A$2:$A994,"="&amp;$A5,Concentrado!$B$2:$B994, "=Jalisco")</f>
        <v>35.791131378716486</v>
      </c>
      <c r="I5" s="12">
        <f>SUMIFS(Concentrado!J$2:J994,Concentrado!$A$2:$A994,"="&amp;$A5,Concentrado!$B$2:$B994, "=Jalisco")</f>
        <v>43.373892667869526</v>
      </c>
      <c r="J5" s="12">
        <f>SUMIFS(Concentrado!K$2:K994,Concentrado!$A$2:$A994,"="&amp;$A5,Concentrado!$B$2:$B994, "=Jalisco")</f>
        <v>47.056525237189049</v>
      </c>
      <c r="K5" s="12">
        <f>SUMIFS(Concentrado!L$2:L994,Concentrado!$A$2:$A994,"="&amp;$A5,Concentrado!$B$2:$B994, "=Jalisco")</f>
        <v>9.2022410970031032</v>
      </c>
      <c r="L5" s="12">
        <f>SUMIFS(Concentrado!M$2:M994,Concentrado!$A$2:$A994,"="&amp;$A5,Concentrado!$B$2:$B994, "=Jalisco")</f>
        <v>13.229292601278203</v>
      </c>
      <c r="M5" s="12">
        <f>SUMIFS(Concentrado!N$2:N994,Concentrado!$A$2:$A994,"="&amp;$A5,Concentrado!$B$2:$B994, "=Jalisco")</f>
        <v>24.808166553678976</v>
      </c>
      <c r="N5" s="12">
        <f>SUMIFS(Concentrado!O$2:O994,Concentrado!$A$2:$A994,"="&amp;$A5,Concentrado!$B$2:$B994, "=Jalisco")</f>
        <v>2.1435746183348643</v>
      </c>
      <c r="O5" s="12">
        <f>SUMIFS(Concentrado!P$2:P994,Concentrado!$A$2:$A994,"="&amp;$A5,Concentrado!$B$2:$B994, "=Jalisco")</f>
        <v>4.0204826840742394</v>
      </c>
      <c r="P5" s="12">
        <f>SUMIFS(Concentrado!Q$2:Q994,Concentrado!$A$2:$A994,"="&amp;$A5,Concentrado!$B$2:$B994, "=Jalisco")</f>
        <v>3.6671873272973259</v>
      </c>
      <c r="Q5" s="12">
        <f>SUMIFS(Concentrado!R$2:R994,Concentrado!$A$2:$A994,"="&amp;$A5,Concentrado!$B$2:$B994, "=Jalisco")</f>
        <v>5.9977362829629159</v>
      </c>
    </row>
    <row r="6" spans="1:17" x14ac:dyDescent="0.25">
      <c r="A6" s="5">
        <v>1994</v>
      </c>
      <c r="B6" s="12">
        <f>SUMIFS(Concentrado!C$2:C995,Concentrado!$A$2:$A995,"="&amp;$A6,Concentrado!$B$2:$B995, "=Jalisco")</f>
        <v>33.255307959619287</v>
      </c>
      <c r="C6" s="12">
        <f>SUMIFS(Concentrado!D$2:D995,Concentrado!$A$2:$A995,"="&amp;$A6,Concentrado!$B$2:$B995, "=Jalisco")</f>
        <v>70.248615651133775</v>
      </c>
      <c r="D6" s="12">
        <f>SUMIFS(Concentrado!E$2:E995,Concentrado!$A$2:$A995,"="&amp;$A6,Concentrado!$B$2:$B995, "=Jalisco")</f>
        <v>23.097931392237406</v>
      </c>
      <c r="E6" s="12">
        <f>SUMIFS(Concentrado!F$2:F995,Concentrado!$A$2:$A995,"="&amp;$A6,Concentrado!$B$2:$B995, "=Jalisco")</f>
        <v>19.030853771677332</v>
      </c>
      <c r="F6" s="12">
        <f>SUMIFS(Concentrado!G$2:G995,Concentrado!$A$2:$A995,"="&amp;$A6,Concentrado!$B$2:$B995, "=Jalisco")</f>
        <v>69.798481500120332</v>
      </c>
      <c r="G6" s="12">
        <f>SUMIFS(Concentrado!H$2:H995,Concentrado!$A$2:$A995,"="&amp;$A6,Concentrado!$B$2:$B995, "=Jalisco")</f>
        <v>38.296070728834515</v>
      </c>
      <c r="H6" s="12">
        <f>SUMIFS(Concentrado!I$2:I995,Concentrado!$A$2:$A995,"="&amp;$A6,Concentrado!$B$2:$B995, "=Jalisco")</f>
        <v>35.644663383726524</v>
      </c>
      <c r="I6" s="12">
        <f>SUMIFS(Concentrado!J$2:J995,Concentrado!$A$2:$A995,"="&amp;$A6,Concentrado!$B$2:$B995, "=Jalisco")</f>
        <v>40.828542839183939</v>
      </c>
      <c r="J6" s="12">
        <f>SUMIFS(Concentrado!K$2:K995,Concentrado!$A$2:$A995,"="&amp;$A6,Concentrado!$B$2:$B995, "=Jalisco")</f>
        <v>48.282688997171746</v>
      </c>
      <c r="K6" s="12">
        <f>SUMIFS(Concentrado!L$2:L995,Concentrado!$A$2:$A995,"="&amp;$A6,Concentrado!$B$2:$B995, "=Jalisco")</f>
        <v>10.070822469587968</v>
      </c>
      <c r="L6" s="12">
        <f>SUMIFS(Concentrado!M$2:M995,Concentrado!$A$2:$A995,"="&amp;$A6,Concentrado!$B$2:$B995, "=Jalisco")</f>
        <v>11.754906494602679</v>
      </c>
      <c r="M6" s="12">
        <f>SUMIFS(Concentrado!N$2:N995,Concentrado!$A$2:$A995,"="&amp;$A6,Concentrado!$B$2:$B995, "=Jalisco")</f>
        <v>22.131406085447221</v>
      </c>
      <c r="N6" s="12">
        <f>SUMIFS(Concentrado!O$2:O995,Concentrado!$A$2:$A995,"="&amp;$A6,Concentrado!$B$2:$B995, "=Jalisco")</f>
        <v>1.8438696766083071</v>
      </c>
      <c r="O6" s="12">
        <f>SUMIFS(Concentrado!P$2:P995,Concentrado!$A$2:$A995,"="&amp;$A6,Concentrado!$B$2:$B995, "=Jalisco")</f>
        <v>4.3310578093097121</v>
      </c>
      <c r="P6" s="12">
        <f>SUMIFS(Concentrado!Q$2:Q995,Concentrado!$A$2:$A995,"="&amp;$A6,Concentrado!$B$2:$B995, "=Jalisco")</f>
        <v>3.6881440147822162</v>
      </c>
      <c r="Q6" s="12">
        <f>SUMIFS(Concentrado!R$2:R995,Concentrado!$A$2:$A995,"="&amp;$A6,Concentrado!$B$2:$B995, "=Jalisco")</f>
        <v>5.8269307265508985</v>
      </c>
    </row>
    <row r="7" spans="1:17" x14ac:dyDescent="0.25">
      <c r="A7" s="5">
        <v>1995</v>
      </c>
      <c r="B7" s="12">
        <f>SUMIFS(Concentrado!C$2:C996,Concentrado!$A$2:$A996,"="&amp;$A7,Concentrado!$B$2:$B996, "=Jalisco")</f>
        <v>30.310134854194001</v>
      </c>
      <c r="C7" s="12">
        <f>SUMIFS(Concentrado!D$2:D996,Concentrado!$A$2:$A996,"="&amp;$A7,Concentrado!$B$2:$B996, "=Jalisco")</f>
        <v>73.31425780971712</v>
      </c>
      <c r="D7" s="12">
        <f>SUMIFS(Concentrado!E$2:E996,Concentrado!$A$2:$A996,"="&amp;$A7,Concentrado!$B$2:$B996, "=Jalisco")</f>
        <v>22.008547644044455</v>
      </c>
      <c r="E7" s="12">
        <f>SUMIFS(Concentrado!F$2:F996,Concentrado!$A$2:$A996,"="&amp;$A7,Concentrado!$B$2:$B996, "=Jalisco")</f>
        <v>20.893249621542203</v>
      </c>
      <c r="F7" s="12">
        <f>SUMIFS(Concentrado!G$2:G996,Concentrado!$A$2:$A996,"="&amp;$A7,Concentrado!$B$2:$B996, "=Jalisco")</f>
        <v>62.444831578880525</v>
      </c>
      <c r="G7" s="12">
        <f>SUMIFS(Concentrado!H$2:H996,Concentrado!$A$2:$A996,"="&amp;$A7,Concentrado!$B$2:$B996, "=Jalisco")</f>
        <v>42.7252198692807</v>
      </c>
      <c r="H7" s="12">
        <f>SUMIFS(Concentrado!I$2:I996,Concentrado!$A$2:$A996,"="&amp;$A7,Concentrado!$B$2:$B996, "=Jalisco")</f>
        <v>39.343875639465061</v>
      </c>
      <c r="I7" s="12">
        <f>SUMIFS(Concentrado!J$2:J996,Concentrado!$A$2:$A996,"="&amp;$A7,Concentrado!$B$2:$B996, "=Jalisco")</f>
        <v>45.956775369500249</v>
      </c>
      <c r="J7" s="12">
        <f>SUMIFS(Concentrado!K$2:K996,Concentrado!$A$2:$A996,"="&amp;$A7,Concentrado!$B$2:$B996, "=Jalisco")</f>
        <v>48.786239432132149</v>
      </c>
      <c r="K7" s="12">
        <f>SUMIFS(Concentrado!L$2:L996,Concentrado!$A$2:$A996,"="&amp;$A7,Concentrado!$B$2:$B996, "=Jalisco")</f>
        <v>9.7870561793584869</v>
      </c>
      <c r="L7" s="12">
        <f>SUMIFS(Concentrado!M$2:M996,Concentrado!$A$2:$A996,"="&amp;$A7,Concentrado!$B$2:$B996, "=Jalisco")</f>
        <v>12.95004726270446</v>
      </c>
      <c r="M7" s="12">
        <f>SUMIFS(Concentrado!N$2:N996,Concentrado!$A$2:$A996,"="&amp;$A7,Concentrado!$B$2:$B996, "=Jalisco")</f>
        <v>24.229863119911727</v>
      </c>
      <c r="N7" s="12">
        <f>SUMIFS(Concentrado!O$2:O996,Concentrado!$A$2:$A996,"="&amp;$A7,Concentrado!$B$2:$B996, "=Jalisco")</f>
        <v>2.1699111696663262</v>
      </c>
      <c r="O7" s="12">
        <f>SUMIFS(Concentrado!P$2:P996,Concentrado!$A$2:$A996,"="&amp;$A7,Concentrado!$B$2:$B996, "=Jalisco")</f>
        <v>4.3918274597385318</v>
      </c>
      <c r="P7" s="12">
        <f>SUMIFS(Concentrado!Q$2:Q996,Concentrado!$A$2:$A996,"="&amp;$A7,Concentrado!$B$2:$B996, "=Jalisco")</f>
        <v>3.3120325480062562</v>
      </c>
      <c r="Q7" s="12">
        <f>SUMIFS(Concentrado!R$2:R996,Concentrado!$A$2:$A996,"="&amp;$A7,Concentrado!$B$2:$B996, "=Jalisco")</f>
        <v>7.0711894899933556</v>
      </c>
    </row>
    <row r="8" spans="1:17" x14ac:dyDescent="0.25">
      <c r="A8" s="5">
        <v>1996</v>
      </c>
      <c r="B8" s="12">
        <f>SUMIFS(Concentrado!C$2:C997,Concentrado!$A$2:$A997,"="&amp;$A8,Concentrado!$B$2:$B997, "=Jalisco")</f>
        <v>28.62045503921653</v>
      </c>
      <c r="C8" s="12">
        <f>SUMIFS(Concentrado!D$2:D997,Concentrado!$A$2:$A997,"="&amp;$A8,Concentrado!$B$2:$B997, "=Jalisco")</f>
        <v>56.98072412353109</v>
      </c>
      <c r="D8" s="12">
        <f>SUMIFS(Concentrado!E$2:E997,Concentrado!$A$2:$A997,"="&amp;$A8,Concentrado!$B$2:$B997, "=Jalisco")</f>
        <v>21.957972152379661</v>
      </c>
      <c r="E8" s="12">
        <f>SUMIFS(Concentrado!F$2:F997,Concentrado!$A$2:$A997,"="&amp;$A8,Concentrado!$B$2:$B997, "=Jalisco")</f>
        <v>18.490923917793396</v>
      </c>
      <c r="F8" s="12">
        <f>SUMIFS(Concentrado!G$2:G997,Concentrado!$A$2:$A997,"="&amp;$A8,Concentrado!$B$2:$B997, "=Jalisco")</f>
        <v>66.311363673690607</v>
      </c>
      <c r="G8" s="12">
        <f>SUMIFS(Concentrado!H$2:H997,Concentrado!$A$2:$A997,"="&amp;$A8,Concentrado!$B$2:$B997, "=Jalisco")</f>
        <v>42.931478911094459</v>
      </c>
      <c r="H8" s="12">
        <f>SUMIFS(Concentrado!I$2:I997,Concentrado!$A$2:$A997,"="&amp;$A8,Concentrado!$B$2:$B997, "=Jalisco")</f>
        <v>39.637419460403486</v>
      </c>
      <c r="I8" s="12">
        <f>SUMIFS(Concentrado!J$2:J997,Concentrado!$A$2:$A997,"="&amp;$A8,Concentrado!$B$2:$B997, "=Jalisco")</f>
        <v>46.081683696345017</v>
      </c>
      <c r="J8" s="12">
        <f>SUMIFS(Concentrado!K$2:K997,Concentrado!$A$2:$A997,"="&amp;$A8,Concentrado!$B$2:$B997, "=Jalisco")</f>
        <v>49.803780288117558</v>
      </c>
      <c r="K8" s="12">
        <f>SUMIFS(Concentrado!L$2:L997,Concentrado!$A$2:$A997,"="&amp;$A8,Concentrado!$B$2:$B997, "=Jalisco")</f>
        <v>8.8311521258182903</v>
      </c>
      <c r="L8" s="12">
        <f>SUMIFS(Concentrado!M$2:M997,Concentrado!$A$2:$A997,"="&amp;$A8,Concentrado!$B$2:$B997, "=Jalisco")</f>
        <v>12.046932105090384</v>
      </c>
      <c r="M8" s="12">
        <f>SUMIFS(Concentrado!N$2:N997,Concentrado!$A$2:$A997,"="&amp;$A8,Concentrado!$B$2:$B997, "=Jalisco")</f>
        <v>22.30648374014282</v>
      </c>
      <c r="N8" s="12">
        <f>SUMIFS(Concentrado!O$2:O997,Concentrado!$A$2:$A997,"="&amp;$A8,Concentrado!$B$2:$B997, "=Jalisco")</f>
        <v>2.2034900727982025</v>
      </c>
      <c r="O8" s="12">
        <f>SUMIFS(Concentrado!P$2:P997,Concentrado!$A$2:$A997,"="&amp;$A8,Concentrado!$B$2:$B997, "=Jalisco")</f>
        <v>5.4341875607823944</v>
      </c>
      <c r="P8" s="12">
        <f>SUMIFS(Concentrado!Q$2:Q997,Concentrado!$A$2:$A997,"="&amp;$A8,Concentrado!$B$2:$B997, "=Jalisco")</f>
        <v>3.3463700291917733</v>
      </c>
      <c r="Q8" s="12">
        <f>SUMIFS(Concentrado!R$2:R997,Concentrado!$A$2:$A997,"="&amp;$A8,Concentrado!$B$2:$B997, "=Jalisco")</f>
        <v>6.7906825958233048</v>
      </c>
    </row>
    <row r="9" spans="1:17" x14ac:dyDescent="0.25">
      <c r="A9" s="5">
        <v>1997</v>
      </c>
      <c r="B9" s="12">
        <f>SUMIFS(Concentrado!C$2:C998,Concentrado!$A$2:$A998,"="&amp;$A9,Concentrado!$B$2:$B998, "=Jalisco")</f>
        <v>27.034157069758571</v>
      </c>
      <c r="C9" s="12">
        <f>SUMIFS(Concentrado!D$2:D998,Concentrado!$A$2:$A998,"="&amp;$A9,Concentrado!$B$2:$B998, "=Jalisco")</f>
        <v>55.896711236022554</v>
      </c>
      <c r="D9" s="12">
        <f>SUMIFS(Concentrado!E$2:E998,Concentrado!$A$2:$A998,"="&amp;$A9,Concentrado!$B$2:$B998, "=Jalisco")</f>
        <v>20.398631462849167</v>
      </c>
      <c r="E9" s="12">
        <f>SUMIFS(Concentrado!F$2:F998,Concentrado!$A$2:$A998,"="&amp;$A9,Concentrado!$B$2:$B998, "=Jalisco")</f>
        <v>20.046930920386252</v>
      </c>
      <c r="F9" s="12">
        <f>SUMIFS(Concentrado!G$2:G998,Concentrado!$A$2:$A998,"="&amp;$A9,Concentrado!$B$2:$B998, "=Jalisco")</f>
        <v>57.453608206290376</v>
      </c>
      <c r="G9" s="12">
        <f>SUMIFS(Concentrado!H$2:H998,Concentrado!$A$2:$A998,"="&amp;$A9,Concentrado!$B$2:$B998, "=Jalisco")</f>
        <v>45.450102786907401</v>
      </c>
      <c r="H9" s="12">
        <f>SUMIFS(Concentrado!I$2:I998,Concentrado!$A$2:$A998,"="&amp;$A9,Concentrado!$B$2:$B998, "=Jalisco")</f>
        <v>42.118247722580264</v>
      </c>
      <c r="I9" s="12">
        <f>SUMIFS(Concentrado!J$2:J998,Concentrado!$A$2:$A998,"="&amp;$A9,Concentrado!$B$2:$B998, "=Jalisco")</f>
        <v>48.638592845423965</v>
      </c>
      <c r="J9" s="12">
        <f>SUMIFS(Concentrado!K$2:K998,Concentrado!$A$2:$A998,"="&amp;$A9,Concentrado!$B$2:$B998, "=Jalisco")</f>
        <v>50.337037188764377</v>
      </c>
      <c r="K9" s="12">
        <f>SUMIFS(Concentrado!L$2:L998,Concentrado!$A$2:$A998,"="&amp;$A9,Concentrado!$B$2:$B998, "=Jalisco")</f>
        <v>9.5319413580774572</v>
      </c>
      <c r="L9" s="12">
        <f>SUMIFS(Concentrado!M$2:M998,Concentrado!$A$2:$A998,"="&amp;$A9,Concentrado!$B$2:$B998, "=Jalisco")</f>
        <v>9.8383827892170039</v>
      </c>
      <c r="M9" s="12">
        <f>SUMIFS(Concentrado!N$2:N998,Concentrado!$A$2:$A998,"="&amp;$A9,Concentrado!$B$2:$B998, "=Jalisco")</f>
        <v>18.305111578725171</v>
      </c>
      <c r="N9" s="12">
        <f>SUMIFS(Concentrado!O$2:O998,Concentrado!$A$2:$A998,"="&amp;$A9,Concentrado!$B$2:$B998, "=Jalisco")</f>
        <v>1.7359653513941062</v>
      </c>
      <c r="O9" s="12">
        <f>SUMIFS(Concentrado!P$2:P998,Concentrado!$A$2:$A998,"="&amp;$A9,Concentrado!$B$2:$B998, "=Jalisco")</f>
        <v>6.7198440996168891</v>
      </c>
      <c r="P9" s="12">
        <f>SUMIFS(Concentrado!Q$2:Q998,Concentrado!$A$2:$A998,"="&amp;$A9,Concentrado!$B$2:$B998, "=Jalisco")</f>
        <v>3.0644143113954598</v>
      </c>
      <c r="Q9" s="12">
        <f>SUMIFS(Concentrado!R$2:R998,Concentrado!$A$2:$A998,"="&amp;$A9,Concentrado!$B$2:$B998, "=Jalisco")</f>
        <v>5.5965882423906557</v>
      </c>
    </row>
    <row r="10" spans="1:17" x14ac:dyDescent="0.25">
      <c r="A10" s="5">
        <v>1998</v>
      </c>
      <c r="B10" s="12">
        <f>SUMIFS(Concentrado!C$2:C999,Concentrado!$A$2:$A999,"="&amp;$A10,Concentrado!$B$2:$B999, "=Jalisco")</f>
        <v>17.734595861402163</v>
      </c>
      <c r="C10" s="12">
        <f>SUMIFS(Concentrado!D$2:D999,Concentrado!$A$2:$A999,"="&amp;$A10,Concentrado!$B$2:$B999, "=Jalisco")</f>
        <v>29.557659769003607</v>
      </c>
      <c r="D10" s="12">
        <f>SUMIFS(Concentrado!E$2:E999,Concentrado!$A$2:$A999,"="&amp;$A10,Concentrado!$B$2:$B999, "=Jalisco")</f>
        <v>20.69500969307656</v>
      </c>
      <c r="E10" s="12">
        <f>SUMIFS(Concentrado!F$2:F999,Concentrado!$A$2:$A999,"="&amp;$A10,Concentrado!$B$2:$B999, "=Jalisco")</f>
        <v>19.324479249826457</v>
      </c>
      <c r="F10" s="12">
        <f>SUMIFS(Concentrado!G$2:G999,Concentrado!$A$2:$A999,"="&amp;$A10,Concentrado!$B$2:$B999, "=Jalisco")</f>
        <v>60.828311123250948</v>
      </c>
      <c r="G10" s="12">
        <f>SUMIFS(Concentrado!H$2:H999,Concentrado!$A$2:$A999,"="&amp;$A10,Concentrado!$B$2:$B999, "=Jalisco")</f>
        <v>49.459461657198098</v>
      </c>
      <c r="H10" s="12">
        <f>SUMIFS(Concentrado!I$2:I999,Concentrado!$A$2:$A999,"="&amp;$A10,Concentrado!$B$2:$B999, "=Jalisco")</f>
        <v>45.864770966263478</v>
      </c>
      <c r="I10" s="12">
        <f>SUMIFS(Concentrado!J$2:J999,Concentrado!$A$2:$A999,"="&amp;$A10,Concentrado!$B$2:$B999, "=Jalisco")</f>
        <v>52.901152246395156</v>
      </c>
      <c r="J10" s="12">
        <f>SUMIFS(Concentrado!K$2:K999,Concentrado!$A$2:$A999,"="&amp;$A10,Concentrado!$B$2:$B999, "=Jalisco")</f>
        <v>51.691674626897559</v>
      </c>
      <c r="K10" s="12">
        <f>SUMIFS(Concentrado!L$2:L999,Concentrado!$A$2:$A999,"="&amp;$A10,Concentrado!$B$2:$B999, "=Jalisco")</f>
        <v>9.2636838242527695</v>
      </c>
      <c r="L10" s="12">
        <f>SUMIFS(Concentrado!M$2:M999,Concentrado!$A$2:$A999,"="&amp;$A10,Concentrado!$B$2:$B999, "=Jalisco")</f>
        <v>8.8650743653778665</v>
      </c>
      <c r="M10" s="12">
        <f>SUMIFS(Concentrado!N$2:N999,Concentrado!$A$2:$A999,"="&amp;$A10,Concentrado!$B$2:$B999, "=Jalisco")</f>
        <v>15.972805809146484</v>
      </c>
      <c r="N10" s="12">
        <f>SUMIFS(Concentrado!O$2:O999,Concentrado!$A$2:$A999,"="&amp;$A10,Concentrado!$B$2:$B999, "=Jalisco")</f>
        <v>2.0598678750808732</v>
      </c>
      <c r="O10" s="12">
        <f>SUMIFS(Concentrado!P$2:P999,Concentrado!$A$2:$A999,"="&amp;$A10,Concentrado!$B$2:$B999, "=Jalisco")</f>
        <v>6.0859333793159411</v>
      </c>
      <c r="P10" s="12">
        <f>SUMIFS(Concentrado!Q$2:Q999,Concentrado!$A$2:$A999,"="&amp;$A10,Concentrado!$B$2:$B999, "=Jalisco")</f>
        <v>2.854043725544313</v>
      </c>
      <c r="Q10" s="12">
        <f>SUMIFS(Concentrado!R$2:R999,Concentrado!$A$2:$A999,"="&amp;$A10,Concentrado!$B$2:$B999, "=Jalisco")</f>
        <v>5.787809342863607</v>
      </c>
    </row>
    <row r="11" spans="1:17" x14ac:dyDescent="0.25">
      <c r="A11" s="5">
        <v>1999</v>
      </c>
      <c r="B11" s="12">
        <f>SUMIFS(Concentrado!C$2:C1000,Concentrado!$A$2:$A1000,"="&amp;$A11,Concentrado!$B$2:$B1000, "=Jalisco")</f>
        <v>22.358844907673845</v>
      </c>
      <c r="C11" s="12">
        <f>SUMIFS(Concentrado!D$2:D1000,Concentrado!$A$2:$A1000,"="&amp;$A11,Concentrado!$B$2:$B1000, "=Jalisco")</f>
        <v>26.989374918138843</v>
      </c>
      <c r="D11" s="12">
        <f>SUMIFS(Concentrado!E$2:E1000,Concentrado!$A$2:$A1000,"="&amp;$A11,Concentrado!$B$2:$B1000, "=Jalisco")</f>
        <v>20.972608037317883</v>
      </c>
      <c r="E11" s="12">
        <f>SUMIFS(Concentrado!F$2:F1000,Concentrado!$A$2:$A1000,"="&amp;$A11,Concentrado!$B$2:$B1000, "=Jalisco")</f>
        <v>18.83527218638103</v>
      </c>
      <c r="F11" s="12">
        <f>SUMIFS(Concentrado!G$2:G1000,Concentrado!$A$2:$A1000,"="&amp;$A11,Concentrado!$B$2:$B1000, "=Jalisco")</f>
        <v>67.298925661005157</v>
      </c>
      <c r="G11" s="12">
        <f>SUMIFS(Concentrado!H$2:H1000,Concentrado!$A$2:$A1000,"="&amp;$A11,Concentrado!$B$2:$B1000, "=Jalisco")</f>
        <v>53.842372433083817</v>
      </c>
      <c r="H11" s="12">
        <f>SUMIFS(Concentrado!I$2:I1000,Concentrado!$A$2:$A1000,"="&amp;$A11,Concentrado!$B$2:$B1000, "=Jalisco")</f>
        <v>51.322985347158728</v>
      </c>
      <c r="I11" s="12">
        <f>SUMIFS(Concentrado!J$2:J1000,Concentrado!$A$2:$A1000,"="&amp;$A11,Concentrado!$B$2:$B1000, "=Jalisco")</f>
        <v>56.25528165154639</v>
      </c>
      <c r="J11" s="12">
        <f>SUMIFS(Concentrado!K$2:K1000,Concentrado!$A$2:$A1000,"="&amp;$A11,Concentrado!$B$2:$B1000, "=Jalisco")</f>
        <v>52.990735610767906</v>
      </c>
      <c r="K11" s="12">
        <f>SUMIFS(Concentrado!L$2:L1000,Concentrado!$A$2:$A1000,"="&amp;$A11,Concentrado!$B$2:$B1000, "=Jalisco")</f>
        <v>10.598147122153582</v>
      </c>
      <c r="L11" s="12">
        <f>SUMIFS(Concentrado!M$2:M1000,Concentrado!$A$2:$A1000,"="&amp;$A11,Concentrado!$B$2:$B1000, "=Jalisco")</f>
        <v>8.6425366412800049</v>
      </c>
      <c r="M11" s="12">
        <f>SUMIFS(Concentrado!N$2:N1000,Concentrado!$A$2:$A1000,"="&amp;$A11,Concentrado!$B$2:$B1000, "=Jalisco")</f>
        <v>15.603219163332177</v>
      </c>
      <c r="N11" s="12">
        <f>SUMIFS(Concentrado!O$2:O1000,Concentrado!$A$2:$A1000,"="&amp;$A11,Concentrado!$B$2:$B1000, "=Jalisco")</f>
        <v>1.9760362380345604</v>
      </c>
      <c r="O11" s="12">
        <f>SUMIFS(Concentrado!P$2:P1000,Concentrado!$A$2:$A1000,"="&amp;$A11,Concentrado!$B$2:$B1000, "=Jalisco")</f>
        <v>6.6917786549683296</v>
      </c>
      <c r="P11" s="12">
        <f>SUMIFS(Concentrado!Q$2:Q1000,Concentrado!$A$2:$A1000,"="&amp;$A11,Concentrado!$B$2:$B1000, "=Jalisco")</f>
        <v>2.6968499373337238</v>
      </c>
      <c r="Q11" s="12">
        <f>SUMIFS(Concentrado!R$2:R1000,Concentrado!$A$2:$A1000,"="&amp;$A11,Concentrado!$B$2:$B1000, "=Jalisco")</f>
        <v>6.2137945924531417</v>
      </c>
    </row>
    <row r="12" spans="1:17" x14ac:dyDescent="0.25">
      <c r="A12" s="5">
        <v>2000</v>
      </c>
      <c r="B12" s="12">
        <f>SUMIFS(Concentrado!C$2:C1001,Concentrado!$A$2:$A1001,"="&amp;$A12,Concentrado!$B$2:$B1001, "=Jalisco")</f>
        <v>19.384373539533502</v>
      </c>
      <c r="C12" s="12">
        <f>SUMIFS(Concentrado!D$2:D1001,Concentrado!$A$2:$A1001,"="&amp;$A12,Concentrado!$B$2:$B1001, "=Jalisco")</f>
        <v>22.30530653864129</v>
      </c>
      <c r="D12" s="12">
        <f>SUMIFS(Concentrado!E$2:E1001,Concentrado!$A$2:$A1001,"="&amp;$A12,Concentrado!$B$2:$B1001, "=Jalisco")</f>
        <v>22.098312793818192</v>
      </c>
      <c r="E12" s="12">
        <f>SUMIFS(Concentrado!F$2:F1001,Concentrado!$A$2:$A1001,"="&amp;$A12,Concentrado!$B$2:$B1001, "=Jalisco")</f>
        <v>18.848560912374339</v>
      </c>
      <c r="F12" s="12">
        <f>SUMIFS(Concentrado!G$2:G1001,Concentrado!$A$2:$A1001,"="&amp;$A12,Concentrado!$B$2:$B1001, "=Jalisco")</f>
        <v>65.494080062874318</v>
      </c>
      <c r="G12" s="12">
        <f>SUMIFS(Concentrado!H$2:H1001,Concentrado!$A$2:$A1001,"="&amp;$A12,Concentrado!$B$2:$B1001, "=Jalisco")</f>
        <v>50.60993618381454</v>
      </c>
      <c r="H12" s="12">
        <f>SUMIFS(Concentrado!I$2:I1001,Concentrado!$A$2:$A1001,"="&amp;$A12,Concentrado!$B$2:$B1001, "=Jalisco")</f>
        <v>48.472510799624452</v>
      </c>
      <c r="I12" s="12">
        <f>SUMIFS(Concentrado!J$2:J1001,Concentrado!$A$2:$A1001,"="&amp;$A12,Concentrado!$B$2:$B1001, "=Jalisco")</f>
        <v>52.656227704188474</v>
      </c>
      <c r="J12" s="12">
        <f>SUMIFS(Concentrado!K$2:K1001,Concentrado!$A$2:$A1001,"="&amp;$A12,Concentrado!$B$2:$B1001, "=Jalisco")</f>
        <v>50.968209046919412</v>
      </c>
      <c r="K12" s="12">
        <f>SUMIFS(Concentrado!L$2:L1001,Concentrado!$A$2:$A1001,"="&amp;$A12,Concentrado!$B$2:$B1001, "=Jalisco")</f>
        <v>10.997419189219164</v>
      </c>
      <c r="L12" s="12">
        <f>SUMIFS(Concentrado!M$2:M1001,Concentrado!$A$2:$A1001,"="&amp;$A12,Concentrado!$B$2:$B1001, "=Jalisco")</f>
        <v>7.4614218011841071</v>
      </c>
      <c r="M12" s="12">
        <f>SUMIFS(Concentrado!N$2:N1001,Concentrado!$A$2:$A1001,"="&amp;$A12,Concentrado!$B$2:$B1001, "=Jalisco")</f>
        <v>13.503511549961081</v>
      </c>
      <c r="N12" s="12">
        <f>SUMIFS(Concentrado!O$2:O1001,Concentrado!$A$2:$A1001,"="&amp;$A12,Concentrado!$B$2:$B1001, "=Jalisco")</f>
        <v>1.6769499268849832</v>
      </c>
      <c r="O12" s="12">
        <f>SUMIFS(Concentrado!P$2:P1001,Concentrado!$A$2:$A1001,"="&amp;$A12,Concentrado!$B$2:$B1001, "=Jalisco")</f>
        <v>6.2296992632394916</v>
      </c>
      <c r="P12" s="12">
        <f>SUMIFS(Concentrado!Q$2:Q1001,Concentrado!$A$2:$A1001,"="&amp;$A12,Concentrado!$B$2:$B1001, "=Jalisco")</f>
        <v>2.2430996646565999</v>
      </c>
      <c r="Q12" s="12">
        <f>SUMIFS(Concentrado!R$2:R1001,Concentrado!$A$2:$A1001,"="&amp;$A12,Concentrado!$B$2:$B1001, "=Jalisco")</f>
        <v>5.265053379541186</v>
      </c>
    </row>
    <row r="13" spans="1:17" x14ac:dyDescent="0.25">
      <c r="A13" s="5">
        <v>2001</v>
      </c>
      <c r="B13" s="12">
        <f>SUMIFS(Concentrado!C$2:C1002,Concentrado!$A$2:$A1002,"="&amp;$A13,Concentrado!$B$2:$B1002, "=Jalisco")</f>
        <v>14.597958939922764</v>
      </c>
      <c r="C13" s="12">
        <f>SUMIFS(Concentrado!D$2:D1002,Concentrado!$A$2:$A1002,"="&amp;$A13,Concentrado!$B$2:$B1002, "=Jalisco")</f>
        <v>20.039016362984885</v>
      </c>
      <c r="D13" s="12">
        <f>SUMIFS(Concentrado!E$2:E1002,Concentrado!$A$2:$A1002,"="&amp;$A13,Concentrado!$B$2:$B1002, "=Jalisco")</f>
        <v>16.542137623008472</v>
      </c>
      <c r="E13" s="12">
        <f>SUMIFS(Concentrado!F$2:F1002,Concentrado!$A$2:$A1002,"="&amp;$A13,Concentrado!$B$2:$B1002, "=Jalisco")</f>
        <v>17.678620360467068</v>
      </c>
      <c r="F13" s="12">
        <f>SUMIFS(Concentrado!G$2:G1002,Concentrado!$A$2:$A1002,"="&amp;$A13,Concentrado!$B$2:$B1002, "=Jalisco")</f>
        <v>57.787832587419466</v>
      </c>
      <c r="G13" s="12">
        <f>SUMIFS(Concentrado!H$2:H1002,Concentrado!$A$2:$A1002,"="&amp;$A13,Concentrado!$B$2:$B1002, "=Jalisco")</f>
        <v>51.702394996780114</v>
      </c>
      <c r="H13" s="12">
        <f>SUMIFS(Concentrado!I$2:I1002,Concentrado!$A$2:$A1002,"="&amp;$A13,Concentrado!$B$2:$B1002, "=Jalisco")</f>
        <v>49.292820704742915</v>
      </c>
      <c r="I13" s="12">
        <f>SUMIFS(Concentrado!J$2:J1002,Concentrado!$A$2:$A1002,"="&amp;$A13,Concentrado!$B$2:$B1002, "=Jalisco")</f>
        <v>53.977628570836401</v>
      </c>
      <c r="J13" s="12">
        <f>SUMIFS(Concentrado!K$2:K1002,Concentrado!$A$2:$A1002,"="&amp;$A13,Concentrado!$B$2:$B1002, "=Jalisco")</f>
        <v>50.520362807126887</v>
      </c>
      <c r="K13" s="12">
        <f>SUMIFS(Concentrado!L$2:L1002,Concentrado!$A$2:$A1002,"="&amp;$A13,Concentrado!$B$2:$B1002, "=Jalisco")</f>
        <v>12.280853918475085</v>
      </c>
      <c r="L13" s="12">
        <f>SUMIFS(Concentrado!M$2:M1002,Concentrado!$A$2:$A1002,"="&amp;$A13,Concentrado!$B$2:$B1002, "=Jalisco")</f>
        <v>7.2303527445022064</v>
      </c>
      <c r="M13" s="12">
        <f>SUMIFS(Concentrado!N$2:N1002,Concentrado!$A$2:$A1002,"="&amp;$A13,Concentrado!$B$2:$B1002, "=Jalisco")</f>
        <v>13.280804559303343</v>
      </c>
      <c r="N13" s="12">
        <f>SUMIFS(Concentrado!O$2:O1002,Concentrado!$A$2:$A1002,"="&amp;$A13,Concentrado!$B$2:$B1002, "=Jalisco")</f>
        <v>1.4418064392877836</v>
      </c>
      <c r="O13" s="12">
        <f>SUMIFS(Concentrado!P$2:P1002,Concentrado!$A$2:$A1002,"="&amp;$A13,Concentrado!$B$2:$B1002, "=Jalisco")</f>
        <v>5.5262932016011357</v>
      </c>
      <c r="P13" s="12">
        <f>SUMIFS(Concentrado!Q$2:Q1002,Concentrado!$A$2:$A1002,"="&amp;$A13,Concentrado!$B$2:$B1002, "=Jalisco")</f>
        <v>2.3333622445102664</v>
      </c>
      <c r="Q13" s="12">
        <f>SUMIFS(Concentrado!R$2:R1002,Concentrado!$A$2:$A1002,"="&amp;$A13,Concentrado!$B$2:$B1002, "=Jalisco")</f>
        <v>5.2347139827500051</v>
      </c>
    </row>
    <row r="14" spans="1:17" x14ac:dyDescent="0.25">
      <c r="A14" s="5">
        <v>2002</v>
      </c>
      <c r="B14" s="12">
        <f>SUMIFS(Concentrado!C$2:C1003,Concentrado!$A$2:$A1003,"="&amp;$A14,Concentrado!$B$2:$B1003, "=Jalisco")</f>
        <v>13.518850844663103</v>
      </c>
      <c r="C14" s="12">
        <f>SUMIFS(Concentrado!D$2:D1003,Concentrado!$A$2:$A1003,"="&amp;$A14,Concentrado!$B$2:$B1003, "=Jalisco")</f>
        <v>20.675889527131805</v>
      </c>
      <c r="D14" s="12">
        <f>SUMIFS(Concentrado!E$2:E1003,Concentrado!$A$2:$A1003,"="&amp;$A14,Concentrado!$B$2:$B1003, "=Jalisco")</f>
        <v>14.115079630528585</v>
      </c>
      <c r="E14" s="12">
        <f>SUMIFS(Concentrado!F$2:F1003,Concentrado!$A$2:$A1003,"="&amp;$A14,Concentrado!$B$2:$B1003, "=Jalisco")</f>
        <v>20.252070774236664</v>
      </c>
      <c r="F14" s="12">
        <f>SUMIFS(Concentrado!G$2:G1003,Concentrado!$A$2:$A1003,"="&amp;$A14,Concentrado!$B$2:$B1003, "=Jalisco")</f>
        <v>66.978100704541788</v>
      </c>
      <c r="G14" s="12">
        <f>SUMIFS(Concentrado!H$2:H1003,Concentrado!$A$2:$A1003,"="&amp;$A14,Concentrado!$B$2:$B1003, "=Jalisco")</f>
        <v>57.778522418248151</v>
      </c>
      <c r="H14" s="12">
        <f>SUMIFS(Concentrado!I$2:I1003,Concentrado!$A$2:$A1003,"="&amp;$A14,Concentrado!$B$2:$B1003, "=Jalisco")</f>
        <v>56.329436569528035</v>
      </c>
      <c r="I14" s="12">
        <f>SUMIFS(Concentrado!J$2:J1003,Concentrado!$A$2:$A1003,"="&amp;$A14,Concentrado!$B$2:$B1003, "=Jalisco")</f>
        <v>59.164315871182723</v>
      </c>
      <c r="J14" s="12">
        <f>SUMIFS(Concentrado!K$2:K1003,Concentrado!$A$2:$A1003,"="&amp;$A14,Concentrado!$B$2:$B1003, "=Jalisco")</f>
        <v>53.952831192962421</v>
      </c>
      <c r="K14" s="12">
        <f>SUMIFS(Concentrado!L$2:L1003,Concentrado!$A$2:$A1003,"="&amp;$A14,Concentrado!$B$2:$B1003, "=Jalisco")</f>
        <v>11.945834260773632</v>
      </c>
      <c r="L14" s="12">
        <f>SUMIFS(Concentrado!M$2:M1003,Concentrado!$A$2:$A1003,"="&amp;$A14,Concentrado!$B$2:$B1003, "=Jalisco")</f>
        <v>7.2884710299909994</v>
      </c>
      <c r="M14" s="12">
        <f>SUMIFS(Concentrado!N$2:N1003,Concentrado!$A$2:$A1003,"="&amp;$A14,Concentrado!$B$2:$B1003, "=Jalisco")</f>
        <v>12.899162575229647</v>
      </c>
      <c r="N14" s="12">
        <f>SUMIFS(Concentrado!O$2:O1003,Concentrado!$A$2:$A1003,"="&amp;$A14,Concentrado!$B$2:$B1003, "=Jalisco")</f>
        <v>1.9228402658134385</v>
      </c>
      <c r="O14" s="12">
        <f>SUMIFS(Concentrado!P$2:P1003,Concentrado!$A$2:$A1003,"="&amp;$A14,Concentrado!$B$2:$B1003, "=Jalisco")</f>
        <v>6.6144848658640836</v>
      </c>
      <c r="P14" s="12">
        <f>SUMIFS(Concentrado!Q$2:Q1003,Concentrado!$A$2:$A1003,"="&amp;$A14,Concentrado!$B$2:$B1003, "=Jalisco")</f>
        <v>2.2228324510553463</v>
      </c>
      <c r="Q14" s="12">
        <f>SUMIFS(Concentrado!R$2:R1003,Concentrado!$A$2:$A1003,"="&amp;$A14,Concentrado!$B$2:$B1003, "=Jalisco")</f>
        <v>5.2470942892258856</v>
      </c>
    </row>
    <row r="15" spans="1:17" x14ac:dyDescent="0.25">
      <c r="A15" s="5">
        <v>2003</v>
      </c>
      <c r="B15" s="12">
        <f>SUMIFS(Concentrado!C$2:C1004,Concentrado!$A$2:$A1004,"="&amp;$A15,Concentrado!$B$2:$B1004, "=Jalisco")</f>
        <v>11.504999385077619</v>
      </c>
      <c r="C15" s="12">
        <f>SUMIFS(Concentrado!D$2:D1004,Concentrado!$A$2:$A1004,"="&amp;$A15,Concentrado!$B$2:$B1004, "=Jalisco")</f>
        <v>15.868964669072579</v>
      </c>
      <c r="D15" s="12">
        <f>SUMIFS(Concentrado!E$2:E1004,Concentrado!$A$2:$A1004,"="&amp;$A15,Concentrado!$B$2:$B1004, "=Jalisco")</f>
        <v>15.044111484029958</v>
      </c>
      <c r="E15" s="12">
        <f>SUMIFS(Concentrado!F$2:F1004,Concentrado!$A$2:$A1004,"="&amp;$A15,Concentrado!$B$2:$B1004, "=Jalisco")</f>
        <v>20.058815312039947</v>
      </c>
      <c r="F15" s="12">
        <f>SUMIFS(Concentrado!G$2:G1004,Concentrado!$A$2:$A1004,"="&amp;$A15,Concentrado!$B$2:$B1004, "=Jalisco")</f>
        <v>68.914828801487644</v>
      </c>
      <c r="G15" s="12">
        <f>SUMIFS(Concentrado!H$2:H1004,Concentrado!$A$2:$A1004,"="&amp;$A15,Concentrado!$B$2:$B1004, "=Jalisco")</f>
        <v>61.019120615554215</v>
      </c>
      <c r="H15" s="12">
        <f>SUMIFS(Concentrado!I$2:I1004,Concentrado!$A$2:$A1004,"="&amp;$A15,Concentrado!$B$2:$B1004, "=Jalisco")</f>
        <v>59.746534472378656</v>
      </c>
      <c r="I15" s="12">
        <f>SUMIFS(Concentrado!J$2:J1004,Concentrado!$A$2:$A1004,"="&amp;$A15,Concentrado!$B$2:$B1004, "=Jalisco")</f>
        <v>62.177222566194416</v>
      </c>
      <c r="J15" s="12">
        <f>SUMIFS(Concentrado!K$2:K1004,Concentrado!$A$2:$A1004,"="&amp;$A15,Concentrado!$B$2:$B1004, "=Jalisco")</f>
        <v>53.317244307389785</v>
      </c>
      <c r="K15" s="12">
        <f>SUMIFS(Concentrado!L$2:L1004,Concentrado!$A$2:$A1004,"="&amp;$A15,Concentrado!$B$2:$B1004, "=Jalisco")</f>
        <v>11.902899748981401</v>
      </c>
      <c r="L15" s="12">
        <f>SUMIFS(Concentrado!M$2:M1004,Concentrado!$A$2:$A1004,"="&amp;$A15,Concentrado!$B$2:$B1004, "=Jalisco")</f>
        <v>6.9570139959628472</v>
      </c>
      <c r="M15" s="12">
        <f>SUMIFS(Concentrado!N$2:N1004,Concentrado!$A$2:$A1004,"="&amp;$A15,Concentrado!$B$2:$B1004, "=Jalisco")</f>
        <v>12.650414186753645</v>
      </c>
      <c r="N15" s="12">
        <f>SUMIFS(Concentrado!O$2:O1004,Concentrado!$A$2:$A1004,"="&amp;$A15,Concentrado!$B$2:$B1004, "=Jalisco")</f>
        <v>1.5150963324470992</v>
      </c>
      <c r="O15" s="12">
        <f>SUMIFS(Concentrado!P$2:P1004,Concentrado!$A$2:$A1004,"="&amp;$A15,Concentrado!$B$2:$B1004, "=Jalisco")</f>
        <v>5.6016500529452511</v>
      </c>
      <c r="P15" s="12">
        <f>SUMIFS(Concentrado!Q$2:Q1004,Concentrado!$A$2:$A1004,"="&amp;$A15,Concentrado!$B$2:$B1004, "=Jalisco")</f>
        <v>2.2047924441167051</v>
      </c>
      <c r="Q15" s="12">
        <f>SUMIFS(Concentrado!R$2:R1004,Concentrado!$A$2:$A1004,"="&amp;$A15,Concentrado!$B$2:$B1004, "=Jalisco")</f>
        <v>5.5715700952678899</v>
      </c>
    </row>
    <row r="16" spans="1:17" x14ac:dyDescent="0.25">
      <c r="A16" s="5">
        <v>2004</v>
      </c>
      <c r="B16" s="12">
        <f>SUMIFS(Concentrado!C$2:C1005,Concentrado!$A$2:$A1005,"="&amp;$A16,Concentrado!$B$2:$B1005, "=Jalisco")</f>
        <v>10.018045663833933</v>
      </c>
      <c r="C16" s="12">
        <f>SUMIFS(Concentrado!D$2:D1005,Concentrado!$A$2:$A1005,"="&amp;$A16,Concentrado!$B$2:$B1005, "=Jalisco")</f>
        <v>19.377009376099842</v>
      </c>
      <c r="D16" s="12">
        <f>SUMIFS(Concentrado!E$2:E1005,Concentrado!$A$2:$A1005,"="&amp;$A16,Concentrado!$B$2:$B1005, "=Jalisco")</f>
        <v>13.424394507504875</v>
      </c>
      <c r="E16" s="12">
        <f>SUMIFS(Concentrado!F$2:F1005,Concentrado!$A$2:$A1005,"="&amp;$A16,Concentrado!$B$2:$B1005, "=Jalisco")</f>
        <v>20.281877416100439</v>
      </c>
      <c r="F16" s="12">
        <f>SUMIFS(Concentrado!G$2:G1005,Concentrado!$A$2:$A1005,"="&amp;$A16,Concentrado!$B$2:$B1005, "=Jalisco")</f>
        <v>59.55248754057704</v>
      </c>
      <c r="G16" s="12">
        <f>SUMIFS(Concentrado!H$2:H1005,Concentrado!$A$2:$A1005,"="&amp;$A16,Concentrado!$B$2:$B1005, "=Jalisco")</f>
        <v>62.603222274766772</v>
      </c>
      <c r="H16" s="12">
        <f>SUMIFS(Concentrado!I$2:I1005,Concentrado!$A$2:$A1005,"="&amp;$A16,Concentrado!$B$2:$B1005, "=Jalisco")</f>
        <v>61.210342113827195</v>
      </c>
      <c r="I16" s="12">
        <f>SUMIFS(Concentrado!J$2:J1005,Concentrado!$A$2:$A1005,"="&amp;$A16,Concentrado!$B$2:$B1005, "=Jalisco")</f>
        <v>63.905247981644891</v>
      </c>
      <c r="J16" s="12">
        <f>SUMIFS(Concentrado!K$2:K1005,Concentrado!$A$2:$A1005,"="&amp;$A16,Concentrado!$B$2:$B1005, "=Jalisco")</f>
        <v>49.110642239468774</v>
      </c>
      <c r="K16" s="12">
        <f>SUMIFS(Concentrado!L$2:L1005,Concentrado!$A$2:$A1005,"="&amp;$A16,Concentrado!$B$2:$B1005, "=Jalisco")</f>
        <v>12.861262362264469</v>
      </c>
      <c r="L16" s="12">
        <f>SUMIFS(Concentrado!M$2:M1005,Concentrado!$A$2:$A1005,"="&amp;$A16,Concentrado!$B$2:$B1005, "=Jalisco")</f>
        <v>5.8874043461964058</v>
      </c>
      <c r="M16" s="12">
        <f>SUMIFS(Concentrado!N$2:N1005,Concentrado!$A$2:$A1005,"="&amp;$A16,Concentrado!$B$2:$B1005, "=Jalisco")</f>
        <v>10.397043874022685</v>
      </c>
      <c r="N16" s="12">
        <f>SUMIFS(Concentrado!O$2:O1005,Concentrado!$A$2:$A1005,"="&amp;$A16,Concentrado!$B$2:$B1005, "=Jalisco")</f>
        <v>1.5789706374620258</v>
      </c>
      <c r="O16" s="12">
        <f>SUMIFS(Concentrado!P$2:P1005,Concentrado!$A$2:$A1005,"="&amp;$A16,Concentrado!$B$2:$B1005, "=Jalisco")</f>
        <v>6.4883783162235948</v>
      </c>
      <c r="P16" s="12">
        <f>SUMIFS(Concentrado!Q$2:Q1005,Concentrado!$A$2:$A1005,"="&amp;$A16,Concentrado!$B$2:$B1005, "=Jalisco")</f>
        <v>1.4975442476609313</v>
      </c>
      <c r="Q16" s="12">
        <f>SUMIFS(Concentrado!R$2:R1005,Concentrado!$A$2:$A1005,"="&amp;$A16,Concentrado!$B$2:$B1005, "=Jalisco")</f>
        <v>4.7275416445766654</v>
      </c>
    </row>
    <row r="17" spans="1:17" x14ac:dyDescent="0.25">
      <c r="A17" s="5">
        <v>2005</v>
      </c>
      <c r="B17" s="12">
        <f>SUMIFS(Concentrado!C$2:C1006,Concentrado!$A$2:$A1006,"="&amp;$A17,Concentrado!$B$2:$B1006, "=Jalisco")</f>
        <v>9.8455172703500278</v>
      </c>
      <c r="C17" s="12">
        <f>SUMIFS(Concentrado!D$2:D1006,Concentrado!$A$2:$A1006,"="&amp;$A17,Concentrado!$B$2:$B1006, "=Jalisco")</f>
        <v>19.034666722676722</v>
      </c>
      <c r="D17" s="12">
        <f>SUMIFS(Concentrado!E$2:E1006,Concentrado!$A$2:$A1006,"="&amp;$A17,Concentrado!$B$2:$B1006, "=Jalisco")</f>
        <v>14.602597111515733</v>
      </c>
      <c r="E17" s="12">
        <f>SUMIFS(Concentrado!F$2:F1006,Concentrado!$A$2:$A1006,"="&amp;$A17,Concentrado!$B$2:$B1006, "=Jalisco")</f>
        <v>22.243490948936756</v>
      </c>
      <c r="F17" s="12">
        <f>SUMIFS(Concentrado!G$2:G1006,Concentrado!$A$2:$A1006,"="&amp;$A17,Concentrado!$B$2:$B1006, "=Jalisco")</f>
        <v>70.868157793668502</v>
      </c>
      <c r="G17" s="12">
        <f>SUMIFS(Concentrado!H$2:H1006,Concentrado!$A$2:$A1006,"="&amp;$A17,Concentrado!$B$2:$B1006, "=Jalisco")</f>
        <v>66.318399803432442</v>
      </c>
      <c r="H17" s="12">
        <f>SUMIFS(Concentrado!I$2:I1006,Concentrado!$A$2:$A1006,"="&amp;$A17,Concentrado!$B$2:$B1006, "=Jalisco")</f>
        <v>64.78857801365389</v>
      </c>
      <c r="I17" s="12">
        <f>SUMIFS(Concentrado!J$2:J1006,Concentrado!$A$2:$A1006,"="&amp;$A17,Concentrado!$B$2:$B1006, "=Jalisco")</f>
        <v>67.779234320960128</v>
      </c>
      <c r="J17" s="12">
        <f>SUMIFS(Concentrado!K$2:K1006,Concentrado!$A$2:$A1006,"="&amp;$A17,Concentrado!$B$2:$B1006, "=Jalisco")</f>
        <v>53.685634577947702</v>
      </c>
      <c r="K17" s="12">
        <f>SUMIFS(Concentrado!L$2:L1006,Concentrado!$A$2:$A1006,"="&amp;$A17,Concentrado!$B$2:$B1006, "=Jalisco")</f>
        <v>12.849823047228455</v>
      </c>
      <c r="L17" s="12">
        <f>SUMIFS(Concentrado!M$2:M1006,Concentrado!$A$2:$A1006,"="&amp;$A17,Concentrado!$B$2:$B1006, "=Jalisco")</f>
        <v>6.1644421375217577</v>
      </c>
      <c r="M17" s="12">
        <f>SUMIFS(Concentrado!N$2:N1006,Concentrado!$A$2:$A1006,"="&amp;$A17,Concentrado!$B$2:$B1006, "=Jalisco")</f>
        <v>11.553518712997265</v>
      </c>
      <c r="N17" s="12">
        <f>SUMIFS(Concentrado!O$2:O1006,Concentrado!$A$2:$A1006,"="&amp;$A17,Concentrado!$B$2:$B1006, "=Jalisco")</f>
        <v>1.0183858245219386</v>
      </c>
      <c r="O17" s="12">
        <f>SUMIFS(Concentrado!P$2:P1006,Concentrado!$A$2:$A1006,"="&amp;$A17,Concentrado!$B$2:$B1006, "=Jalisco")</f>
        <v>5.9164257154580939</v>
      </c>
      <c r="P17" s="12">
        <f>SUMIFS(Concentrado!Q$2:Q1006,Concentrado!$A$2:$A1006,"="&amp;$A17,Concentrado!$B$2:$B1006, "=Jalisco")</f>
        <v>2.1126961316389123</v>
      </c>
      <c r="Q17" s="12">
        <f>SUMIFS(Concentrado!R$2:R1006,Concentrado!$A$2:$A1006,"="&amp;$A17,Concentrado!$B$2:$B1006, "=Jalisco")</f>
        <v>4.5871552995173648</v>
      </c>
    </row>
    <row r="18" spans="1:17" x14ac:dyDescent="0.25">
      <c r="A18" s="5">
        <v>2006</v>
      </c>
      <c r="B18" s="12">
        <f>SUMIFS(Concentrado!C$2:C1007,Concentrado!$A$2:$A1007,"="&amp;$A18,Concentrado!$B$2:$B1007, "=Jalisco")</f>
        <v>9.6917880432148973</v>
      </c>
      <c r="C18" s="12">
        <f>SUMIFS(Concentrado!D$2:D1007,Concentrado!$A$2:$A1007,"="&amp;$A18,Concentrado!$B$2:$B1007, "=Jalisco")</f>
        <v>15.97835326043537</v>
      </c>
      <c r="D18" s="12">
        <f>SUMIFS(Concentrado!E$2:E1007,Concentrado!$A$2:$A1007,"="&amp;$A18,Concentrado!$B$2:$B1007, "=Jalisco")</f>
        <v>13.403923653898556</v>
      </c>
      <c r="E18" s="12">
        <f>SUMIFS(Concentrado!F$2:F1007,Concentrado!$A$2:$A1007,"="&amp;$A18,Concentrado!$B$2:$B1007, "=Jalisco")</f>
        <v>23.443076349411054</v>
      </c>
      <c r="F18" s="12">
        <f>SUMIFS(Concentrado!G$2:G1007,Concentrado!$A$2:$A1007,"="&amp;$A18,Concentrado!$B$2:$B1007, "=Jalisco")</f>
        <v>63.663457028636792</v>
      </c>
      <c r="G18" s="12">
        <f>SUMIFS(Concentrado!H$2:H1007,Concentrado!$A$2:$A1007,"="&amp;$A18,Concentrado!$B$2:$B1007, "=Jalisco")</f>
        <v>64.341532209544951</v>
      </c>
      <c r="H18" s="12">
        <f>SUMIFS(Concentrado!I$2:I1007,Concentrado!$A$2:$A1007,"="&amp;$A18,Concentrado!$B$2:$B1007, "=Jalisco")</f>
        <v>62.64603792259085</v>
      </c>
      <c r="I18" s="12">
        <f>SUMIFS(Concentrado!J$2:J1007,Concentrado!$A$2:$A1007,"="&amp;$A18,Concentrado!$B$2:$B1007, "=Jalisco")</f>
        <v>65.961515943952222</v>
      </c>
      <c r="J18" s="12">
        <f>SUMIFS(Concentrado!K$2:K1007,Concentrado!$A$2:$A1007,"="&amp;$A18,Concentrado!$B$2:$B1007, "=Jalisco")</f>
        <v>53.121327058002336</v>
      </c>
      <c r="K18" s="12">
        <f>SUMIFS(Concentrado!L$2:L1007,Concentrado!$A$2:$A1007,"="&amp;$A18,Concentrado!$B$2:$B1007, "=Jalisco")</f>
        <v>13.330231025022055</v>
      </c>
      <c r="L18" s="12">
        <f>SUMIFS(Concentrado!M$2:M1007,Concentrado!$A$2:$A1007,"="&amp;$A18,Concentrado!$B$2:$B1007, "=Jalisco")</f>
        <v>6.5724454572568645</v>
      </c>
      <c r="M18" s="12">
        <f>SUMIFS(Concentrado!N$2:N1007,Concentrado!$A$2:$A1007,"="&amp;$A18,Concentrado!$B$2:$B1007, "=Jalisco")</f>
        <v>11.583827226487458</v>
      </c>
      <c r="N18" s="12">
        <f>SUMIFS(Concentrado!O$2:O1007,Concentrado!$A$2:$A1007,"="&amp;$A18,Concentrado!$B$2:$B1007, "=Jalisco")</f>
        <v>1.7842506426090203</v>
      </c>
      <c r="O18" s="12">
        <f>SUMIFS(Concentrado!P$2:P1007,Concentrado!$A$2:$A1007,"="&amp;$A18,Concentrado!$B$2:$B1007, "=Jalisco")</f>
        <v>5.3424511165722839</v>
      </c>
      <c r="P18" s="12">
        <f>SUMIFS(Concentrado!Q$2:Q1007,Concentrado!$A$2:$A1007,"="&amp;$A18,Concentrado!$B$2:$B1007, "=Jalisco")</f>
        <v>2.1385397366345544</v>
      </c>
      <c r="Q18" s="12">
        <f>SUMIFS(Concentrado!R$2:R1007,Concentrado!$A$2:$A1007,"="&amp;$A18,Concentrado!$B$2:$B1007, "=Jalisco")</f>
        <v>4.0489685680280898</v>
      </c>
    </row>
    <row r="19" spans="1:17" x14ac:dyDescent="0.25">
      <c r="A19" s="5">
        <v>2007</v>
      </c>
      <c r="B19" s="12">
        <f>SUMIFS(Concentrado!C$2:C1008,Concentrado!$A$2:$A1008,"="&amp;$A19,Concentrado!$B$2:$B1008, "=Jalisco")</f>
        <v>6.0220459246458775</v>
      </c>
      <c r="C19" s="12">
        <f>SUMIFS(Concentrado!D$2:D1008,Concentrado!$A$2:$A1008,"="&amp;$A19,Concentrado!$B$2:$B1008, "=Jalisco")</f>
        <v>12.044091849291755</v>
      </c>
      <c r="D19" s="12">
        <f>SUMIFS(Concentrado!E$2:E1008,Concentrado!$A$2:$A1008,"="&amp;$A19,Concentrado!$B$2:$B1008, "=Jalisco")</f>
        <v>12.640062651680752</v>
      </c>
      <c r="E19" s="12">
        <f>SUMIFS(Concentrado!F$2:F1008,Concentrado!$A$2:$A1008,"="&amp;$A19,Concentrado!$B$2:$B1008, "=Jalisco")</f>
        <v>18.556687722680252</v>
      </c>
      <c r="F19" s="12">
        <f>SUMIFS(Concentrado!G$2:G1008,Concentrado!$A$2:$A1008,"="&amp;$A19,Concentrado!$B$2:$B1008, "=Jalisco")</f>
        <v>66.95158917824017</v>
      </c>
      <c r="G19" s="12">
        <f>SUMIFS(Concentrado!H$2:H1008,Concentrado!$A$2:$A1008,"="&amp;$A19,Concentrado!$B$2:$B1008, "=Jalisco")</f>
        <v>62.15356268236637</v>
      </c>
      <c r="H19" s="12">
        <f>SUMIFS(Concentrado!I$2:I1008,Concentrado!$A$2:$A1008,"="&amp;$A19,Concentrado!$B$2:$B1008, "=Jalisco")</f>
        <v>61.858948966223579</v>
      </c>
      <c r="I19" s="12">
        <f>SUMIFS(Concentrado!J$2:J1008,Concentrado!$A$2:$A1008,"="&amp;$A19,Concentrado!$B$2:$B1008, "=Jalisco")</f>
        <v>62.435609842292372</v>
      </c>
      <c r="J19" s="12">
        <f>SUMIFS(Concentrado!K$2:K1008,Concentrado!$A$2:$A1008,"="&amp;$A19,Concentrado!$B$2:$B1008, "=Jalisco")</f>
        <v>51.328986936239318</v>
      </c>
      <c r="K19" s="12">
        <f>SUMIFS(Concentrado!L$2:L1008,Concentrado!$A$2:$A1008,"="&amp;$A19,Concentrado!$B$2:$B1008, "=Jalisco")</f>
        <v>13.534229596973388</v>
      </c>
      <c r="L19" s="12">
        <f>SUMIFS(Concentrado!M$2:M1008,Concentrado!$A$2:$A1008,"="&amp;$A19,Concentrado!$B$2:$B1008, "=Jalisco")</f>
        <v>6.0370526210565938</v>
      </c>
      <c r="M19" s="12">
        <f>SUMIFS(Concentrado!N$2:N1008,Concentrado!$A$2:$A1008,"="&amp;$A19,Concentrado!$B$2:$B1008, "=Jalisco")</f>
        <v>10.76431826558415</v>
      </c>
      <c r="N19" s="12">
        <f>SUMIFS(Concentrado!O$2:O1008,Concentrado!$A$2:$A1008,"="&amp;$A19,Concentrado!$B$2:$B1008, "=Jalisco")</f>
        <v>1.5114254143160566</v>
      </c>
      <c r="O19" s="12">
        <f>SUMIFS(Concentrado!P$2:P1008,Concentrado!$A$2:$A1008,"="&amp;$A19,Concentrado!$B$2:$B1008, "=Jalisco")</f>
        <v>5.9314430299913283</v>
      </c>
      <c r="P19" s="12">
        <f>SUMIFS(Concentrado!Q$2:Q1008,Concentrado!$A$2:$A1008,"="&amp;$A19,Concentrado!$B$2:$B1008, "=Jalisco")</f>
        <v>1.7970761290587072</v>
      </c>
      <c r="Q19" s="12">
        <f>SUMIFS(Concentrado!R$2:R1008,Concentrado!$A$2:$A1008,"="&amp;$A19,Concentrado!$B$2:$B1008, "=Jalisco")</f>
        <v>4.0715006048986329</v>
      </c>
    </row>
    <row r="20" spans="1:17" x14ac:dyDescent="0.25">
      <c r="A20" s="5">
        <v>2008</v>
      </c>
      <c r="B20" s="12">
        <f>SUMIFS(Concentrado!C$2:C1009,Concentrado!$A$2:$A1009,"="&amp;$A20,Concentrado!$B$2:$B1009, "=Jalisco")</f>
        <v>6.4124626866648251</v>
      </c>
      <c r="C20" s="12">
        <f>SUMIFS(Concentrado!D$2:D1009,Concentrado!$A$2:$A1009,"="&amp;$A20,Concentrado!$B$2:$B1009, "=Jalisco")</f>
        <v>10.600193420813284</v>
      </c>
      <c r="D20" s="12">
        <f>SUMIFS(Concentrado!E$2:E1009,Concentrado!$A$2:$A1009,"="&amp;$A20,Concentrado!$B$2:$B1009, "=Jalisco")</f>
        <v>12.171909331867107</v>
      </c>
      <c r="E20" s="12">
        <f>SUMIFS(Concentrado!F$2:F1009,Concentrado!$A$2:$A1009,"="&amp;$A20,Concentrado!$B$2:$B1009, "=Jalisco")</f>
        <v>20.251538802158205</v>
      </c>
      <c r="F20" s="12">
        <f>SUMIFS(Concentrado!G$2:G1009,Concentrado!$A$2:$A1009,"="&amp;$A20,Concentrado!$B$2:$B1009, "=Jalisco")</f>
        <v>60.947215602487198</v>
      </c>
      <c r="G20" s="12">
        <f>SUMIFS(Concentrado!H$2:H1009,Concentrado!$A$2:$A1009,"="&amp;$A20,Concentrado!$B$2:$B1009, "=Jalisco")</f>
        <v>67.911423823670219</v>
      </c>
      <c r="H20" s="12">
        <f>SUMIFS(Concentrado!I$2:I1009,Concentrado!$A$2:$A1009,"="&amp;$A20,Concentrado!$B$2:$B1009, "=Jalisco")</f>
        <v>68.013081088525368</v>
      </c>
      <c r="I20" s="12">
        <f>SUMIFS(Concentrado!J$2:J1009,Concentrado!$A$2:$A1009,"="&amp;$A20,Concentrado!$B$2:$B1009, "=Jalisco")</f>
        <v>67.81386934455621</v>
      </c>
      <c r="J20" s="12">
        <f>SUMIFS(Concentrado!K$2:K1009,Concentrado!$A$2:$A1009,"="&amp;$A20,Concentrado!$B$2:$B1009, "=Jalisco")</f>
        <v>52.142816867461889</v>
      </c>
      <c r="K20" s="12">
        <f>SUMIFS(Concentrado!L$2:L1009,Concentrado!$A$2:$A1009,"="&amp;$A20,Concentrado!$B$2:$B1009, "=Jalisco")</f>
        <v>12.824949391201864</v>
      </c>
      <c r="L20" s="12">
        <f>SUMIFS(Concentrado!M$2:M1009,Concentrado!$A$2:$A1009,"="&amp;$A20,Concentrado!$B$2:$B1009, "=Jalisco")</f>
        <v>7.5180737810493685</v>
      </c>
      <c r="M20" s="12">
        <f>SUMIFS(Concentrado!N$2:N1009,Concentrado!$A$2:$A1009,"="&amp;$A20,Concentrado!$B$2:$B1009, "=Jalisco")</f>
        <v>13.800164586011995</v>
      </c>
      <c r="N20" s="12">
        <f>SUMIFS(Concentrado!O$2:O1009,Concentrado!$A$2:$A1009,"="&amp;$A20,Concentrado!$B$2:$B1009, "=Jalisco")</f>
        <v>1.489521890555348</v>
      </c>
      <c r="O20" s="12">
        <f>SUMIFS(Concentrado!P$2:P1009,Concentrado!$A$2:$A1009,"="&amp;$A20,Concentrado!$B$2:$B1009, "=Jalisco")</f>
        <v>5.7203584213147982</v>
      </c>
      <c r="P20" s="12">
        <f>SUMIFS(Concentrado!Q$2:Q1009,Concentrado!$A$2:$A1009,"="&amp;$A20,Concentrado!$B$2:$B1009, "=Jalisco")</f>
        <v>2.0729982852158186</v>
      </c>
      <c r="Q20" s="12">
        <f>SUMIFS(Concentrado!R$2:R1009,Concentrado!$A$2:$A1009,"="&amp;$A20,Concentrado!$B$2:$B1009, "=Jalisco")</f>
        <v>3.8557768105014221</v>
      </c>
    </row>
    <row r="21" spans="1:17" x14ac:dyDescent="0.25">
      <c r="A21" s="5">
        <v>2009</v>
      </c>
      <c r="B21" s="12">
        <f>SUMIFS(Concentrado!C$2:C1010,Concentrado!$A$2:$A1010,"="&amp;$A21,Concentrado!$B$2:$B1010, "=Jalisco")</f>
        <v>4.4497375963564503</v>
      </c>
      <c r="C21" s="12">
        <f>SUMIFS(Concentrado!D$2:D1010,Concentrado!$A$2:$A1010,"="&amp;$A21,Concentrado!$B$2:$B1010, "=Jalisco")</f>
        <v>14.134460600191076</v>
      </c>
      <c r="D21" s="12">
        <f>SUMIFS(Concentrado!E$2:E1010,Concentrado!$A$2:$A1010,"="&amp;$A21,Concentrado!$B$2:$B1010, "=Jalisco")</f>
        <v>12.083039150582827</v>
      </c>
      <c r="E21" s="12">
        <f>SUMIFS(Concentrado!F$2:F1010,Concentrado!$A$2:$A1010,"="&amp;$A21,Concentrado!$B$2:$B1010, "=Jalisco")</f>
        <v>19.30214304987172</v>
      </c>
      <c r="F21" s="12">
        <f>SUMIFS(Concentrado!G$2:G1010,Concentrado!$A$2:$A1010,"="&amp;$A21,Concentrado!$B$2:$B1010, "=Jalisco")</f>
        <v>61.420020279196351</v>
      </c>
      <c r="G21" s="12">
        <f>SUMIFS(Concentrado!H$2:H1010,Concentrado!$A$2:$A1010,"="&amp;$A21,Concentrado!$B$2:$B1010, "=Jalisco")</f>
        <v>69.105717600301233</v>
      </c>
      <c r="H21" s="12">
        <f>SUMIFS(Concentrado!I$2:I1010,Concentrado!$A$2:$A1010,"="&amp;$A21,Concentrado!$B$2:$B1010, "=Jalisco")</f>
        <v>69.238476620363443</v>
      </c>
      <c r="I21" s="12">
        <f>SUMIFS(Concentrado!J$2:J1010,Concentrado!$A$2:$A1010,"="&amp;$A21,Concentrado!$B$2:$B1010, "=Jalisco")</f>
        <v>68.924573772784882</v>
      </c>
      <c r="J21" s="12">
        <f>SUMIFS(Concentrado!K$2:K1010,Concentrado!$A$2:$A1010,"="&amp;$A21,Concentrado!$B$2:$B1010, "=Jalisco")</f>
        <v>54.604399694411249</v>
      </c>
      <c r="K21" s="12">
        <f>SUMIFS(Concentrado!L$2:L1010,Concentrado!$A$2:$A1010,"="&amp;$A21,Concentrado!$B$2:$B1010, "=Jalisco")</f>
        <v>16.174546895031138</v>
      </c>
      <c r="L21" s="12">
        <f>SUMIFS(Concentrado!M$2:M1010,Concentrado!$A$2:$A1010,"="&amp;$A21,Concentrado!$B$2:$B1010, "=Jalisco")</f>
        <v>9.1007332824018761</v>
      </c>
      <c r="M21" s="12">
        <f>SUMIFS(Concentrado!N$2:N1010,Concentrado!$A$2:$A1010,"="&amp;$A21,Concentrado!$B$2:$B1010, "=Jalisco")</f>
        <v>16.838042992211779</v>
      </c>
      <c r="N21" s="12">
        <f>SUMIFS(Concentrado!O$2:O1010,Concentrado!$A$2:$A1010,"="&amp;$A21,Concentrado!$B$2:$B1010, "=Jalisco")</f>
        <v>1.6283497289465059</v>
      </c>
      <c r="O21" s="12">
        <f>SUMIFS(Concentrado!P$2:P1010,Concentrado!$A$2:$A1010,"="&amp;$A21,Concentrado!$B$2:$B1010, "=Jalisco")</f>
        <v>5.5830627506868638</v>
      </c>
      <c r="P21" s="12">
        <f>SUMIFS(Concentrado!Q$2:Q1010,Concentrado!$A$2:$A1010,"="&amp;$A21,Concentrado!$B$2:$B1010, "=Jalisco")</f>
        <v>2.3942138381206726</v>
      </c>
      <c r="Q21" s="12">
        <f>SUMIFS(Concentrado!R$2:R1010,Concentrado!$A$2:$A1010,"="&amp;$A21,Concentrado!$B$2:$B1010, "=Jalisco")</f>
        <v>3.9042009746626878</v>
      </c>
    </row>
    <row r="22" spans="1:17" x14ac:dyDescent="0.25">
      <c r="A22" s="5">
        <v>2010</v>
      </c>
      <c r="B22" s="12">
        <f>SUMIFS(Concentrado!C$2:C1011,Concentrado!$A$2:$A1011,"="&amp;$A22,Concentrado!$B$2:$B1011, "=Jalisco")</f>
        <v>4.5873603804101366</v>
      </c>
      <c r="C22" s="12">
        <f>SUMIFS(Concentrado!D$2:D1011,Concentrado!$A$2:$A1011,"="&amp;$A22,Concentrado!$B$2:$B1011, "=Jalisco")</f>
        <v>12.189271867946934</v>
      </c>
      <c r="D22" s="12">
        <f>SUMIFS(Concentrado!E$2:E1011,Concentrado!$A$2:$A1011,"="&amp;$A22,Concentrado!$B$2:$B1011, "=Jalisco")</f>
        <v>11.098906757684368</v>
      </c>
      <c r="E22" s="12">
        <f>SUMIFS(Concentrado!F$2:F1011,Concentrado!$A$2:$A1011,"="&amp;$A22,Concentrado!$B$2:$B1011, "=Jalisco")</f>
        <v>20.347995722421341</v>
      </c>
      <c r="F22" s="12">
        <f>SUMIFS(Concentrado!G$2:G1011,Concentrado!$A$2:$A1011,"="&amp;$A22,Concentrado!$B$2:$B1011, "=Jalisco")</f>
        <v>61.99890092857445</v>
      </c>
      <c r="G22" s="12">
        <f>SUMIFS(Concentrado!H$2:H1011,Concentrado!$A$2:$A1011,"="&amp;$A22,Concentrado!$B$2:$B1011, "=Jalisco")</f>
        <v>71.175331067140817</v>
      </c>
      <c r="H22" s="12">
        <f>SUMIFS(Concentrado!I$2:I1011,Concentrado!$A$2:$A1011,"="&amp;$A22,Concentrado!$B$2:$B1011, "=Jalisco")</f>
        <v>73.140626847114802</v>
      </c>
      <c r="I22" s="12">
        <f>SUMIFS(Concentrado!J$2:J1011,Concentrado!$A$2:$A1011,"="&amp;$A22,Concentrado!$B$2:$B1011, "=Jalisco")</f>
        <v>69.280514486787212</v>
      </c>
      <c r="J22" s="12">
        <f>SUMIFS(Concentrado!K$2:K1011,Concentrado!$A$2:$A1011,"="&amp;$A22,Concentrado!$B$2:$B1011, "=Jalisco")</f>
        <v>61.338634964094048</v>
      </c>
      <c r="K22" s="12">
        <f>SUMIFS(Concentrado!L$2:L1011,Concentrado!$A$2:$A1011,"="&amp;$A22,Concentrado!$B$2:$B1011, "=Jalisco")</f>
        <v>14.98286954115297</v>
      </c>
      <c r="L22" s="12">
        <f>SUMIFS(Concentrado!M$2:M1011,Concentrado!$A$2:$A1011,"="&amp;$A22,Concentrado!$B$2:$B1011, "=Jalisco")</f>
        <v>13.522106768357197</v>
      </c>
      <c r="M22" s="12">
        <f>SUMIFS(Concentrado!N$2:N1011,Concentrado!$A$2:$A1011,"="&amp;$A22,Concentrado!$B$2:$B1011, "=Jalisco")</f>
        <v>25.472267580574133</v>
      </c>
      <c r="N22" s="12">
        <f>SUMIFS(Concentrado!O$2:O1011,Concentrado!$A$2:$A1011,"="&amp;$A22,Concentrado!$B$2:$B1011, "=Jalisco")</f>
        <v>1.9478564103428018</v>
      </c>
      <c r="O22" s="12">
        <f>SUMIFS(Concentrado!P$2:P1011,Concentrado!$A$2:$A1011,"="&amp;$A22,Concentrado!$B$2:$B1011, "=Jalisco")</f>
        <v>6.868905663394548</v>
      </c>
      <c r="P22" s="12">
        <f>SUMIFS(Concentrado!Q$2:Q1011,Concentrado!$A$2:$A1011,"="&amp;$A22,Concentrado!$B$2:$B1011, "=Jalisco")</f>
        <v>1.8092015993342137</v>
      </c>
      <c r="Q22" s="12">
        <f>SUMIFS(Concentrado!R$2:R1011,Concentrado!$A$2:$A1011,"="&amp;$A22,Concentrado!$B$2:$B1011, "=Jalisco")</f>
        <v>3.7926226119376483</v>
      </c>
    </row>
    <row r="23" spans="1:17" x14ac:dyDescent="0.25">
      <c r="A23" s="5">
        <v>2011</v>
      </c>
      <c r="B23" s="12">
        <f>SUMIFS(Concentrado!C$2:C1012,Concentrado!$A$2:$A1012,"="&amp;$A23,Concentrado!$B$2:$B1012, "=Jalisco")</f>
        <v>3.9454164781634349</v>
      </c>
      <c r="C23" s="12">
        <f>SUMIFS(Concentrado!D$2:D1012,Concentrado!$A$2:$A1012,"="&amp;$A23,Concentrado!$B$2:$B1012, "=Jalisco")</f>
        <v>12.362304964912097</v>
      </c>
      <c r="D23" s="12">
        <f>SUMIFS(Concentrado!E$2:E1012,Concentrado!$A$2:$A1012,"="&amp;$A23,Concentrado!$B$2:$B1012, "=Jalisco")</f>
        <v>10.262725779967159</v>
      </c>
      <c r="E23" s="12">
        <f>SUMIFS(Concentrado!F$2:F1012,Concentrado!$A$2:$A1012,"="&amp;$A23,Concentrado!$B$2:$B1012, "=Jalisco")</f>
        <v>22.28477597935726</v>
      </c>
      <c r="F23" s="12">
        <f>SUMIFS(Concentrado!G$2:G1012,Concentrado!$A$2:$A1012,"="&amp;$A23,Concentrado!$B$2:$B1012, "=Jalisco")</f>
        <v>65.423496097556736</v>
      </c>
      <c r="G23" s="12">
        <f>SUMIFS(Concentrado!H$2:H1012,Concentrado!$A$2:$A1012,"="&amp;$A23,Concentrado!$B$2:$B1012, "=Jalisco")</f>
        <v>70.155541838598396</v>
      </c>
      <c r="H23" s="12">
        <f>SUMIFS(Concentrado!I$2:I1012,Concentrado!$A$2:$A1012,"="&amp;$A23,Concentrado!$B$2:$B1012, "=Jalisco")</f>
        <v>72.00128886879439</v>
      </c>
      <c r="I23" s="12">
        <f>SUMIFS(Concentrado!J$2:J1012,Concentrado!$A$2:$A1012,"="&amp;$A23,Concentrado!$B$2:$B1012, "=Jalisco")</f>
        <v>68.373502657945266</v>
      </c>
      <c r="J23" s="12">
        <f>SUMIFS(Concentrado!K$2:K1012,Concentrado!$A$2:$A1012,"="&amp;$A23,Concentrado!$B$2:$B1012, "=Jalisco")</f>
        <v>61.858426909287694</v>
      </c>
      <c r="K23" s="12">
        <f>SUMIFS(Concentrado!L$2:L1012,Concentrado!$A$2:$A1012,"="&amp;$A23,Concentrado!$B$2:$B1012, "=Jalisco")</f>
        <v>15.999691368463777</v>
      </c>
      <c r="L23" s="12">
        <f>SUMIFS(Concentrado!M$2:M1012,Concentrado!$A$2:$A1012,"="&amp;$A23,Concentrado!$B$2:$B1012, "=Jalisco")</f>
        <v>19.831161638368396</v>
      </c>
      <c r="M23" s="12">
        <f>SUMIFS(Concentrado!N$2:N1012,Concentrado!$A$2:$A1012,"="&amp;$A23,Concentrado!$B$2:$B1012, "=Jalisco")</f>
        <v>37.385801840726259</v>
      </c>
      <c r="N23" s="12">
        <f>SUMIFS(Concentrado!O$2:O1012,Concentrado!$A$2:$A1012,"="&amp;$A23,Concentrado!$B$2:$B1012, "=Jalisco")</f>
        <v>2.8045341006677131</v>
      </c>
      <c r="O23" s="12">
        <f>SUMIFS(Concentrado!P$2:P1012,Concentrado!$A$2:$A1012,"="&amp;$A23,Concentrado!$B$2:$B1012, "=Jalisco")</f>
        <v>7.6609418210814013</v>
      </c>
      <c r="P23" s="12">
        <f>SUMIFS(Concentrado!Q$2:Q1012,Concentrado!$A$2:$A1012,"="&amp;$A23,Concentrado!$B$2:$B1012, "=Jalisco")</f>
        <v>1.889311202056416</v>
      </c>
      <c r="Q23" s="12">
        <f>SUMIFS(Concentrado!R$2:R1012,Concentrado!$A$2:$A1012,"="&amp;$A23,Concentrado!$B$2:$B1012, "=Jalisco")</f>
        <v>3.8711061692484612</v>
      </c>
    </row>
    <row r="24" spans="1:17" x14ac:dyDescent="0.25">
      <c r="A24" s="5">
        <v>2012</v>
      </c>
      <c r="B24" s="12">
        <f>SUMIFS(Concentrado!C$2:C1013,Concentrado!$A$2:$A1013,"="&amp;$A24,Concentrado!$B$2:$B1013, "=Jalisco")</f>
        <v>5.8122869103335857</v>
      </c>
      <c r="C24" s="12">
        <f>SUMIFS(Concentrado!D$2:D1013,Concentrado!$A$2:$A1013,"="&amp;$A24,Concentrado!$B$2:$B1013, "=Jalisco")</f>
        <v>10.964086671765628</v>
      </c>
      <c r="D24" s="12">
        <f>SUMIFS(Concentrado!E$2:E1013,Concentrado!$A$2:$A1013,"="&amp;$A24,Concentrado!$B$2:$B1013, "=Jalisco")</f>
        <v>10.570050980168959</v>
      </c>
      <c r="E24" s="12">
        <f>SUMIFS(Concentrado!F$2:F1013,Concentrado!$A$2:$A1013,"="&amp;$A24,Concentrado!$B$2:$B1013, "=Jalisco")</f>
        <v>22.383637369769559</v>
      </c>
      <c r="F24" s="12">
        <f>SUMIFS(Concentrado!G$2:G1013,Concentrado!$A$2:$A1013,"="&amp;$A24,Concentrado!$B$2:$B1013, "=Jalisco")</f>
        <v>62.264325913400796</v>
      </c>
      <c r="G24" s="12">
        <f>SUMIFS(Concentrado!H$2:H1013,Concentrado!$A$2:$A1013,"="&amp;$A24,Concentrado!$B$2:$B1013, "=Jalisco")</f>
        <v>68.774428476288662</v>
      </c>
      <c r="H24" s="12">
        <f>SUMIFS(Concentrado!I$2:I1013,Concentrado!$A$2:$A1013,"="&amp;$A24,Concentrado!$B$2:$B1013, "=Jalisco")</f>
        <v>69.903264697181285</v>
      </c>
      <c r="I24" s="12">
        <f>SUMIFS(Concentrado!J$2:J1013,Concentrado!$A$2:$A1013,"="&amp;$A24,Concentrado!$B$2:$B1013, "=Jalisco")</f>
        <v>67.682693278954744</v>
      </c>
      <c r="J24" s="12">
        <f>SUMIFS(Concentrado!K$2:K1013,Concentrado!$A$2:$A1013,"="&amp;$A24,Concentrado!$B$2:$B1013, "=Jalisco")</f>
        <v>64.486615899313307</v>
      </c>
      <c r="K24" s="12">
        <f>SUMIFS(Concentrado!L$2:L1013,Concentrado!$A$2:$A1013,"="&amp;$A24,Concentrado!$B$2:$B1013, "=Jalisco")</f>
        <v>14.466480122925983</v>
      </c>
      <c r="L24" s="12">
        <f>SUMIFS(Concentrado!M$2:M1013,Concentrado!$A$2:$A1013,"="&amp;$A24,Concentrado!$B$2:$B1013, "=Jalisco")</f>
        <v>19.901184817754931</v>
      </c>
      <c r="M24" s="12">
        <f>SUMIFS(Concentrado!N$2:N1013,Concentrado!$A$2:$A1013,"="&amp;$A24,Concentrado!$B$2:$B1013, "=Jalisco")</f>
        <v>36.740965062682314</v>
      </c>
      <c r="N24" s="12">
        <f>SUMIFS(Concentrado!O$2:O1013,Concentrado!$A$2:$A1013,"="&amp;$A24,Concentrado!$B$2:$B1013, "=Jalisco")</f>
        <v>3.5635963506722379</v>
      </c>
      <c r="O24" s="12">
        <f>SUMIFS(Concentrado!P$2:P1013,Concentrado!$A$2:$A1013,"="&amp;$A24,Concentrado!$B$2:$B1013, "=Jalisco")</f>
        <v>8.2258395341682142</v>
      </c>
      <c r="P24" s="12">
        <f>SUMIFS(Concentrado!Q$2:Q1013,Concentrado!$A$2:$A1013,"="&amp;$A24,Concentrado!$B$2:$B1013, "=Jalisco")</f>
        <v>1.6551738519023422</v>
      </c>
      <c r="Q24" s="12">
        <f>SUMIFS(Concentrado!R$2:R1013,Concentrado!$A$2:$A1013,"="&amp;$A24,Concentrado!$B$2:$B1013, "=Jalisco")</f>
        <v>3.4928078134632101</v>
      </c>
    </row>
    <row r="25" spans="1:17" x14ac:dyDescent="0.25">
      <c r="A25" s="5">
        <v>2013</v>
      </c>
      <c r="B25" s="12">
        <f>SUMIFS(Concentrado!C$2:C1014,Concentrado!$A$2:$A1014,"="&amp;$A25,Concentrado!$B$2:$B1014, "=Jalisco")</f>
        <v>4.6453661145759648</v>
      </c>
      <c r="C25" s="12">
        <f>SUMIFS(Concentrado!D$2:D1014,Concentrado!$A$2:$A1014,"="&amp;$A25,Concentrado!$B$2:$B1014, "=Jalisco")</f>
        <v>9.8216312136748964</v>
      </c>
      <c r="D25" s="12">
        <f>SUMIFS(Concentrado!E$2:E1014,Concentrado!$A$2:$A1014,"="&amp;$A25,Concentrado!$B$2:$B1014, "=Jalisco")</f>
        <v>10.492034250871097</v>
      </c>
      <c r="E25" s="12">
        <f>SUMIFS(Concentrado!F$2:F1014,Concentrado!$A$2:$A1014,"="&amp;$A25,Concentrado!$B$2:$B1014, "=Jalisco")</f>
        <v>22.342412221721041</v>
      </c>
      <c r="F25" s="12">
        <f>SUMIFS(Concentrado!G$2:G1014,Concentrado!$A$2:$A1014,"="&amp;$A25,Concentrado!$B$2:$B1014, "=Jalisco")</f>
        <v>62.77434551607643</v>
      </c>
      <c r="G25" s="12">
        <f>SUMIFS(Concentrado!H$2:H1014,Concentrado!$A$2:$A1014,"="&amp;$A25,Concentrado!$B$2:$B1014, "=Jalisco")</f>
        <v>70.999803042764157</v>
      </c>
      <c r="H25" s="12">
        <f>SUMIFS(Concentrado!I$2:I1014,Concentrado!$A$2:$A1014,"="&amp;$A25,Concentrado!$B$2:$B1014, "=Jalisco")</f>
        <v>72.839629150597375</v>
      </c>
      <c r="I25" s="12">
        <f>SUMIFS(Concentrado!J$2:J1014,Concentrado!$A$2:$A1014,"="&amp;$A25,Concentrado!$B$2:$B1014, "=Jalisco")</f>
        <v>69.217560441898286</v>
      </c>
      <c r="J25" s="12">
        <f>SUMIFS(Concentrado!K$2:K1014,Concentrado!$A$2:$A1014,"="&amp;$A25,Concentrado!$B$2:$B1014, "=Jalisco")</f>
        <v>68.002348049293602</v>
      </c>
      <c r="K25" s="12">
        <f>SUMIFS(Concentrado!L$2:L1014,Concentrado!$A$2:$A1014,"="&amp;$A25,Concentrado!$B$2:$B1014, "=Jalisco")</f>
        <v>15.849204085646937</v>
      </c>
      <c r="L25" s="12">
        <f>SUMIFS(Concentrado!M$2:M1014,Concentrado!$A$2:$A1014,"="&amp;$A25,Concentrado!$B$2:$B1014, "=Jalisco")</f>
        <v>19.232597490293969</v>
      </c>
      <c r="M25" s="12">
        <f>SUMIFS(Concentrado!N$2:N1014,Concentrado!$A$2:$A1014,"="&amp;$A25,Concentrado!$B$2:$B1014, "=Jalisco")</f>
        <v>35.609323367951767</v>
      </c>
      <c r="N25" s="12">
        <f>SUMIFS(Concentrado!O$2:O1014,Concentrado!$A$2:$A1014,"="&amp;$A25,Concentrado!$B$2:$B1014, "=Jalisco")</f>
        <v>3.292456222995527</v>
      </c>
      <c r="O25" s="12">
        <f>SUMIFS(Concentrado!P$2:P1014,Concentrado!$A$2:$A1014,"="&amp;$A25,Concentrado!$B$2:$B1014, "=Jalisco")</f>
        <v>7.5523609774449092</v>
      </c>
      <c r="P25" s="12">
        <f>SUMIFS(Concentrado!Q$2:Q1014,Concentrado!$A$2:$A1014,"="&amp;$A25,Concentrado!$B$2:$B1014, "=Jalisco")</f>
        <v>1.762452077705869</v>
      </c>
      <c r="Q25" s="12">
        <f>SUMIFS(Concentrado!R$2:R1014,Concentrado!$A$2:$A1014,"="&amp;$A25,Concentrado!$B$2:$B1014, "=Jalisco")</f>
        <v>3.7307379747058542</v>
      </c>
    </row>
    <row r="26" spans="1:17" x14ac:dyDescent="0.25">
      <c r="A26" s="5">
        <v>2014</v>
      </c>
      <c r="B26" s="12">
        <f>SUMIFS(Concentrado!C$2:C1015,Concentrado!$A$2:$A1015,"="&amp;$A26,Concentrado!$B$2:$B1015, "=Jalisco")</f>
        <v>3.6006817290740383</v>
      </c>
      <c r="C26" s="12">
        <f>SUMIFS(Concentrado!D$2:D1015,Concentrado!$A$2:$A1015,"="&amp;$A26,Concentrado!$B$2:$B1015, "=Jalisco")</f>
        <v>12.402348177921688</v>
      </c>
      <c r="D26" s="12">
        <f>SUMIFS(Concentrado!E$2:E1015,Concentrado!$A$2:$A1015,"="&amp;$A26,Concentrado!$B$2:$B1015, "=Jalisco")</f>
        <v>9.2262016783424787</v>
      </c>
      <c r="E26" s="12">
        <f>SUMIFS(Concentrado!F$2:F1015,Concentrado!$A$2:$A1015,"="&amp;$A26,Concentrado!$B$2:$B1015, "=Jalisco")</f>
        <v>22.032720425892485</v>
      </c>
      <c r="F26" s="12">
        <f>SUMIFS(Concentrado!G$2:G1015,Concentrado!$A$2:$A1015,"="&amp;$A26,Concentrado!$B$2:$B1015, "=Jalisco")</f>
        <v>58.926181049839748</v>
      </c>
      <c r="G26" s="12">
        <f>SUMIFS(Concentrado!H$2:H1015,Concentrado!$A$2:$A1015,"="&amp;$A26,Concentrado!$B$2:$B1015, "=Jalisco")</f>
        <v>72.49559544154404</v>
      </c>
      <c r="H26" s="12">
        <f>SUMIFS(Concentrado!I$2:I1015,Concentrado!$A$2:$A1015,"="&amp;$A26,Concentrado!$B$2:$B1015, "=Jalisco")</f>
        <v>76.003721241259967</v>
      </c>
      <c r="I26" s="12">
        <f>SUMIFS(Concentrado!J$2:J1015,Concentrado!$A$2:$A1015,"="&amp;$A26,Concentrado!$B$2:$B1015, "=Jalisco")</f>
        <v>69.091598186295485</v>
      </c>
      <c r="J26" s="12">
        <f>SUMIFS(Concentrado!K$2:K1015,Concentrado!$A$2:$A1015,"="&amp;$A26,Concentrado!$B$2:$B1015, "=Jalisco")</f>
        <v>68.366421148080704</v>
      </c>
      <c r="K26" s="12">
        <f>SUMIFS(Concentrado!L$2:L1015,Concentrado!$A$2:$A1015,"="&amp;$A26,Concentrado!$B$2:$B1015, "=Jalisco")</f>
        <v>17.088428999102128</v>
      </c>
      <c r="L26" s="12">
        <f>SUMIFS(Concentrado!M$2:M1015,Concentrado!$A$2:$A1015,"="&amp;$A26,Concentrado!$B$2:$B1015, "=Jalisco")</f>
        <v>13.187947435738296</v>
      </c>
      <c r="M26" s="12">
        <f>SUMIFS(Concentrado!N$2:N1015,Concentrado!$A$2:$A1015,"="&amp;$A26,Concentrado!$B$2:$B1015, "=Jalisco")</f>
        <v>24.018827045354048</v>
      </c>
      <c r="N26" s="12">
        <f>SUMIFS(Concentrado!O$2:O1015,Concentrado!$A$2:$A1015,"="&amp;$A26,Concentrado!$B$2:$B1015, "=Jalisco")</f>
        <v>2.6785510891063828</v>
      </c>
      <c r="O26" s="12">
        <f>SUMIFS(Concentrado!P$2:P1015,Concentrado!$A$2:$A1015,"="&amp;$A26,Concentrado!$B$2:$B1015, "=Jalisco")</f>
        <v>7.7013797021736439</v>
      </c>
      <c r="P26" s="12">
        <f>SUMIFS(Concentrado!Q$2:Q1015,Concentrado!$A$2:$A1015,"="&amp;$A26,Concentrado!$B$2:$B1015, "=Jalisco")</f>
        <v>1.6389645657131409</v>
      </c>
      <c r="Q26" s="12">
        <f>SUMIFS(Concentrado!R$2:R1015,Concentrado!$A$2:$A1015,"="&amp;$A26,Concentrado!$B$2:$B1015, "=Jalisco")</f>
        <v>3.0111209463101889</v>
      </c>
    </row>
    <row r="27" spans="1:17" x14ac:dyDescent="0.25">
      <c r="A27" s="5">
        <v>2015</v>
      </c>
      <c r="B27" s="12">
        <f>SUMIFS(Concentrado!C$2:C1016,Concentrado!$A$2:$A1016,"="&amp;$A27,Concentrado!$B$2:$B1016, "=Jalisco")</f>
        <v>4.6920097754672234</v>
      </c>
      <c r="C27" s="12">
        <f>SUMIFS(Concentrado!D$2:D1016,Concentrado!$A$2:$A1016,"="&amp;$A27,Concentrado!$B$2:$B1016, "=Jalisco")</f>
        <v>9.3840195509344468</v>
      </c>
      <c r="D27" s="12">
        <f>SUMIFS(Concentrado!E$2:E1016,Concentrado!$A$2:$A1016,"="&amp;$A27,Concentrado!$B$2:$B1016, "=Jalisco")</f>
        <v>9.3208772791683803</v>
      </c>
      <c r="E27" s="12">
        <f>SUMIFS(Concentrado!F$2:F1016,Concentrado!$A$2:$A1016,"="&amp;$A27,Concentrado!$B$2:$B1016, "=Jalisco")</f>
        <v>22.289054363228733</v>
      </c>
      <c r="F27" s="12">
        <f>SUMIFS(Concentrado!G$2:G1016,Concentrado!$A$2:$A1016,"="&amp;$A27,Concentrado!$B$2:$B1016, "=Jalisco")</f>
        <v>55.309490269504039</v>
      </c>
      <c r="G27" s="12">
        <f>SUMIFS(Concentrado!H$2:H1016,Concentrado!$A$2:$A1016,"="&amp;$A27,Concentrado!$B$2:$B1016, "=Jalisco")</f>
        <v>74.868327432523699</v>
      </c>
      <c r="H27" s="12">
        <f>SUMIFS(Concentrado!I$2:I1016,Concentrado!$A$2:$A1016,"="&amp;$A27,Concentrado!$B$2:$B1016, "=Jalisco")</f>
        <v>77.500933730841965</v>
      </c>
      <c r="I27" s="12">
        <f>SUMIFS(Concentrado!J$2:J1016,Concentrado!$A$2:$A1016,"="&amp;$A27,Concentrado!$B$2:$B1016, "=Jalisco")</f>
        <v>72.309444802139566</v>
      </c>
      <c r="J27" s="12">
        <f>SUMIFS(Concentrado!K$2:K1016,Concentrado!$A$2:$A1016,"="&amp;$A27,Concentrado!$B$2:$B1016, "=Jalisco")</f>
        <v>68.991377208031736</v>
      </c>
      <c r="K27" s="12">
        <f>SUMIFS(Concentrado!L$2:L1016,Concentrado!$A$2:$A1016,"="&amp;$A27,Concentrado!$B$2:$B1016, "=Jalisco")</f>
        <v>17.429929298279585</v>
      </c>
      <c r="L27" s="12">
        <f>SUMIFS(Concentrado!M$2:M1016,Concentrado!$A$2:$A1016,"="&amp;$A27,Concentrado!$B$2:$B1016, "=Jalisco")</f>
        <v>15.44583071821606</v>
      </c>
      <c r="M27" s="12">
        <f>SUMIFS(Concentrado!N$2:N1016,Concentrado!$A$2:$A1016,"="&amp;$A27,Concentrado!$B$2:$B1016, "=Jalisco")</f>
        <v>27.59155530259758</v>
      </c>
      <c r="N27" s="12">
        <f>SUMIFS(Concentrado!O$2:O1016,Concentrado!$A$2:$A1016,"="&amp;$A27,Concentrado!$B$2:$B1016, "=Jalisco")</f>
        <v>3.6154722401069783</v>
      </c>
      <c r="O27" s="12">
        <f>SUMIFS(Concentrado!P$2:P1016,Concentrado!$A$2:$A1016,"="&amp;$A27,Concentrado!$B$2:$B1016, "=Jalisco")</f>
        <v>7.4389889927296045</v>
      </c>
      <c r="P27" s="12">
        <f>SUMIFS(Concentrado!Q$2:Q1016,Concentrado!$A$2:$A1016,"="&amp;$A27,Concentrado!$B$2:$B1016, "=Jalisco")</f>
        <v>1.6450437594197593</v>
      </c>
      <c r="Q27" s="12">
        <f>SUMIFS(Concentrado!R$2:R1016,Concentrado!$A$2:$A1016,"="&amp;$A27,Concentrado!$B$2:$B1016, "=Jalisco")</f>
        <v>2.8756871824971366</v>
      </c>
    </row>
    <row r="28" spans="1:17" x14ac:dyDescent="0.25">
      <c r="A28" s="5">
        <v>2016</v>
      </c>
      <c r="B28" s="12">
        <f>SUMIFS(Concentrado!C$2:C1017,Concentrado!$A$2:$A1017,"="&amp;$A28,Concentrado!$B$2:$B1017, "=Jalisco")</f>
        <v>3.0982397956778209</v>
      </c>
      <c r="C28" s="12">
        <f>SUMIFS(Concentrado!D$2:D1017,Concentrado!$A$2:$A1017,"="&amp;$A28,Concentrado!$B$2:$B1017, "=Jalisco")</f>
        <v>7.6782464501580776</v>
      </c>
      <c r="D28" s="12">
        <f>SUMIFS(Concentrado!E$2:E1017,Concentrado!$A$2:$A1017,"="&amp;$A28,Concentrado!$B$2:$B1017, "=Jalisco")</f>
        <v>9.8393234075297737</v>
      </c>
      <c r="E28" s="12">
        <f>SUMIFS(Concentrado!F$2:F1017,Concentrado!$A$2:$A1017,"="&amp;$A28,Concentrado!$B$2:$B1017, "=Jalisco")</f>
        <v>24.355634623123027</v>
      </c>
      <c r="F28" s="12">
        <f>SUMIFS(Concentrado!G$2:G1017,Concentrado!$A$2:$A1017,"="&amp;$A28,Concentrado!$B$2:$B1017, "=Jalisco")</f>
        <v>66.37820564375599</v>
      </c>
      <c r="G28" s="12">
        <f>SUMIFS(Concentrado!H$2:H1017,Concentrado!$A$2:$A1017,"="&amp;$A28,Concentrado!$B$2:$B1017, "=Jalisco")</f>
        <v>80.164300818462863</v>
      </c>
      <c r="H28" s="12">
        <f>SUMIFS(Concentrado!I$2:I1017,Concentrado!$A$2:$A1017,"="&amp;$A28,Concentrado!$B$2:$B1017, "=Jalisco")</f>
        <v>85.056188939020331</v>
      </c>
      <c r="I28" s="12">
        <f>SUMIFS(Concentrado!J$2:J1017,Concentrado!$A$2:$A1017,"="&amp;$A28,Concentrado!$B$2:$B1017, "=Jalisco")</f>
        <v>75.404937247859394</v>
      </c>
      <c r="J28" s="12">
        <f>SUMIFS(Concentrado!K$2:K1017,Concentrado!$A$2:$A1017,"="&amp;$A28,Concentrado!$B$2:$B1017, "=Jalisco")</f>
        <v>75.80727548751203</v>
      </c>
      <c r="K28" s="12">
        <f>SUMIFS(Concentrado!L$2:L1017,Concentrado!$A$2:$A1017,"="&amp;$A28,Concentrado!$B$2:$B1017, "=Jalisco")</f>
        <v>17.502580389289662</v>
      </c>
      <c r="L28" s="12">
        <f>SUMIFS(Concentrado!M$2:M1017,Concentrado!$A$2:$A1017,"="&amp;$A28,Concentrado!$B$2:$B1017, "=Jalisco")</f>
        <v>16.310915341508238</v>
      </c>
      <c r="M28" s="12">
        <f>SUMIFS(Concentrado!N$2:N1017,Concentrado!$A$2:$A1017,"="&amp;$A28,Concentrado!$B$2:$B1017, "=Jalisco")</f>
        <v>29.702960327920685</v>
      </c>
      <c r="N28" s="12">
        <f>SUMIFS(Concentrado!O$2:O1017,Concentrado!$A$2:$A1017,"="&amp;$A28,Concentrado!$B$2:$B1017, "=Jalisco")</f>
        <v>3.2326897423570768</v>
      </c>
      <c r="O28" s="12">
        <f>SUMIFS(Concentrado!P$2:P1017,Concentrado!$A$2:$A1017,"="&amp;$A28,Concentrado!$B$2:$B1017, "=Jalisco")</f>
        <v>8.1943265525569231</v>
      </c>
      <c r="P28" s="12">
        <f>SUMIFS(Concentrado!Q$2:Q1017,Concentrado!$A$2:$A1017,"="&amp;$A28,Concentrado!$B$2:$B1017, "=Jalisco")</f>
        <v>1.4771681321457233</v>
      </c>
      <c r="Q28" s="12">
        <f>SUMIFS(Concentrado!R$2:R1017,Concentrado!$A$2:$A1017,"="&amp;$A28,Concentrado!$B$2:$B1017, "=Jalisco")</f>
        <v>3.090881217683068</v>
      </c>
    </row>
    <row r="29" spans="1:17" x14ac:dyDescent="0.25">
      <c r="A29" s="5">
        <v>2017</v>
      </c>
      <c r="B29" s="12">
        <f>SUMIFS(Concentrado!C$2:C1018,Concentrado!$A$2:$A1018,"="&amp;$A29,Concentrado!$B$2:$B1018, "=Jalisco")</f>
        <v>2.0301737964114648</v>
      </c>
      <c r="C29" s="12">
        <f>SUMIFS(Concentrado!D$2:D1018,Concentrado!$A$2:$A1018,"="&amp;$A29,Concentrado!$B$2:$B1018, "=Jalisco")</f>
        <v>10.286213901818089</v>
      </c>
      <c r="D29" s="12">
        <f>SUMIFS(Concentrado!E$2:E1018,Concentrado!$A$2:$A1018,"="&amp;$A29,Concentrado!$B$2:$B1018, "=Jalisco")</f>
        <v>8.3344885020764981</v>
      </c>
      <c r="E29" s="12">
        <f>SUMIFS(Concentrado!F$2:F1018,Concentrado!$A$2:$A1018,"="&amp;$A29,Concentrado!$B$2:$B1018, "=Jalisco")</f>
        <v>24.614810601987585</v>
      </c>
      <c r="F29" s="12">
        <f>SUMIFS(Concentrado!G$2:G1018,Concentrado!$A$2:$A1018,"="&amp;$A29,Concentrado!$B$2:$B1018, "=Jalisco")</f>
        <v>56.072413516884666</v>
      </c>
      <c r="G29" s="12">
        <f>SUMIFS(Concentrado!H$2:H1018,Concentrado!$A$2:$A1018,"="&amp;$A29,Concentrado!$B$2:$B1018, "=Jalisco")</f>
        <v>78.290181699485956</v>
      </c>
      <c r="H29" s="12">
        <f>SUMIFS(Concentrado!I$2:I1018,Concentrado!$A$2:$A1018,"="&amp;$A29,Concentrado!$B$2:$B1018, "=Jalisco")</f>
        <v>81.047420330535118</v>
      </c>
      <c r="I29" s="12">
        <f>SUMIFS(Concentrado!J$2:J1018,Concentrado!$A$2:$A1018,"="&amp;$A29,Concentrado!$B$2:$B1018, "=Jalisco")</f>
        <v>75.607639204122478</v>
      </c>
      <c r="J29" s="12">
        <f>SUMIFS(Concentrado!K$2:K1018,Concentrado!$A$2:$A1018,"="&amp;$A29,Concentrado!$B$2:$B1018, "=Jalisco")</f>
        <v>77.504825644820272</v>
      </c>
      <c r="K29" s="12">
        <f>SUMIFS(Concentrado!L$2:L1018,Concentrado!$A$2:$A1018,"="&amp;$A29,Concentrado!$B$2:$B1018, "=Jalisco")</f>
        <v>16.664273784937606</v>
      </c>
      <c r="L29" s="12">
        <f>SUMIFS(Concentrado!M$2:M1018,Concentrado!$A$2:$A1018,"="&amp;$A29,Concentrado!$B$2:$B1018, "=Jalisco")</f>
        <v>17.437358651249145</v>
      </c>
      <c r="M29" s="12">
        <f>SUMIFS(Concentrado!N$2:N1018,Concentrado!$A$2:$A1018,"="&amp;$A29,Concentrado!$B$2:$B1018, "=Jalisco")</f>
        <v>32.125336090488439</v>
      </c>
      <c r="N29" s="12">
        <f>SUMIFS(Concentrado!O$2:O1018,Concentrado!$A$2:$A1018,"="&amp;$A29,Concentrado!$B$2:$B1018, "=Jalisco")</f>
        <v>3.0504523021836154</v>
      </c>
      <c r="O29" s="12">
        <f>SUMIFS(Concentrado!P$2:P1018,Concentrado!$A$2:$A1018,"="&amp;$A29,Concentrado!$B$2:$B1018, "=Jalisco")</f>
        <v>9.4044826656093221</v>
      </c>
      <c r="P29" s="12">
        <f>SUMIFS(Concentrado!Q$2:Q1018,Concentrado!$A$2:$A1018,"="&amp;$A29,Concentrado!$B$2:$B1018, "=Jalisco")</f>
        <v>1.3621019073108058</v>
      </c>
      <c r="Q29" s="12">
        <f>SUMIFS(Concentrado!R$2:R1018,Concentrado!$A$2:$A1018,"="&amp;$A29,Concentrado!$B$2:$B1018, "=Jalisco")</f>
        <v>3.6568141295371182</v>
      </c>
    </row>
    <row r="30" spans="1:17" x14ac:dyDescent="0.25">
      <c r="A30" s="5">
        <v>2018</v>
      </c>
      <c r="B30" s="12">
        <f>SUMIFS(Concentrado!C$2:C1019,Concentrado!$A$2:$A1019,"="&amp;$A30,Concentrado!$B$2:$B1019, "=Jalisco")</f>
        <v>3.5429680260762448</v>
      </c>
      <c r="C30" s="12">
        <f>SUMIFS(Concentrado!D$2:D1019,Concentrado!$A$2:$A1019,"="&amp;$A30,Concentrado!$B$2:$B1019, "=Jalisco")</f>
        <v>8.5848840631847469</v>
      </c>
      <c r="D30" s="12">
        <f>SUMIFS(Concentrado!E$2:E1019,Concentrado!$A$2:$A1019,"="&amp;$A30,Concentrado!$B$2:$B1019, "=Jalisco")</f>
        <v>8.2048748798873987</v>
      </c>
      <c r="E30" s="12">
        <f>SUMIFS(Concentrado!F$2:F1019,Concentrado!$A$2:$A1019,"="&amp;$A30,Concentrado!$B$2:$B1019, "=Jalisco")</f>
        <v>25.968006063148778</v>
      </c>
      <c r="F30" s="12">
        <f>SUMIFS(Concentrado!G$2:G1019,Concentrado!$A$2:$A1019,"="&amp;$A30,Concentrado!$B$2:$B1019, "=Jalisco")</f>
        <v>59.485095398338053</v>
      </c>
      <c r="G30" s="12">
        <f>SUMIFS(Concentrado!H$2:H1019,Concentrado!$A$2:$A1019,"="&amp;$A30,Concentrado!$B$2:$B1019, "=Jalisco")</f>
        <v>82.000332322246734</v>
      </c>
      <c r="H30" s="12">
        <f>SUMIFS(Concentrado!I$2:I1019,Concentrado!$A$2:$A1019,"="&amp;$A30,Concentrado!$B$2:$B1019, "=Jalisco")</f>
        <v>85.508920840005771</v>
      </c>
      <c r="I30" s="12">
        <f>SUMIFS(Concentrado!J$2:J1019,Concentrado!$A$2:$A1019,"="&amp;$A30,Concentrado!$B$2:$B1019, "=Jalisco")</f>
        <v>78.611062489688734</v>
      </c>
      <c r="J30" s="12">
        <f>SUMIFS(Concentrado!K$2:K1019,Concentrado!$A$2:$A1019,"="&amp;$A30,Concentrado!$B$2:$B1019, "=Jalisco")</f>
        <v>81.065751862090877</v>
      </c>
      <c r="K30" s="12">
        <f>SUMIFS(Concentrado!L$2:L1019,Concentrado!$A$2:$A1019,"="&amp;$A30,Concentrado!$B$2:$B1019, "=Jalisco")</f>
        <v>16.883135325672768</v>
      </c>
      <c r="L30" s="12">
        <f>SUMIFS(Concentrado!M$2:M1019,Concentrado!$A$2:$A1019,"="&amp;$A30,Concentrado!$B$2:$B1019, "=Jalisco")</f>
        <v>18.922219966012829</v>
      </c>
      <c r="M30" s="12">
        <f>SUMIFS(Concentrado!N$2:N1019,Concentrado!$A$2:$A1019,"="&amp;$A30,Concentrado!$B$2:$B1019, "=Jalisco")</f>
        <v>34.85337706086591</v>
      </c>
      <c r="N30" s="12">
        <f>SUMIFS(Concentrado!O$2:O1019,Concentrado!$A$2:$A1019,"="&amp;$A30,Concentrado!$B$2:$B1019, "=Jalisco")</f>
        <v>3.3283392281653166</v>
      </c>
      <c r="O30" s="12">
        <f>SUMIFS(Concentrado!P$2:P1019,Concentrado!$A$2:$A1019,"="&amp;$A30,Concentrado!$B$2:$B1019, "=Jalisco")</f>
        <v>9.6875057970446914</v>
      </c>
      <c r="P30" s="12">
        <f>SUMIFS(Concentrado!Q$2:Q1019,Concentrado!$A$2:$A1019,"="&amp;$A30,Concentrado!$B$2:$B1019, "=Jalisco")</f>
        <v>1.286565308785991</v>
      </c>
      <c r="Q30" s="12">
        <f>SUMIFS(Concentrado!R$2:R1019,Concentrado!$A$2:$A1019,"="&amp;$A30,Concentrado!$B$2:$B1019, "=Jalisco")</f>
        <v>3.6897722063296343</v>
      </c>
    </row>
    <row r="31" spans="1:17" x14ac:dyDescent="0.25">
      <c r="A31" s="5">
        <v>2019</v>
      </c>
      <c r="B31" s="12">
        <f>SUMIFS(Concentrado!C$2:C1020,Concentrado!$A$2:$A1020,"="&amp;$A31,Concentrado!$B$2:$B1020, "=Jalisco")</f>
        <v>2.6116300007559983</v>
      </c>
      <c r="C31" s="12">
        <f>SUMIFS(Concentrado!D$2:D1020,Concentrado!$A$2:$A1020,"="&amp;$A31,Concentrado!$B$2:$B1020, "=Jalisco")</f>
        <v>7.6974357917018894</v>
      </c>
      <c r="D31" s="12">
        <f>SUMIFS(Concentrado!E$2:E1020,Concentrado!$A$2:$A1020,"="&amp;$A31,Concentrado!$B$2:$B1020, "=Jalisco")</f>
        <v>7.2118134477939311</v>
      </c>
      <c r="E31" s="12">
        <f>SUMIFS(Concentrado!F$2:F1020,Concentrado!$A$2:$A1020,"="&amp;$A31,Concentrado!$B$2:$B1020, "=Jalisco")</f>
        <v>26.567657586413276</v>
      </c>
      <c r="F31" s="12">
        <f>SUMIFS(Concentrado!G$2:G1020,Concentrado!$A$2:$A1020,"="&amp;$A31,Concentrado!$B$2:$B1020, "=Jalisco")</f>
        <v>59.66107017044618</v>
      </c>
      <c r="G31" s="12">
        <f>SUMIFS(Concentrado!H$2:H1020,Concentrado!$A$2:$A1020,"="&amp;$A31,Concentrado!$B$2:$B1020, "=Jalisco")</f>
        <v>83.655624684714979</v>
      </c>
      <c r="H31" s="12">
        <f>SUMIFS(Concentrado!I$2:I1020,Concentrado!$A$2:$A1020,"="&amp;$A31,Concentrado!$B$2:$B1020, "=Jalisco")</f>
        <v>87.254423375416181</v>
      </c>
      <c r="I31" s="12">
        <f>SUMIFS(Concentrado!J$2:J1020,Concentrado!$A$2:$A1020,"="&amp;$A31,Concentrado!$B$2:$B1020, "=Jalisco")</f>
        <v>80.202551128237829</v>
      </c>
      <c r="J31" s="12">
        <f>SUMIFS(Concentrado!K$2:K1020,Concentrado!$A$2:$A1020,"="&amp;$A31,Concentrado!$B$2:$B1020, "=Jalisco")</f>
        <v>85.156981911648131</v>
      </c>
      <c r="K31" s="12">
        <f>SUMIFS(Concentrado!L$2:L1020,Concentrado!$A$2:$A1020,"="&amp;$A31,Concentrado!$B$2:$B1020, "=Jalisco")</f>
        <v>16.526940354080089</v>
      </c>
      <c r="L31" s="12">
        <f>SUMIFS(Concentrado!M$2:M1020,Concentrado!$A$2:$A1020,"="&amp;$A31,Concentrado!$B$2:$B1020, "=Jalisco")</f>
        <v>19.877969684594873</v>
      </c>
      <c r="M31" s="12">
        <f>SUMIFS(Concentrado!N$2:N1020,Concentrado!$A$2:$A1020,"="&amp;$A31,Concentrado!$B$2:$B1020, "=Jalisco")</f>
        <v>37.025885966117414</v>
      </c>
      <c r="N31" s="12">
        <f>SUMIFS(Concentrado!O$2:O1020,Concentrado!$A$2:$A1020,"="&amp;$A31,Concentrado!$B$2:$B1020, "=Jalisco")</f>
        <v>3.056463543734913</v>
      </c>
      <c r="O31" s="12">
        <f>SUMIFS(Concentrado!P$2:P1020,Concentrado!$A$2:$A1020,"="&amp;$A31,Concentrado!$B$2:$B1020, "=Jalisco")</f>
        <v>10.696701541799246</v>
      </c>
      <c r="P31" s="12">
        <f>SUMIFS(Concentrado!Q$2:Q1020,Concentrado!$A$2:$A1020,"="&amp;$A31,Concentrado!$B$2:$B1020, "=Jalisco")</f>
        <v>1.1530423502846572</v>
      </c>
      <c r="Q31" s="12">
        <f>SUMIFS(Concentrado!R$2:R1020,Concentrado!$A$2:$A1020,"="&amp;$A31,Concentrado!$B$2:$B1020, "=Jalisco")</f>
        <v>4.0716807994426958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"=México")</f>
        <v>127.11663021758082</v>
      </c>
      <c r="C2" s="12">
        <f>SUMIFS(Concentrado!D$2:D991,Concentrado!$A$2:$A991,"="&amp;$A2,Concentrado!$B$2:$B991, "=México")</f>
        <v>171.73513490890804</v>
      </c>
      <c r="D2" s="12">
        <f>SUMIFS(Concentrado!E$2:E991,Concentrado!$A$2:$A991,"="&amp;$A2,Concentrado!$B$2:$B991, "=México")</f>
        <v>18.026811146744219</v>
      </c>
      <c r="E2" s="12">
        <f>SUMIFS(Concentrado!F$2:F991,Concentrado!$A$2:$A991,"="&amp;$A2,Concentrado!$B$2:$B991, "=México")</f>
        <v>9.660777244387786</v>
      </c>
      <c r="F2" s="12">
        <f>SUMIFS(Concentrado!G$2:G991,Concentrado!$A$2:$A991,"="&amp;$A2,Concentrado!$B$2:$B991, "=México")</f>
        <v>27.312741946688053</v>
      </c>
      <c r="G2" s="12">
        <f>SUMIFS(Concentrado!H$2:H991,Concentrado!$A$2:$A991,"="&amp;$A2,Concentrado!$B$2:$B991, "=México")</f>
        <v>28.175506548729953</v>
      </c>
      <c r="H2" s="12">
        <f>SUMIFS(Concentrado!I$2:I991,Concentrado!$A$2:$A991,"="&amp;$A2,Concentrado!$B$2:$B991, "=México")</f>
        <v>23.876213740337811</v>
      </c>
      <c r="I2" s="12">
        <f>SUMIFS(Concentrado!J$2:J991,Concentrado!$A$2:$A991,"="&amp;$A2,Concentrado!$B$2:$B991, "=México")</f>
        <v>32.370488968835168</v>
      </c>
      <c r="J2" s="12">
        <f>SUMIFS(Concentrado!K$2:K991,Concentrado!$A$2:$A991,"="&amp;$A2,Concentrado!$B$2:$B991, "=México")</f>
        <v>22.374379723792138</v>
      </c>
      <c r="K2" s="12">
        <f>SUMIFS(Concentrado!L$2:L991,Concentrado!$A$2:$A991,"="&amp;$A2,Concentrado!$B$2:$B991, "=México")</f>
        <v>6.8070461228647412</v>
      </c>
      <c r="L2" s="12">
        <f>SUMIFS(Concentrado!M$2:M991,Concentrado!$A$2:$A991,"="&amp;$A2,Concentrado!$B$2:$B991, "=México")</f>
        <v>33.986399580443759</v>
      </c>
      <c r="M2" s="12">
        <f>SUMIFS(Concentrado!N$2:N991,Concentrado!$A$2:$A991,"="&amp;$A2,Concentrado!$B$2:$B991, "=México")</f>
        <v>57.358027072831312</v>
      </c>
      <c r="N2" s="12">
        <f>SUMIFS(Concentrado!O$2:O991,Concentrado!$A$2:$A991,"="&amp;$A2,Concentrado!$B$2:$B991, "=México")</f>
        <v>10.757857112397316</v>
      </c>
      <c r="O2" s="12">
        <f>SUMIFS(Concentrado!P$2:P991,Concentrado!$A$2:$A991,"="&amp;$A2,Concentrado!$B$2:$B991, "=México")</f>
        <v>1.5608020622493104</v>
      </c>
      <c r="P2" s="12">
        <f>SUMIFS(Concentrado!Q$2:Q991,Concentrado!$A$2:$A991,"="&amp;$A2,Concentrado!$B$2:$B991, "=México")</f>
        <v>4.3654944288673443</v>
      </c>
      <c r="Q2" s="12">
        <f>SUMIFS(Concentrado!R$2:R991,Concentrado!$A$2:$A991,"="&amp;$A2,Concentrado!$B$2:$B991, "=México")</f>
        <v>2.6173434159652089</v>
      </c>
    </row>
    <row r="3" spans="1:17" x14ac:dyDescent="0.25">
      <c r="A3" s="5">
        <v>1991</v>
      </c>
      <c r="B3" s="12">
        <f>SUMIFS(Concentrado!C$2:C992,Concentrado!$A$2:$A992,"="&amp;$A3,Concentrado!$B$2:$B992, "=México")</f>
        <v>102.49880406337057</v>
      </c>
      <c r="C3" s="12">
        <f>SUMIFS(Concentrado!D$2:D992,Concentrado!$A$2:$A992,"="&amp;$A3,Concentrado!$B$2:$B992, "=México")</f>
        <v>157.16014294960183</v>
      </c>
      <c r="D3" s="12">
        <f>SUMIFS(Concentrado!E$2:E992,Concentrado!$A$2:$A992,"="&amp;$A3,Concentrado!$B$2:$B992, "=México")</f>
        <v>17.112037868323579</v>
      </c>
      <c r="E3" s="12">
        <f>SUMIFS(Concentrado!F$2:F992,Concentrado!$A$2:$A992,"="&amp;$A3,Concentrado!$B$2:$B992, "=México")</f>
        <v>11.660834669273132</v>
      </c>
      <c r="F3" s="12">
        <f>SUMIFS(Concentrado!G$2:G992,Concentrado!$A$2:$A992,"="&amp;$A3,Concentrado!$B$2:$B992, "=México")</f>
        <v>28.834889310257367</v>
      </c>
      <c r="G3" s="12">
        <f>SUMIFS(Concentrado!H$2:H992,Concentrado!$A$2:$A992,"="&amp;$A3,Concentrado!$B$2:$B992, "=México")</f>
        <v>30.060084099895537</v>
      </c>
      <c r="H3" s="12">
        <f>SUMIFS(Concentrado!I$2:I992,Concentrado!$A$2:$A992,"="&amp;$A3,Concentrado!$B$2:$B992, "=México")</f>
        <v>26.399701045879961</v>
      </c>
      <c r="I3" s="12">
        <f>SUMIFS(Concentrado!J$2:J992,Concentrado!$A$2:$A992,"="&amp;$A3,Concentrado!$B$2:$B992, "=México")</f>
        <v>33.621848704692866</v>
      </c>
      <c r="J3" s="12">
        <f>SUMIFS(Concentrado!K$2:K992,Concentrado!$A$2:$A992,"="&amp;$A3,Concentrado!$B$2:$B992, "=México")</f>
        <v>23.871522422241007</v>
      </c>
      <c r="K3" s="12">
        <f>SUMIFS(Concentrado!L$2:L992,Concentrado!$A$2:$A992,"="&amp;$A3,Concentrado!$B$2:$B992, "=México")</f>
        <v>6.8339944906614418</v>
      </c>
      <c r="L3" s="12">
        <f>SUMIFS(Concentrado!M$2:M992,Concentrado!$A$2:$A992,"="&amp;$A3,Concentrado!$B$2:$B992, "=México")</f>
        <v>32.945548440397033</v>
      </c>
      <c r="M3" s="12">
        <f>SUMIFS(Concentrado!N$2:N992,Concentrado!$A$2:$A992,"="&amp;$A3,Concentrado!$B$2:$B992, "=México")</f>
        <v>55.747592056274442</v>
      </c>
      <c r="N3" s="12">
        <f>SUMIFS(Concentrado!O$2:O992,Concentrado!$A$2:$A992,"="&amp;$A3,Concentrado!$B$2:$B992, "=México")</f>
        <v>10.353872781400378</v>
      </c>
      <c r="O3" s="12">
        <f>SUMIFS(Concentrado!P$2:P992,Concentrado!$A$2:$A992,"="&amp;$A3,Concentrado!$B$2:$B992, "=México")</f>
        <v>1.213510029219115</v>
      </c>
      <c r="P3" s="12">
        <f>SUMIFS(Concentrado!Q$2:Q992,Concentrado!$A$2:$A992,"="&amp;$A3,Concentrado!$B$2:$B992, "=México")</f>
        <v>3.3030973371530301</v>
      </c>
      <c r="Q3" s="12">
        <f>SUMIFS(Concentrado!R$2:R992,Concentrado!$A$2:$A992,"="&amp;$A3,Concentrado!$B$2:$B992, "=México")</f>
        <v>3.4549638813899506</v>
      </c>
    </row>
    <row r="4" spans="1:17" x14ac:dyDescent="0.25">
      <c r="A4" s="5">
        <v>1992</v>
      </c>
      <c r="B4" s="12">
        <f>SUMIFS(Concentrado!C$2:C993,Concentrado!$A$2:$A993,"="&amp;$A4,Concentrado!$B$2:$B993, "=México")</f>
        <v>81.089474069861168</v>
      </c>
      <c r="C4" s="12">
        <f>SUMIFS(Concentrado!D$2:D993,Concentrado!$A$2:$A993,"="&amp;$A4,Concentrado!$B$2:$B993, "=México")</f>
        <v>162.31851694190797</v>
      </c>
      <c r="D4" s="12">
        <f>SUMIFS(Concentrado!E$2:E993,Concentrado!$A$2:$A993,"="&amp;$A4,Concentrado!$B$2:$B993, "=México")</f>
        <v>17.111861002926624</v>
      </c>
      <c r="E4" s="12">
        <f>SUMIFS(Concentrado!F$2:F993,Concentrado!$A$2:$A993,"="&amp;$A4,Concentrado!$B$2:$B993, "=México")</f>
        <v>11.87445763527626</v>
      </c>
      <c r="F4" s="12">
        <f>SUMIFS(Concentrado!G$2:G993,Concentrado!$A$2:$A993,"="&amp;$A4,Concentrado!$B$2:$B993, "=México")</f>
        <v>25.113769706731791</v>
      </c>
      <c r="G4" s="12">
        <f>SUMIFS(Concentrado!H$2:H993,Concentrado!$A$2:$A993,"="&amp;$A4,Concentrado!$B$2:$B993, "=México")</f>
        <v>31.114732599748052</v>
      </c>
      <c r="H4" s="12">
        <f>SUMIFS(Concentrado!I$2:I993,Concentrado!$A$2:$A993,"="&amp;$A4,Concentrado!$B$2:$B993, "=México")</f>
        <v>27.796268257835351</v>
      </c>
      <c r="I4" s="12">
        <f>SUMIFS(Concentrado!J$2:J993,Concentrado!$A$2:$A993,"="&amp;$A4,Concentrado!$B$2:$B993, "=México")</f>
        <v>34.373194103908759</v>
      </c>
      <c r="J4" s="12">
        <f>SUMIFS(Concentrado!K$2:K993,Concentrado!$A$2:$A993,"="&amp;$A4,Concentrado!$B$2:$B993, "=México")</f>
        <v>25.373598314063301</v>
      </c>
      <c r="K4" s="12">
        <f>SUMIFS(Concentrado!L$2:L993,Concentrado!$A$2:$A993,"="&amp;$A4,Concentrado!$B$2:$B993, "=México")</f>
        <v>7.0795016030871434</v>
      </c>
      <c r="L4" s="12">
        <f>SUMIFS(Concentrado!M$2:M993,Concentrado!$A$2:$A993,"="&amp;$A4,Concentrado!$B$2:$B993, "=México")</f>
        <v>31.493167496392868</v>
      </c>
      <c r="M4" s="12">
        <f>SUMIFS(Concentrado!N$2:N993,Concentrado!$A$2:$A993,"="&amp;$A4,Concentrado!$B$2:$B993, "=México")</f>
        <v>53.170609656744027</v>
      </c>
      <c r="N4" s="12">
        <f>SUMIFS(Concentrado!O$2:O993,Concentrado!$A$2:$A993,"="&amp;$A4,Concentrado!$B$2:$B993, "=México")</f>
        <v>9.9698726911284048</v>
      </c>
      <c r="O4" s="12">
        <f>SUMIFS(Concentrado!P$2:P993,Concentrado!$A$2:$A993,"="&amp;$A4,Concentrado!$B$2:$B993, "=México")</f>
        <v>1.4006945289949155</v>
      </c>
      <c r="P4" s="12">
        <f>SUMIFS(Concentrado!Q$2:Q993,Concentrado!$A$2:$A993,"="&amp;$A4,Concentrado!$B$2:$B993, "=México")</f>
        <v>3.2028514423353829</v>
      </c>
      <c r="Q4" s="12">
        <f>SUMIFS(Concentrado!R$2:R993,Concentrado!$A$2:$A993,"="&amp;$A4,Concentrado!$B$2:$B993, "=México")</f>
        <v>3.6089766972712809</v>
      </c>
    </row>
    <row r="5" spans="1:17" x14ac:dyDescent="0.25">
      <c r="A5" s="5">
        <v>1993</v>
      </c>
      <c r="B5" s="12">
        <f>SUMIFS(Concentrado!C$2:C994,Concentrado!$A$2:$A994,"="&amp;$A5,Concentrado!$B$2:$B994, "=México")</f>
        <v>76.364628291883193</v>
      </c>
      <c r="C5" s="12">
        <f>SUMIFS(Concentrado!D$2:D994,Concentrado!$A$2:$A994,"="&amp;$A5,Concentrado!$B$2:$B994, "=México")</f>
        <v>140.95954959408357</v>
      </c>
      <c r="D5" s="12">
        <f>SUMIFS(Concentrado!E$2:E994,Concentrado!$A$2:$A994,"="&amp;$A5,Concentrado!$B$2:$B994, "=México")</f>
        <v>17.643644006346548</v>
      </c>
      <c r="E5" s="12">
        <f>SUMIFS(Concentrado!F$2:F994,Concentrado!$A$2:$A994,"="&amp;$A5,Concentrado!$B$2:$B994, "=México")</f>
        <v>11.532918521221646</v>
      </c>
      <c r="F5" s="12">
        <f>SUMIFS(Concentrado!G$2:G994,Concentrado!$A$2:$A994,"="&amp;$A5,Concentrado!$B$2:$B994, "=México")</f>
        <v>31.039620350954639</v>
      </c>
      <c r="G5" s="12">
        <f>SUMIFS(Concentrado!H$2:H994,Concentrado!$A$2:$A994,"="&amp;$A5,Concentrado!$B$2:$B994, "=México")</f>
        <v>31.399901183720587</v>
      </c>
      <c r="H5" s="12">
        <f>SUMIFS(Concentrado!I$2:I994,Concentrado!$A$2:$A994,"="&amp;$A5,Concentrado!$B$2:$B994, "=México")</f>
        <v>28.175407423104087</v>
      </c>
      <c r="I5" s="12">
        <f>SUMIFS(Concentrado!J$2:J994,Concentrado!$A$2:$A994,"="&amp;$A5,Concentrado!$B$2:$B994, "=México")</f>
        <v>34.561306207480968</v>
      </c>
      <c r="J5" s="12">
        <f>SUMIFS(Concentrado!K$2:K994,Concentrado!$A$2:$A994,"="&amp;$A5,Concentrado!$B$2:$B994, "=México")</f>
        <v>27.052775276134557</v>
      </c>
      <c r="K5" s="12">
        <f>SUMIFS(Concentrado!L$2:L994,Concentrado!$A$2:$A994,"="&amp;$A5,Concentrado!$B$2:$B994, "=México")</f>
        <v>7.7332136496520096</v>
      </c>
      <c r="L5" s="12">
        <f>SUMIFS(Concentrado!M$2:M994,Concentrado!$A$2:$A994,"="&amp;$A5,Concentrado!$B$2:$B994, "=México")</f>
        <v>30.277193046430806</v>
      </c>
      <c r="M5" s="12">
        <f>SUMIFS(Concentrado!N$2:N994,Concentrado!$A$2:$A994,"="&amp;$A5,Concentrado!$B$2:$B994, "=México")</f>
        <v>51.416036469463606</v>
      </c>
      <c r="N5" s="12">
        <f>SUMIFS(Concentrado!O$2:O994,Concentrado!$A$2:$A994,"="&amp;$A5,Concentrado!$B$2:$B994, "=México")</f>
        <v>9.4096402386811278</v>
      </c>
      <c r="O5" s="12">
        <f>SUMIFS(Concentrado!P$2:P994,Concentrado!$A$2:$A994,"="&amp;$A5,Concentrado!$B$2:$B994, "=México")</f>
        <v>1.201523025291638</v>
      </c>
      <c r="P5" s="12">
        <f>SUMIFS(Concentrado!Q$2:Q994,Concentrado!$A$2:$A994,"="&amp;$A5,Concentrado!$B$2:$B994, "=México")</f>
        <v>2.6136645436106098</v>
      </c>
      <c r="Q5" s="12">
        <f>SUMIFS(Concentrado!R$2:R994,Concentrado!$A$2:$A994,"="&amp;$A5,Concentrado!$B$2:$B994, "=México")</f>
        <v>4.616575860535578</v>
      </c>
    </row>
    <row r="6" spans="1:17" x14ac:dyDescent="0.25">
      <c r="A6" s="5">
        <v>1994</v>
      </c>
      <c r="B6" s="12">
        <f>SUMIFS(Concentrado!C$2:C995,Concentrado!$A$2:$A995,"="&amp;$A6,Concentrado!$B$2:$B995, "=México")</f>
        <v>55.193972790677371</v>
      </c>
      <c r="C6" s="12">
        <f>SUMIFS(Concentrado!D$2:D995,Concentrado!$A$2:$A995,"="&amp;$A6,Concentrado!$B$2:$B995, "=México")</f>
        <v>152.52232331570747</v>
      </c>
      <c r="D6" s="12">
        <f>SUMIFS(Concentrado!E$2:E995,Concentrado!$A$2:$A995,"="&amp;$A6,Concentrado!$B$2:$B995, "=México")</f>
        <v>15.227228418687215</v>
      </c>
      <c r="E6" s="12">
        <f>SUMIFS(Concentrado!F$2:F995,Concentrado!$A$2:$A995,"="&amp;$A6,Concentrado!$B$2:$B995, "=México")</f>
        <v>11.656422832633879</v>
      </c>
      <c r="F6" s="12">
        <f>SUMIFS(Concentrado!G$2:G995,Concentrado!$A$2:$A995,"="&amp;$A6,Concentrado!$B$2:$B995, "=México")</f>
        <v>28.873612682239958</v>
      </c>
      <c r="G6" s="12">
        <f>SUMIFS(Concentrado!H$2:H995,Concentrado!$A$2:$A995,"="&amp;$A6,Concentrado!$B$2:$B995, "=México")</f>
        <v>32.568136625956789</v>
      </c>
      <c r="H6" s="12">
        <f>SUMIFS(Concentrado!I$2:I995,Concentrado!$A$2:$A995,"="&amp;$A6,Concentrado!$B$2:$B995, "=México")</f>
        <v>29.100897195157938</v>
      </c>
      <c r="I6" s="12">
        <f>SUMIFS(Concentrado!J$2:J995,Concentrado!$A$2:$A995,"="&amp;$A6,Concentrado!$B$2:$B995, "=México")</f>
        <v>35.962096849837998</v>
      </c>
      <c r="J6" s="12">
        <f>SUMIFS(Concentrado!K$2:K995,Concentrado!$A$2:$A995,"="&amp;$A6,Concentrado!$B$2:$B995, "=México")</f>
        <v>27.556981339524658</v>
      </c>
      <c r="K6" s="12">
        <f>SUMIFS(Concentrado!L$2:L995,Concentrado!$A$2:$A995,"="&amp;$A6,Concentrado!$B$2:$B995, "=México")</f>
        <v>8.6492715153252586</v>
      </c>
      <c r="L6" s="12">
        <f>SUMIFS(Concentrado!M$2:M995,Concentrado!$A$2:$A995,"="&amp;$A6,Concentrado!$B$2:$B995, "=México")</f>
        <v>27.950527566207811</v>
      </c>
      <c r="M6" s="12">
        <f>SUMIFS(Concentrado!N$2:N995,Concentrado!$A$2:$A995,"="&amp;$A6,Concentrado!$B$2:$B995, "=México")</f>
        <v>48.389523464852537</v>
      </c>
      <c r="N6" s="12">
        <f>SUMIFS(Concentrado!O$2:O995,Concentrado!$A$2:$A995,"="&amp;$A6,Concentrado!$B$2:$B995, "=México")</f>
        <v>7.7704434483047455</v>
      </c>
      <c r="O6" s="12">
        <f>SUMIFS(Concentrado!P$2:P995,Concentrado!$A$2:$A995,"="&amp;$A6,Concentrado!$B$2:$B995, "=México")</f>
        <v>1.5689587295728282</v>
      </c>
      <c r="P6" s="12">
        <f>SUMIFS(Concentrado!Q$2:Q995,Concentrado!$A$2:$A995,"="&amp;$A6,Concentrado!$B$2:$B995, "=México")</f>
        <v>2.2038588694256473</v>
      </c>
      <c r="Q6" s="12">
        <f>SUMIFS(Concentrado!R$2:R995,Concentrado!$A$2:$A995,"="&amp;$A6,Concentrado!$B$2:$B995, "=México")</f>
        <v>4.2502992481780337</v>
      </c>
    </row>
    <row r="7" spans="1:17" x14ac:dyDescent="0.25">
      <c r="A7" s="5">
        <v>1995</v>
      </c>
      <c r="B7" s="12">
        <f>SUMIFS(Concentrado!C$2:C996,Concentrado!$A$2:$A996,"="&amp;$A7,Concentrado!$B$2:$B996, "=México")</f>
        <v>50.694625686461258</v>
      </c>
      <c r="C7" s="12">
        <f>SUMIFS(Concentrado!D$2:D996,Concentrado!$A$2:$A996,"="&amp;$A7,Concentrado!$B$2:$B996, "=México")</f>
        <v>135.27676396117693</v>
      </c>
      <c r="D7" s="12">
        <f>SUMIFS(Concentrado!E$2:E996,Concentrado!$A$2:$A996,"="&amp;$A7,Concentrado!$B$2:$B996, "=México")</f>
        <v>15.28029946252526</v>
      </c>
      <c r="E7" s="12">
        <f>SUMIFS(Concentrado!F$2:F996,Concentrado!$A$2:$A996,"="&amp;$A7,Concentrado!$B$2:$B996, "=México")</f>
        <v>12.22423957002021</v>
      </c>
      <c r="F7" s="12">
        <f>SUMIFS(Concentrado!G$2:G996,Concentrado!$A$2:$A996,"="&amp;$A7,Concentrado!$B$2:$B996, "=México")</f>
        <v>30.376938735638706</v>
      </c>
      <c r="G7" s="12">
        <f>SUMIFS(Concentrado!H$2:H996,Concentrado!$A$2:$A996,"="&amp;$A7,Concentrado!$B$2:$B996, "=México")</f>
        <v>35.047239640038519</v>
      </c>
      <c r="H7" s="12">
        <f>SUMIFS(Concentrado!I$2:I996,Concentrado!$A$2:$A996,"="&amp;$A7,Concentrado!$B$2:$B996, "=México")</f>
        <v>32.172574655976725</v>
      </c>
      <c r="I7" s="12">
        <f>SUMIFS(Concentrado!J$2:J996,Concentrado!$A$2:$A996,"="&amp;$A7,Concentrado!$B$2:$B996, "=México")</f>
        <v>37.839362303975761</v>
      </c>
      <c r="J7" s="12">
        <f>SUMIFS(Concentrado!K$2:K996,Concentrado!$A$2:$A996,"="&amp;$A7,Concentrado!$B$2:$B996, "=México")</f>
        <v>29.823811996142673</v>
      </c>
      <c r="K7" s="12">
        <f>SUMIFS(Concentrado!L$2:L996,Concentrado!$A$2:$A996,"="&amp;$A7,Concentrado!$B$2:$B996, "=México")</f>
        <v>8.3421462697781923</v>
      </c>
      <c r="L7" s="12">
        <f>SUMIFS(Concentrado!M$2:M996,Concentrado!$A$2:$A996,"="&amp;$A7,Concentrado!$B$2:$B996, "=México")</f>
        <v>24.131724449450299</v>
      </c>
      <c r="M7" s="12">
        <f>SUMIFS(Concentrado!N$2:N996,Concentrado!$A$2:$A996,"="&amp;$A7,Concentrado!$B$2:$B996, "=México")</f>
        <v>41.741588018284922</v>
      </c>
      <c r="N7" s="12">
        <f>SUMIFS(Concentrado!O$2:O996,Concentrado!$A$2:$A996,"="&amp;$A7,Concentrado!$B$2:$B996, "=México")</f>
        <v>6.755825593897721</v>
      </c>
      <c r="O7" s="12">
        <f>SUMIFS(Concentrado!P$2:P996,Concentrado!$A$2:$A996,"="&amp;$A7,Concentrado!$B$2:$B996, "=México")</f>
        <v>2.0239452968065179</v>
      </c>
      <c r="P7" s="12">
        <f>SUMIFS(Concentrado!Q$2:Q996,Concentrado!$A$2:$A996,"="&amp;$A7,Concentrado!$B$2:$B996, "=México")</f>
        <v>2.6074532773770454</v>
      </c>
      <c r="Q7" s="12">
        <f>SUMIFS(Concentrado!R$2:R996,Concentrado!$A$2:$A996,"="&amp;$A7,Concentrado!$B$2:$B996, "=México")</f>
        <v>4.5246983342719309</v>
      </c>
    </row>
    <row r="8" spans="1:17" x14ac:dyDescent="0.25">
      <c r="A8" s="5">
        <v>1996</v>
      </c>
      <c r="B8" s="12">
        <f>SUMIFS(Concentrado!C$2:C997,Concentrado!$A$2:$A997,"="&amp;$A8,Concentrado!$B$2:$B997, "=México")</f>
        <v>47.185750719174756</v>
      </c>
      <c r="C8" s="12">
        <f>SUMIFS(Concentrado!D$2:D997,Concentrado!$A$2:$A997,"="&amp;$A8,Concentrado!$B$2:$B997, "=México")</f>
        <v>131.01864789027343</v>
      </c>
      <c r="D8" s="12">
        <f>SUMIFS(Concentrado!E$2:E997,Concentrado!$A$2:$A997,"="&amp;$A8,Concentrado!$B$2:$B997, "=México")</f>
        <v>17.654053119998565</v>
      </c>
      <c r="E8" s="12">
        <f>SUMIFS(Concentrado!F$2:F997,Concentrado!$A$2:$A997,"="&amp;$A8,Concentrado!$B$2:$B997, "=México")</f>
        <v>12.230668157287141</v>
      </c>
      <c r="F8" s="12">
        <f>SUMIFS(Concentrado!G$2:G997,Concentrado!$A$2:$A997,"="&amp;$A8,Concentrado!$B$2:$B997, "=México")</f>
        <v>28.185738016563615</v>
      </c>
      <c r="G8" s="12">
        <f>SUMIFS(Concentrado!H$2:H997,Concentrado!$A$2:$A997,"="&amp;$A8,Concentrado!$B$2:$B997, "=México")</f>
        <v>36.474103552571044</v>
      </c>
      <c r="H8" s="12">
        <f>SUMIFS(Concentrado!I$2:I997,Concentrado!$A$2:$A997,"="&amp;$A8,Concentrado!$B$2:$B997, "=México")</f>
        <v>33.482910514188866</v>
      </c>
      <c r="I8" s="12">
        <f>SUMIFS(Concentrado!J$2:J997,Concentrado!$A$2:$A997,"="&amp;$A8,Concentrado!$B$2:$B997, "=México")</f>
        <v>39.392279342941372</v>
      </c>
      <c r="J8" s="12">
        <f>SUMIFS(Concentrado!K$2:K997,Concentrado!$A$2:$A997,"="&amp;$A8,Concentrado!$B$2:$B997, "=México")</f>
        <v>29.298870066819362</v>
      </c>
      <c r="K8" s="12">
        <f>SUMIFS(Concentrado!L$2:L997,Concentrado!$A$2:$A997,"="&amp;$A8,Concentrado!$B$2:$B997, "=México")</f>
        <v>8.503980427557547</v>
      </c>
      <c r="L8" s="12">
        <f>SUMIFS(Concentrado!M$2:M997,Concentrado!$A$2:$A997,"="&amp;$A8,Concentrado!$B$2:$B997, "=México")</f>
        <v>23.651695564144426</v>
      </c>
      <c r="M8" s="12">
        <f>SUMIFS(Concentrado!N$2:N997,Concentrado!$A$2:$A997,"="&amp;$A8,Concentrado!$B$2:$B997, "=México")</f>
        <v>41.117888602306273</v>
      </c>
      <c r="N8" s="12">
        <f>SUMIFS(Concentrado!O$2:O997,Concentrado!$A$2:$A997,"="&amp;$A8,Concentrado!$B$2:$B997, "=México")</f>
        <v>6.5298322276096084</v>
      </c>
      <c r="O8" s="12">
        <f>SUMIFS(Concentrado!P$2:P997,Concentrado!$A$2:$A997,"="&amp;$A8,Concentrado!$B$2:$B997, "=México")</f>
        <v>2.0470503594262697</v>
      </c>
      <c r="P8" s="12">
        <f>SUMIFS(Concentrado!Q$2:Q997,Concentrado!$A$2:$A997,"="&amp;$A8,Concentrado!$B$2:$B997, "=México")</f>
        <v>2.5827518681351536</v>
      </c>
      <c r="Q8" s="12">
        <f>SUMIFS(Concentrado!R$2:R997,Concentrado!$A$2:$A997,"="&amp;$A8,Concentrado!$B$2:$B997, "=México")</f>
        <v>4.8416216692051268</v>
      </c>
    </row>
    <row r="9" spans="1:17" x14ac:dyDescent="0.25">
      <c r="A9" s="5">
        <v>1997</v>
      </c>
      <c r="B9" s="12">
        <f>SUMIFS(Concentrado!C$2:C998,Concentrado!$A$2:$A998,"="&amp;$A9,Concentrado!$B$2:$B998, "=México")</f>
        <v>41.803187611621965</v>
      </c>
      <c r="C9" s="12">
        <f>SUMIFS(Concentrado!D$2:D998,Concentrado!$A$2:$A998,"="&amp;$A9,Concentrado!$B$2:$B998, "=México")</f>
        <v>125.13855351485537</v>
      </c>
      <c r="D9" s="12">
        <f>SUMIFS(Concentrado!E$2:E998,Concentrado!$A$2:$A998,"="&amp;$A9,Concentrado!$B$2:$B998, "=México")</f>
        <v>15.924812035444491</v>
      </c>
      <c r="E9" s="12">
        <f>SUMIFS(Concentrado!F$2:F998,Concentrado!$A$2:$A998,"="&amp;$A9,Concentrado!$B$2:$B998, "=México")</f>
        <v>11.711520958802225</v>
      </c>
      <c r="F9" s="12">
        <f>SUMIFS(Concentrado!G$2:G998,Concentrado!$A$2:$A998,"="&amp;$A9,Concentrado!$B$2:$B998, "=México")</f>
        <v>31.232218929904679</v>
      </c>
      <c r="G9" s="12">
        <f>SUMIFS(Concentrado!H$2:H998,Concentrado!$A$2:$A998,"="&amp;$A9,Concentrado!$B$2:$B998, "=México")</f>
        <v>37.05219024020861</v>
      </c>
      <c r="H9" s="12">
        <f>SUMIFS(Concentrado!I$2:I998,Concentrado!$A$2:$A998,"="&amp;$A9,Concentrado!$B$2:$B998, "=México")</f>
        <v>33.811867227146351</v>
      </c>
      <c r="I9" s="12">
        <f>SUMIFS(Concentrado!J$2:J998,Concentrado!$A$2:$A998,"="&amp;$A9,Concentrado!$B$2:$B998, "=México")</f>
        <v>40.208695274183832</v>
      </c>
      <c r="J9" s="12">
        <f>SUMIFS(Concentrado!K$2:K998,Concentrado!$A$2:$A998,"="&amp;$A9,Concentrado!$B$2:$B998, "=México")</f>
        <v>31.26405040587408</v>
      </c>
      <c r="K9" s="12">
        <f>SUMIFS(Concentrado!L$2:L998,Concentrado!$A$2:$A998,"="&amp;$A9,Concentrado!$B$2:$B998, "=México")</f>
        <v>8.5324466928511864</v>
      </c>
      <c r="L9" s="12">
        <f>SUMIFS(Concentrado!M$2:M998,Concentrado!$A$2:$A998,"="&amp;$A9,Concentrado!$B$2:$B998, "=México")</f>
        <v>20.85349400453952</v>
      </c>
      <c r="M9" s="12">
        <f>SUMIFS(Concentrado!N$2:N998,Concentrado!$A$2:$A998,"="&amp;$A9,Concentrado!$B$2:$B998, "=México")</f>
        <v>36.043023919476241</v>
      </c>
      <c r="N9" s="12">
        <f>SUMIFS(Concentrado!O$2:O998,Concentrado!$A$2:$A998,"="&amp;$A9,Concentrado!$B$2:$B998, "=México")</f>
        <v>6.0089306133120512</v>
      </c>
      <c r="O9" s="12">
        <f>SUMIFS(Concentrado!P$2:P998,Concentrado!$A$2:$A998,"="&amp;$A9,Concentrado!$B$2:$B998, "=México")</f>
        <v>2.540628559322895</v>
      </c>
      <c r="P9" s="12">
        <f>SUMIFS(Concentrado!Q$2:Q998,Concentrado!$A$2:$A998,"="&amp;$A9,Concentrado!$B$2:$B998, "=México")</f>
        <v>2.2019217271874028</v>
      </c>
      <c r="Q9" s="12">
        <f>SUMIFS(Concentrado!R$2:R998,Concentrado!$A$2:$A998,"="&amp;$A9,Concentrado!$B$2:$B998, "=México")</f>
        <v>4.4200340553100075</v>
      </c>
    </row>
    <row r="10" spans="1:17" x14ac:dyDescent="0.25">
      <c r="A10" s="5">
        <v>1998</v>
      </c>
      <c r="B10" s="12">
        <f>SUMIFS(Concentrado!C$2:C999,Concentrado!$A$2:$A999,"="&amp;$A10,Concentrado!$B$2:$B999, "=México")</f>
        <v>33.757386542370931</v>
      </c>
      <c r="C10" s="12">
        <f>SUMIFS(Concentrado!D$2:D999,Concentrado!$A$2:$A999,"="&amp;$A10,Concentrado!$B$2:$B999, "=México")</f>
        <v>99.580907796332681</v>
      </c>
      <c r="D10" s="12">
        <f>SUMIFS(Concentrado!E$2:E999,Concentrado!$A$2:$A999,"="&amp;$A10,Concentrado!$B$2:$B999, "=México")</f>
        <v>15.177715702625916</v>
      </c>
      <c r="E10" s="12">
        <f>SUMIFS(Concentrado!F$2:F999,Concentrado!$A$2:$A999,"="&amp;$A10,Concentrado!$B$2:$B999, "=México")</f>
        <v>12.210387014696805</v>
      </c>
      <c r="F10" s="12">
        <f>SUMIFS(Concentrado!G$2:G999,Concentrado!$A$2:$A999,"="&amp;$A10,Concentrado!$B$2:$B999, "=México")</f>
        <v>32.145352900069881</v>
      </c>
      <c r="G10" s="12">
        <f>SUMIFS(Concentrado!H$2:H999,Concentrado!$A$2:$A999,"="&amp;$A10,Concentrado!$B$2:$B999, "=México")</f>
        <v>42.880915331865602</v>
      </c>
      <c r="H10" s="12">
        <f>SUMIFS(Concentrado!I$2:I999,Concentrado!$A$2:$A999,"="&amp;$A10,Concentrado!$B$2:$B999, "=México")</f>
        <v>39.028430698351066</v>
      </c>
      <c r="I10" s="12">
        <f>SUMIFS(Concentrado!J$2:J999,Concentrado!$A$2:$A999,"="&amp;$A10,Concentrado!$B$2:$B999, "=México")</f>
        <v>46.62721989328378</v>
      </c>
      <c r="J10" s="12">
        <f>SUMIFS(Concentrado!K$2:K999,Concentrado!$A$2:$A999,"="&amp;$A10,Concentrado!$B$2:$B999, "=México")</f>
        <v>30.097965244903637</v>
      </c>
      <c r="K10" s="12">
        <f>SUMIFS(Concentrado!L$2:L999,Concentrado!$A$2:$A999,"="&amp;$A10,Concentrado!$B$2:$B999, "=México")</f>
        <v>8.8983228832650578</v>
      </c>
      <c r="L10" s="12">
        <f>SUMIFS(Concentrado!M$2:M999,Concentrado!$A$2:$A999,"="&amp;$A10,Concentrado!$B$2:$B999, "=México")</f>
        <v>19.699481449641809</v>
      </c>
      <c r="M10" s="12">
        <f>SUMIFS(Concentrado!N$2:N999,Concentrado!$A$2:$A999,"="&amp;$A10,Concentrado!$B$2:$B999, "=México")</f>
        <v>34.207931051160394</v>
      </c>
      <c r="N10" s="12">
        <f>SUMIFS(Concentrado!O$2:O999,Concentrado!$A$2:$A999,"="&amp;$A10,Concentrado!$B$2:$B999, "=México")</f>
        <v>5.4974644697158235</v>
      </c>
      <c r="O10" s="12">
        <f>SUMIFS(Concentrado!P$2:P999,Concentrado!$A$2:$A999,"="&amp;$A10,Concentrado!$B$2:$B999, "=México")</f>
        <v>3.0583263222645005</v>
      </c>
      <c r="P10" s="12">
        <f>SUMIFS(Concentrado!Q$2:Q999,Concentrado!$A$2:$A999,"="&amp;$A10,Concentrado!$B$2:$B999, "=México")</f>
        <v>2.1239120280375339</v>
      </c>
      <c r="Q10" s="12">
        <f>SUMIFS(Concentrado!R$2:R999,Concentrado!$A$2:$A999,"="&amp;$A10,Concentrado!$B$2:$B999, "=México")</f>
        <v>3.7898801987286843</v>
      </c>
    </row>
    <row r="11" spans="1:17" x14ac:dyDescent="0.25">
      <c r="A11" s="5">
        <v>1999</v>
      </c>
      <c r="B11" s="12">
        <f>SUMIFS(Concentrado!C$2:C1000,Concentrado!$A$2:$A1000,"="&amp;$A11,Concentrado!$B$2:$B1000, "=México")</f>
        <v>34.763882895763807</v>
      </c>
      <c r="C11" s="12">
        <f>SUMIFS(Concentrado!D$2:D1000,Concentrado!$A$2:$A1000,"="&amp;$A11,Concentrado!$B$2:$B1000, "=México")</f>
        <v>98.136953466446087</v>
      </c>
      <c r="D11" s="12">
        <f>SUMIFS(Concentrado!E$2:E1000,Concentrado!$A$2:$A1000,"="&amp;$A11,Concentrado!$B$2:$B1000, "=México")</f>
        <v>16.529723180931676</v>
      </c>
      <c r="E11" s="12">
        <f>SUMIFS(Concentrado!F$2:F1000,Concentrado!$A$2:$A1000,"="&amp;$A11,Concentrado!$B$2:$B1000, "=México")</f>
        <v>12.71517167763975</v>
      </c>
      <c r="F11" s="12">
        <f>SUMIFS(Concentrado!G$2:G1000,Concentrado!$A$2:$A1000,"="&amp;$A11,Concentrado!$B$2:$B1000, "=México")</f>
        <v>32.048216796521295</v>
      </c>
      <c r="G11" s="12">
        <f>SUMIFS(Concentrado!H$2:H1000,Concentrado!$A$2:$A1000,"="&amp;$A11,Concentrado!$B$2:$B1000, "=México")</f>
        <v>46.030327313074032</v>
      </c>
      <c r="H11" s="12">
        <f>SUMIFS(Concentrado!I$2:I1000,Concentrado!$A$2:$A1000,"="&amp;$A11,Concentrado!$B$2:$B1000, "=México")</f>
        <v>42.239989787309135</v>
      </c>
      <c r="I11" s="12">
        <f>SUMIFS(Concentrado!J$2:J1000,Concentrado!$A$2:$A1000,"="&amp;$A11,Concentrado!$B$2:$B1000, "=México")</f>
        <v>49.708844940439732</v>
      </c>
      <c r="J11" s="12">
        <f>SUMIFS(Concentrado!K$2:K1000,Concentrado!$A$2:$A1000,"="&amp;$A11,Concentrado!$B$2:$B1000, "=México")</f>
        <v>31.328977377796956</v>
      </c>
      <c r="K11" s="12">
        <f>SUMIFS(Concentrado!L$2:L1000,Concentrado!$A$2:$A1000,"="&amp;$A11,Concentrado!$B$2:$B1000, "=México")</f>
        <v>8.6836590026505576</v>
      </c>
      <c r="L11" s="12">
        <f>SUMIFS(Concentrado!M$2:M1000,Concentrado!$A$2:$A1000,"="&amp;$A11,Concentrado!$B$2:$B1000, "=México")</f>
        <v>17.236331134808605</v>
      </c>
      <c r="M11" s="12">
        <f>SUMIFS(Concentrado!N$2:N1000,Concentrado!$A$2:$A1000,"="&amp;$A11,Concentrado!$B$2:$B1000, "=México")</f>
        <v>29.771370579721957</v>
      </c>
      <c r="N11" s="12">
        <f>SUMIFS(Concentrado!O$2:O1000,Concentrado!$A$2:$A1000,"="&amp;$A11,Concentrado!$B$2:$B1000, "=México")</f>
        <v>4.979994239604224</v>
      </c>
      <c r="O11" s="12">
        <f>SUMIFS(Concentrado!P$2:P1000,Concentrado!$A$2:$A1000,"="&amp;$A11,Concentrado!$B$2:$B1000, "=México")</f>
        <v>2.6722431263652604</v>
      </c>
      <c r="P11" s="12">
        <f>SUMIFS(Concentrado!Q$2:Q1000,Concentrado!$A$2:$A1000,"="&amp;$A11,Concentrado!$B$2:$B1000, "=México")</f>
        <v>1.8800468470689762</v>
      </c>
      <c r="Q11" s="12">
        <f>SUMIFS(Concentrado!R$2:R1000,Concentrado!$A$2:$A1000,"="&amp;$A11,Concentrado!$B$2:$B1000, "=México")</f>
        <v>3.7061579239351534</v>
      </c>
    </row>
    <row r="12" spans="1:17" x14ac:dyDescent="0.25">
      <c r="A12" s="5">
        <v>2000</v>
      </c>
      <c r="B12" s="12">
        <f>SUMIFS(Concentrado!C$2:C1001,Concentrado!$A$2:$A1001,"="&amp;$A12,Concentrado!$B$2:$B1001, "=México")</f>
        <v>33.21991652396536</v>
      </c>
      <c r="C12" s="12">
        <f>SUMIFS(Concentrado!D$2:D1001,Concentrado!$A$2:$A1001,"="&amp;$A12,Concentrado!$B$2:$B1001, "=México")</f>
        <v>81.392178367271555</v>
      </c>
      <c r="D12" s="12">
        <f>SUMIFS(Concentrado!E$2:E1001,Concentrado!$A$2:$A1001,"="&amp;$A12,Concentrado!$B$2:$B1001, "=México")</f>
        <v>15.545828159242042</v>
      </c>
      <c r="E12" s="12">
        <f>SUMIFS(Concentrado!F$2:F1001,Concentrado!$A$2:$A1001,"="&amp;$A12,Concentrado!$B$2:$B1001, "=México")</f>
        <v>11.557302550709236</v>
      </c>
      <c r="F12" s="12">
        <f>SUMIFS(Concentrado!G$2:G1001,Concentrado!$A$2:$A1001,"="&amp;$A12,Concentrado!$B$2:$B1001, "=México")</f>
        <v>29.296069767329062</v>
      </c>
      <c r="G12" s="12">
        <f>SUMIFS(Concentrado!H$2:H1001,Concentrado!$A$2:$A1001,"="&amp;$A12,Concentrado!$B$2:$B1001, "=México")</f>
        <v>46.94124852987342</v>
      </c>
      <c r="H12" s="12">
        <f>SUMIFS(Concentrado!I$2:I1001,Concentrado!$A$2:$A1001,"="&amp;$A12,Concentrado!$B$2:$B1001, "=México")</f>
        <v>43.630701142294775</v>
      </c>
      <c r="I12" s="12">
        <f>SUMIFS(Concentrado!J$2:J1001,Concentrado!$A$2:$A1001,"="&amp;$A12,Concentrado!$B$2:$B1001, "=México")</f>
        <v>50.147876713602798</v>
      </c>
      <c r="J12" s="12">
        <f>SUMIFS(Concentrado!K$2:K1001,Concentrado!$A$2:$A1001,"="&amp;$A12,Concentrado!$B$2:$B1001, "=México")</f>
        <v>32.118094203451228</v>
      </c>
      <c r="K12" s="12">
        <f>SUMIFS(Concentrado!L$2:L1001,Concentrado!$A$2:$A1001,"="&amp;$A12,Concentrado!$B$2:$B1001, "=México")</f>
        <v>9.0254187994635835</v>
      </c>
      <c r="L12" s="12">
        <f>SUMIFS(Concentrado!M$2:M1001,Concentrado!$A$2:$A1001,"="&amp;$A12,Concentrado!$B$2:$B1001, "=México")</f>
        <v>16.198888180276768</v>
      </c>
      <c r="M12" s="12">
        <f>SUMIFS(Concentrado!N$2:N1001,Concentrado!$A$2:$A1001,"="&amp;$A12,Concentrado!$B$2:$B1001, "=México")</f>
        <v>27.991245591993337</v>
      </c>
      <c r="N12" s="12">
        <f>SUMIFS(Concentrado!O$2:O1001,Concentrado!$A$2:$A1001,"="&amp;$A12,Concentrado!$B$2:$B1001, "=México")</f>
        <v>4.746935510872194</v>
      </c>
      <c r="O12" s="12">
        <f>SUMIFS(Concentrado!P$2:P1001,Concentrado!$A$2:$A1001,"="&amp;$A12,Concentrado!$B$2:$B1001, "=México")</f>
        <v>2.141280564666955</v>
      </c>
      <c r="P12" s="12">
        <f>SUMIFS(Concentrado!Q$2:Q1001,Concentrado!$A$2:$A1001,"="&amp;$A12,Concentrado!$B$2:$B1001, "=México")</f>
        <v>1.572267261548095</v>
      </c>
      <c r="Q12" s="12">
        <f>SUMIFS(Concentrado!R$2:R1001,Concentrado!$A$2:$A1001,"="&amp;$A12,Concentrado!$B$2:$B1001, "=México")</f>
        <v>3.4998064523883081</v>
      </c>
    </row>
    <row r="13" spans="1:17" x14ac:dyDescent="0.25">
      <c r="A13" s="5">
        <v>2001</v>
      </c>
      <c r="B13" s="12">
        <f>SUMIFS(Concentrado!C$2:C1002,Concentrado!$A$2:$A1002,"="&amp;$A13,Concentrado!$B$2:$B1002, "=México")</f>
        <v>28.090876354115622</v>
      </c>
      <c r="C13" s="12">
        <f>SUMIFS(Concentrado!D$2:D1002,Concentrado!$A$2:$A1002,"="&amp;$A13,Concentrado!$B$2:$B1002, "=México")</f>
        <v>72.968589662016001</v>
      </c>
      <c r="D13" s="12">
        <f>SUMIFS(Concentrado!E$2:E1002,Concentrado!$A$2:$A1002,"="&amp;$A13,Concentrado!$B$2:$B1002, "=México")</f>
        <v>14.534223831312811</v>
      </c>
      <c r="E13" s="12">
        <f>SUMIFS(Concentrado!F$2:F1002,Concentrado!$A$2:$A1002,"="&amp;$A13,Concentrado!$B$2:$B1002, "=México")</f>
        <v>13.863882270958761</v>
      </c>
      <c r="F13" s="12">
        <f>SUMIFS(Concentrado!G$2:G1002,Concentrado!$A$2:$A1002,"="&amp;$A13,Concentrado!$B$2:$B1002, "=México")</f>
        <v>33.070939494154359</v>
      </c>
      <c r="G13" s="12">
        <f>SUMIFS(Concentrado!H$2:H1002,Concentrado!$A$2:$A1002,"="&amp;$A13,Concentrado!$B$2:$B1002, "=México")</f>
        <v>50.406195135876651</v>
      </c>
      <c r="H13" s="12">
        <f>SUMIFS(Concentrado!I$2:I1002,Concentrado!$A$2:$A1002,"="&amp;$A13,Concentrado!$B$2:$B1002, "=México")</f>
        <v>47.473390134775045</v>
      </c>
      <c r="I13" s="12">
        <f>SUMIFS(Concentrado!J$2:J1002,Concentrado!$A$2:$A1002,"="&amp;$A13,Concentrado!$B$2:$B1002, "=México")</f>
        <v>53.228211157031573</v>
      </c>
      <c r="J13" s="12">
        <f>SUMIFS(Concentrado!K$2:K1002,Concentrado!$A$2:$A1002,"="&amp;$A13,Concentrado!$B$2:$B1002, "=México")</f>
        <v>32.151823936403588</v>
      </c>
      <c r="K13" s="12">
        <f>SUMIFS(Concentrado!L$2:L1002,Concentrado!$A$2:$A1002,"="&amp;$A13,Concentrado!$B$2:$B1002, "=México")</f>
        <v>9.1011185661999505</v>
      </c>
      <c r="L13" s="12">
        <f>SUMIFS(Concentrado!M$2:M1002,Concentrado!$A$2:$A1002,"="&amp;$A13,Concentrado!$B$2:$B1002, "=México")</f>
        <v>15.111431727348362</v>
      </c>
      <c r="M13" s="12">
        <f>SUMIFS(Concentrado!N$2:N1002,Concentrado!$A$2:$A1002,"="&amp;$A13,Concentrado!$B$2:$B1002, "=México")</f>
        <v>25.554438148489311</v>
      </c>
      <c r="N13" s="12">
        <f>SUMIFS(Concentrado!O$2:O1002,Concentrado!$A$2:$A1002,"="&amp;$A13,Concentrado!$B$2:$B1002, "=México")</f>
        <v>4.8788864066312998</v>
      </c>
      <c r="O13" s="12">
        <f>SUMIFS(Concentrado!P$2:P1002,Concentrado!$A$2:$A1002,"="&amp;$A13,Concentrado!$B$2:$B1002, "=México")</f>
        <v>2.9709191855794947</v>
      </c>
      <c r="P13" s="12">
        <f>SUMIFS(Concentrado!Q$2:Q1002,Concentrado!$A$2:$A1002,"="&amp;$A13,Concentrado!$B$2:$B1002, "=México")</f>
        <v>1.7055287656790414</v>
      </c>
      <c r="Q13" s="12">
        <f>SUMIFS(Concentrado!R$2:R1002,Concentrado!$A$2:$A1002,"="&amp;$A13,Concentrado!$B$2:$B1002, "=México")</f>
        <v>3.2323121585358252</v>
      </c>
    </row>
    <row r="14" spans="1:17" x14ac:dyDescent="0.25">
      <c r="A14" s="5">
        <v>2002</v>
      </c>
      <c r="B14" s="12">
        <f>SUMIFS(Concentrado!C$2:C1003,Concentrado!$A$2:$A1003,"="&amp;$A14,Concentrado!$B$2:$B1003, "=México")</f>
        <v>24.426137997530319</v>
      </c>
      <c r="C14" s="12">
        <f>SUMIFS(Concentrado!D$2:D1003,Concentrado!$A$2:$A1003,"="&amp;$A14,Concentrado!$B$2:$B1003, "=México")</f>
        <v>78.48842126630241</v>
      </c>
      <c r="D14" s="12">
        <f>SUMIFS(Concentrado!E$2:E1003,Concentrado!$A$2:$A1003,"="&amp;$A14,Concentrado!$B$2:$B1003, "=México")</f>
        <v>13.636112211301173</v>
      </c>
      <c r="E14" s="12">
        <f>SUMIFS(Concentrado!F$2:F1003,Concentrado!$A$2:$A1003,"="&amp;$A14,Concentrado!$B$2:$B1003, "=México")</f>
        <v>14.079803498002946</v>
      </c>
      <c r="F14" s="12">
        <f>SUMIFS(Concentrado!G$2:G1003,Concentrado!$A$2:$A1003,"="&amp;$A14,Concentrado!$B$2:$B1003, "=México")</f>
        <v>32.737850321832752</v>
      </c>
      <c r="G14" s="12">
        <f>SUMIFS(Concentrado!H$2:H1003,Concentrado!$A$2:$A1003,"="&amp;$A14,Concentrado!$B$2:$B1003, "=México")</f>
        <v>53.893441781294136</v>
      </c>
      <c r="H14" s="12">
        <f>SUMIFS(Concentrado!I$2:I1003,Concentrado!$A$2:$A1003,"="&amp;$A14,Concentrado!$B$2:$B1003, "=México")</f>
        <v>51.331445757110465</v>
      </c>
      <c r="I14" s="12">
        <f>SUMIFS(Concentrado!J$2:J1003,Concentrado!$A$2:$A1003,"="&amp;$A14,Concentrado!$B$2:$B1003, "=México")</f>
        <v>56.282053408106897</v>
      </c>
      <c r="J14" s="12">
        <f>SUMIFS(Concentrado!K$2:K1003,Concentrado!$A$2:$A1003,"="&amp;$A14,Concentrado!$B$2:$B1003, "=México")</f>
        <v>33.12231669628801</v>
      </c>
      <c r="K14" s="12">
        <f>SUMIFS(Concentrado!L$2:L1003,Concentrado!$A$2:$A1003,"="&amp;$A14,Concentrado!$B$2:$B1003, "=México")</f>
        <v>9.3294036398756308</v>
      </c>
      <c r="L14" s="12">
        <f>SUMIFS(Concentrado!M$2:M1003,Concentrado!$A$2:$A1003,"="&amp;$A14,Concentrado!$B$2:$B1003, "=México")</f>
        <v>15.035595488793275</v>
      </c>
      <c r="M14" s="12">
        <f>SUMIFS(Concentrado!N$2:N1003,Concentrado!$A$2:$A1003,"="&amp;$A14,Concentrado!$B$2:$B1003, "=México")</f>
        <v>25.837374994346675</v>
      </c>
      <c r="N14" s="12">
        <f>SUMIFS(Concentrado!O$2:O1003,Concentrado!$A$2:$A1003,"="&amp;$A14,Concentrado!$B$2:$B1003, "=México")</f>
        <v>4.5423640337057831</v>
      </c>
      <c r="O14" s="12">
        <f>SUMIFS(Concentrado!P$2:P1003,Concentrado!$A$2:$A1003,"="&amp;$A14,Concentrado!$B$2:$B1003, "=México")</f>
        <v>3.1928800260479613</v>
      </c>
      <c r="P14" s="12">
        <f>SUMIFS(Concentrado!Q$2:Q1003,Concentrado!$A$2:$A1003,"="&amp;$A14,Concentrado!$B$2:$B1003, "=México")</f>
        <v>1.4228807438175097</v>
      </c>
      <c r="Q14" s="12">
        <f>SUMIFS(Concentrado!R$2:R1003,Concentrado!$A$2:$A1003,"="&amp;$A14,Concentrado!$B$2:$B1003, "=México")</f>
        <v>3.0071190977586548</v>
      </c>
    </row>
    <row r="15" spans="1:17" x14ac:dyDescent="0.25">
      <c r="A15" s="5">
        <v>2003</v>
      </c>
      <c r="B15" s="12">
        <f>SUMIFS(Concentrado!C$2:C1004,Concentrado!$A$2:$A1004,"="&amp;$A15,Concentrado!$B$2:$B1004, "=México")</f>
        <v>23.176928482620685</v>
      </c>
      <c r="C15" s="12">
        <f>SUMIFS(Concentrado!D$2:D1004,Concentrado!$A$2:$A1004,"="&amp;$A15,Concentrado!$B$2:$B1004, "=México")</f>
        <v>66.625222985026213</v>
      </c>
      <c r="D15" s="12">
        <f>SUMIFS(Concentrado!E$2:E1004,Concentrado!$A$2:$A1004,"="&amp;$A15,Concentrado!$B$2:$B1004, "=México")</f>
        <v>13.564040808221417</v>
      </c>
      <c r="E15" s="12">
        <f>SUMIFS(Concentrado!F$2:F1004,Concentrado!$A$2:$A1004,"="&amp;$A15,Concentrado!$B$2:$B1004, "=México")</f>
        <v>13.247929687690835</v>
      </c>
      <c r="F15" s="12">
        <f>SUMIFS(Concentrado!G$2:G1004,Concentrado!$A$2:$A1004,"="&amp;$A15,Concentrado!$B$2:$B1004, "=México")</f>
        <v>34.17978394597877</v>
      </c>
      <c r="G15" s="12">
        <f>SUMIFS(Concentrado!H$2:H1004,Concentrado!$A$2:$A1004,"="&amp;$A15,Concentrado!$B$2:$B1004, "=México")</f>
        <v>56.807744288289761</v>
      </c>
      <c r="H15" s="12">
        <f>SUMIFS(Concentrado!I$2:I1004,Concentrado!$A$2:$A1004,"="&amp;$A15,Concentrado!$B$2:$B1004, "=México")</f>
        <v>54.252487369158899</v>
      </c>
      <c r="I15" s="12">
        <f>SUMIFS(Concentrado!J$2:J1004,Concentrado!$A$2:$A1004,"="&amp;$A15,Concentrado!$B$2:$B1004, "=México")</f>
        <v>59.230657209065058</v>
      </c>
      <c r="J15" s="12">
        <f>SUMIFS(Concentrado!K$2:K1004,Concentrado!$A$2:$A1004,"="&amp;$A15,Concentrado!$B$2:$B1004, "=México")</f>
        <v>33.496631518921625</v>
      </c>
      <c r="K15" s="12">
        <f>SUMIFS(Concentrado!L$2:L1004,Concentrado!$A$2:$A1004,"="&amp;$A15,Concentrado!$B$2:$B1004, "=México")</f>
        <v>10.626168851484517</v>
      </c>
      <c r="L15" s="12">
        <f>SUMIFS(Concentrado!M$2:M1004,Concentrado!$A$2:$A1004,"="&amp;$A15,Concentrado!$B$2:$B1004, "=México")</f>
        <v>14.664257490491892</v>
      </c>
      <c r="M15" s="12">
        <f>SUMIFS(Concentrado!N$2:N1004,Concentrado!$A$2:$A1004,"="&amp;$A15,Concentrado!$B$2:$B1004, "=México")</f>
        <v>25.037346394335263</v>
      </c>
      <c r="N15" s="12">
        <f>SUMIFS(Concentrado!O$2:O1004,Concentrado!$A$2:$A1004,"="&amp;$A15,Concentrado!$B$2:$B1004, "=México")</f>
        <v>4.5562044006973119</v>
      </c>
      <c r="O15" s="12">
        <f>SUMIFS(Concentrado!P$2:P1004,Concentrado!$A$2:$A1004,"="&amp;$A15,Concentrado!$B$2:$B1004, "=México")</f>
        <v>3.0988168422170999</v>
      </c>
      <c r="P15" s="12">
        <f>SUMIFS(Concentrado!Q$2:Q1004,Concentrado!$A$2:$A1004,"="&amp;$A15,Concentrado!$B$2:$B1004, "=México")</f>
        <v>1.2424888120022686</v>
      </c>
      <c r="Q15" s="12">
        <f>SUMIFS(Concentrado!R$2:R1004,Concentrado!$A$2:$A1004,"="&amp;$A15,Concentrado!$B$2:$B1004, "=México")</f>
        <v>2.7667047383538885</v>
      </c>
    </row>
    <row r="16" spans="1:17" x14ac:dyDescent="0.25">
      <c r="A16" s="5">
        <v>2004</v>
      </c>
      <c r="B16" s="12">
        <f>SUMIFS(Concentrado!C$2:C1005,Concentrado!$A$2:$A1005,"="&amp;$A16,Concentrado!$B$2:$B1005, "=México")</f>
        <v>24.066626128670833</v>
      </c>
      <c r="C16" s="12">
        <f>SUMIFS(Concentrado!D$2:D1005,Concentrado!$A$2:$A1005,"="&amp;$A16,Concentrado!$B$2:$B1005, "=México")</f>
        <v>72.065051348877091</v>
      </c>
      <c r="D16" s="12">
        <f>SUMIFS(Concentrado!E$2:E1005,Concentrado!$A$2:$A1005,"="&amp;$A16,Concentrado!$B$2:$B1005, "=México")</f>
        <v>14.053588596420887</v>
      </c>
      <c r="E16" s="12">
        <f>SUMIFS(Concentrado!F$2:F1005,Concentrado!$A$2:$A1005,"="&amp;$A16,Concentrado!$B$2:$B1005, "=México")</f>
        <v>14.947653874920825</v>
      </c>
      <c r="F16" s="12">
        <f>SUMIFS(Concentrado!G$2:G1005,Concentrado!$A$2:$A1005,"="&amp;$A16,Concentrado!$B$2:$B1005, "=México")</f>
        <v>34.863939971383545</v>
      </c>
      <c r="G16" s="12">
        <f>SUMIFS(Concentrado!H$2:H1005,Concentrado!$A$2:$A1005,"="&amp;$A16,Concentrado!$B$2:$B1005, "=México")</f>
        <v>59.052090463219066</v>
      </c>
      <c r="H16" s="12">
        <f>SUMIFS(Concentrado!I$2:I1005,Concentrado!$A$2:$A1005,"="&amp;$A16,Concentrado!$B$2:$B1005, "=México")</f>
        <v>56.705119312066842</v>
      </c>
      <c r="I16" s="12">
        <f>SUMIFS(Concentrado!J$2:J1005,Concentrado!$A$2:$A1005,"="&amp;$A16,Concentrado!$B$2:$B1005, "=México")</f>
        <v>61.285934032575327</v>
      </c>
      <c r="J16" s="12">
        <f>SUMIFS(Concentrado!K$2:K1005,Concentrado!$A$2:$A1005,"="&amp;$A16,Concentrado!$B$2:$B1005, "=México")</f>
        <v>34.575756956769695</v>
      </c>
      <c r="K16" s="12">
        <f>SUMIFS(Concentrado!L$2:L1005,Concentrado!$A$2:$A1005,"="&amp;$A16,Concentrado!$B$2:$B1005, "=México")</f>
        <v>10.40546658517853</v>
      </c>
      <c r="L16" s="12">
        <f>SUMIFS(Concentrado!M$2:M1005,Concentrado!$A$2:$A1005,"="&amp;$A16,Concentrado!$B$2:$B1005, "=México")</f>
        <v>13.074447412430205</v>
      </c>
      <c r="M16" s="12">
        <f>SUMIFS(Concentrado!N$2:N1005,Concentrado!$A$2:$A1005,"="&amp;$A16,Concentrado!$B$2:$B1005, "=México")</f>
        <v>22.246970083046172</v>
      </c>
      <c r="N16" s="12">
        <f>SUMIFS(Concentrado!O$2:O1005,Concentrado!$A$2:$A1005,"="&amp;$A16,Concentrado!$B$2:$B1005, "=México")</f>
        <v>4.1789040537605526</v>
      </c>
      <c r="O16" s="12">
        <f>SUMIFS(Concentrado!P$2:P1005,Concentrado!$A$2:$A1005,"="&amp;$A16,Concentrado!$B$2:$B1005, "=México")</f>
        <v>3.2837667997234301</v>
      </c>
      <c r="P16" s="12">
        <f>SUMIFS(Concentrado!Q$2:Q1005,Concentrado!$A$2:$A1005,"="&amp;$A16,Concentrado!$B$2:$B1005, "=México")</f>
        <v>0.67614180957042425</v>
      </c>
      <c r="Q16" s="12">
        <f>SUMIFS(Concentrado!R$2:R1005,Concentrado!$A$2:$A1005,"="&amp;$A16,Concentrado!$B$2:$B1005, "=México")</f>
        <v>2.7615054959297334</v>
      </c>
    </row>
    <row r="17" spans="1:17" x14ac:dyDescent="0.25">
      <c r="A17" s="5">
        <v>2005</v>
      </c>
      <c r="B17" s="12">
        <f>SUMIFS(Concentrado!C$2:C1006,Concentrado!$A$2:$A1006,"="&amp;$A17,Concentrado!$B$2:$B1006, "=México")</f>
        <v>19.419028363204365</v>
      </c>
      <c r="C17" s="12">
        <f>SUMIFS(Concentrado!D$2:D1006,Concentrado!$A$2:$A1006,"="&amp;$A17,Concentrado!$B$2:$B1006, "=México")</f>
        <v>65.581216894420294</v>
      </c>
      <c r="D17" s="12">
        <f>SUMIFS(Concentrado!E$2:E1006,Concentrado!$A$2:$A1006,"="&amp;$A17,Concentrado!$B$2:$B1006, "=México")</f>
        <v>13.561256658332427</v>
      </c>
      <c r="E17" s="12">
        <f>SUMIFS(Concentrado!F$2:F1006,Concentrado!$A$2:$A1006,"="&amp;$A17,Concentrado!$B$2:$B1006, "=México")</f>
        <v>13.968909664093923</v>
      </c>
      <c r="F17" s="12">
        <f>SUMIFS(Concentrado!G$2:G1006,Concentrado!$A$2:$A1006,"="&amp;$A17,Concentrado!$B$2:$B1006, "=México")</f>
        <v>31.55614502539914</v>
      </c>
      <c r="G17" s="12">
        <f>SUMIFS(Concentrado!H$2:H1006,Concentrado!$A$2:$A1006,"="&amp;$A17,Concentrado!$B$2:$B1006, "=México")</f>
        <v>62.203054050737215</v>
      </c>
      <c r="H17" s="12">
        <f>SUMIFS(Concentrado!I$2:I1006,Concentrado!$A$2:$A1006,"="&amp;$A17,Concentrado!$B$2:$B1006, "=México")</f>
        <v>59.525273433054018</v>
      </c>
      <c r="I17" s="12">
        <f>SUMIFS(Concentrado!J$2:J1006,Concentrado!$A$2:$A1006,"="&amp;$A17,Concentrado!$B$2:$B1006, "=México")</f>
        <v>64.780441508917733</v>
      </c>
      <c r="J17" s="12">
        <f>SUMIFS(Concentrado!K$2:K1006,Concentrado!$A$2:$A1006,"="&amp;$A17,Concentrado!$B$2:$B1006, "=México")</f>
        <v>34.58686162099616</v>
      </c>
      <c r="K17" s="12">
        <f>SUMIFS(Concentrado!L$2:L1006,Concentrado!$A$2:$A1006,"="&amp;$A17,Concentrado!$B$2:$B1006, "=México")</f>
        <v>10.953908729115167</v>
      </c>
      <c r="L17" s="12">
        <f>SUMIFS(Concentrado!M$2:M1006,Concentrado!$A$2:$A1006,"="&amp;$A17,Concentrado!$B$2:$B1006, "=México")</f>
        <v>14.916110029979487</v>
      </c>
      <c r="M17" s="12">
        <f>SUMIFS(Concentrado!N$2:N1006,Concentrado!$A$2:$A1006,"="&amp;$A17,Concentrado!$B$2:$B1006, "=México")</f>
        <v>24.979738815168236</v>
      </c>
      <c r="N17" s="12">
        <f>SUMIFS(Concentrado!O$2:O1006,Concentrado!$A$2:$A1006,"="&amp;$A17,Concentrado!$B$2:$B1006, "=México")</f>
        <v>5.1472031281782948</v>
      </c>
      <c r="O17" s="12">
        <f>SUMIFS(Concentrado!P$2:P1006,Concentrado!$A$2:$A1006,"="&amp;$A17,Concentrado!$B$2:$B1006, "=México")</f>
        <v>2.6466195276349973</v>
      </c>
      <c r="P17" s="12">
        <f>SUMIFS(Concentrado!Q$2:Q1006,Concentrado!$A$2:$A1006,"="&amp;$A17,Concentrado!$B$2:$B1006, "=México")</f>
        <v>1.0448991041217413</v>
      </c>
      <c r="Q17" s="12">
        <f>SUMIFS(Concentrado!R$2:R1006,Concentrado!$A$2:$A1006,"="&amp;$A17,Concentrado!$B$2:$B1006, "=México")</f>
        <v>2.7980855204333874</v>
      </c>
    </row>
    <row r="18" spans="1:17" x14ac:dyDescent="0.25">
      <c r="A18" s="5">
        <v>2006</v>
      </c>
      <c r="B18" s="12">
        <f>SUMIFS(Concentrado!C$2:C1007,Concentrado!$A$2:$A1007,"="&amp;$A18,Concentrado!$B$2:$B1007, "=México")</f>
        <v>19.158923268512311</v>
      </c>
      <c r="C18" s="12">
        <f>SUMIFS(Concentrado!D$2:D1007,Concentrado!$A$2:$A1007,"="&amp;$A18,Concentrado!$B$2:$B1007, "=México")</f>
        <v>64.443650994086852</v>
      </c>
      <c r="D18" s="12">
        <f>SUMIFS(Concentrado!E$2:E1007,Concentrado!$A$2:$A1007,"="&amp;$A18,Concentrado!$B$2:$B1007, "=México")</f>
        <v>12.828373293495725</v>
      </c>
      <c r="E18" s="12">
        <f>SUMIFS(Concentrado!F$2:F1007,Concentrado!$A$2:$A1007,"="&amp;$A18,Concentrado!$B$2:$B1007, "=México")</f>
        <v>13.701231682537701</v>
      </c>
      <c r="F18" s="12">
        <f>SUMIFS(Concentrado!G$2:G1007,Concentrado!$A$2:$A1007,"="&amp;$A18,Concentrado!$B$2:$B1007, "=México")</f>
        <v>32.311795170524363</v>
      </c>
      <c r="G18" s="12">
        <f>SUMIFS(Concentrado!H$2:H1007,Concentrado!$A$2:$A1007,"="&amp;$A18,Concentrado!$B$2:$B1007, "=México")</f>
        <v>64.418462553857964</v>
      </c>
      <c r="H18" s="12">
        <f>SUMIFS(Concentrado!I$2:I1007,Concentrado!$A$2:$A1007,"="&amp;$A18,Concentrado!$B$2:$B1007, "=México")</f>
        <v>62.440140380326447</v>
      </c>
      <c r="I18" s="12">
        <f>SUMIFS(Concentrado!J$2:J1007,Concentrado!$A$2:$A1007,"="&amp;$A18,Concentrado!$B$2:$B1007, "=México")</f>
        <v>66.319223483860583</v>
      </c>
      <c r="J18" s="12">
        <f>SUMIFS(Concentrado!K$2:K1007,Concentrado!$A$2:$A1007,"="&amp;$A18,Concentrado!$B$2:$B1007, "=México")</f>
        <v>35.550036451742919</v>
      </c>
      <c r="K18" s="12">
        <f>SUMIFS(Concentrado!L$2:L1007,Concentrado!$A$2:$A1007,"="&amp;$A18,Concentrado!$B$2:$B1007, "=México")</f>
        <v>10.633917609180243</v>
      </c>
      <c r="L18" s="12">
        <f>SUMIFS(Concentrado!M$2:M1007,Concentrado!$A$2:$A1007,"="&amp;$A18,Concentrado!$B$2:$B1007, "=México")</f>
        <v>12.423511280900636</v>
      </c>
      <c r="M18" s="12">
        <f>SUMIFS(Concentrado!N$2:N1007,Concentrado!$A$2:$A1007,"="&amp;$A18,Concentrado!$B$2:$B1007, "=México")</f>
        <v>21.43383319288532</v>
      </c>
      <c r="N18" s="12">
        <f>SUMIFS(Concentrado!O$2:O1007,Concentrado!$A$2:$A1007,"="&amp;$A18,Concentrado!$B$2:$B1007, "=México")</f>
        <v>3.7257990721269989</v>
      </c>
      <c r="O18" s="12">
        <f>SUMIFS(Concentrado!P$2:P1007,Concentrado!$A$2:$A1007,"="&amp;$A18,Concentrado!$B$2:$B1007, "=México")</f>
        <v>3.6671944764063236</v>
      </c>
      <c r="P18" s="12">
        <f>SUMIFS(Concentrado!Q$2:Q1007,Concentrado!$A$2:$A1007,"="&amp;$A18,Concentrado!$B$2:$B1007, "=México")</f>
        <v>0.87752276566984466</v>
      </c>
      <c r="Q18" s="12">
        <f>SUMIFS(Concentrado!R$2:R1007,Concentrado!$A$2:$A1007,"="&amp;$A18,Concentrado!$B$2:$B1007, "=México")</f>
        <v>2.9089534200551541</v>
      </c>
    </row>
    <row r="19" spans="1:17" x14ac:dyDescent="0.25">
      <c r="A19" s="5">
        <v>2007</v>
      </c>
      <c r="B19" s="12">
        <f>SUMIFS(Concentrado!C$2:C1008,Concentrado!$A$2:$A1008,"="&amp;$A19,Concentrado!$B$2:$B1008, "=México")</f>
        <v>18.638656573733925</v>
      </c>
      <c r="C19" s="12">
        <f>SUMIFS(Concentrado!D$2:D1008,Concentrado!$A$2:$A1008,"="&amp;$A19,Concentrado!$B$2:$B1008, "=México")</f>
        <v>56.984853252311964</v>
      </c>
      <c r="D19" s="12">
        <f>SUMIFS(Concentrado!E$2:E1008,Concentrado!$A$2:$A1008,"="&amp;$A19,Concentrado!$B$2:$B1008, "=México")</f>
        <v>11.56352508782742</v>
      </c>
      <c r="E19" s="12">
        <f>SUMIFS(Concentrado!F$2:F1008,Concentrado!$A$2:$A1008,"="&amp;$A19,Concentrado!$B$2:$B1008, "=México")</f>
        <v>14.01015066320293</v>
      </c>
      <c r="F19" s="12">
        <f>SUMIFS(Concentrado!G$2:G1008,Concentrado!$A$2:$A1008,"="&amp;$A19,Concentrado!$B$2:$B1008, "=México")</f>
        <v>29.739571517488905</v>
      </c>
      <c r="G19" s="12">
        <f>SUMIFS(Concentrado!H$2:H1008,Concentrado!$A$2:$A1008,"="&amp;$A19,Concentrado!$B$2:$B1008, "=México")</f>
        <v>66.320865151363435</v>
      </c>
      <c r="H19" s="12">
        <f>SUMIFS(Concentrado!I$2:I1008,Concentrado!$A$2:$A1008,"="&amp;$A19,Concentrado!$B$2:$B1008, "=México")</f>
        <v>65.455091577332823</v>
      </c>
      <c r="I19" s="12">
        <f>SUMIFS(Concentrado!J$2:J1008,Concentrado!$A$2:$A1008,"="&amp;$A19,Concentrado!$B$2:$B1008, "=México")</f>
        <v>67.151044914795108</v>
      </c>
      <c r="J19" s="12">
        <f>SUMIFS(Concentrado!K$2:K1008,Concentrado!$A$2:$A1008,"="&amp;$A19,Concentrado!$B$2:$B1008, "=México")</f>
        <v>35.04938259923744</v>
      </c>
      <c r="K19" s="12">
        <f>SUMIFS(Concentrado!L$2:L1008,Concentrado!$A$2:$A1008,"="&amp;$A19,Concentrado!$B$2:$B1008, "=México")</f>
        <v>11.544717981803592</v>
      </c>
      <c r="L19" s="12">
        <f>SUMIFS(Concentrado!M$2:M1008,Concentrado!$A$2:$A1008,"="&amp;$A19,Concentrado!$B$2:$B1008, "=México")</f>
        <v>9.1146093028508304</v>
      </c>
      <c r="M19" s="12">
        <f>SUMIFS(Concentrado!N$2:N1008,Concentrado!$A$2:$A1008,"="&amp;$A19,Concentrado!$B$2:$B1008, "=México")</f>
        <v>15.894448623941239</v>
      </c>
      <c r="N19" s="12">
        <f>SUMIFS(Concentrado!O$2:O1008,Concentrado!$A$2:$A1008,"="&amp;$A19,Concentrado!$B$2:$B1008, "=México")</f>
        <v>2.6001695310534245</v>
      </c>
      <c r="O19" s="12">
        <f>SUMIFS(Concentrado!P$2:P1008,Concentrado!$A$2:$A1008,"="&amp;$A19,Concentrado!$B$2:$B1008, "=México")</f>
        <v>4.5294276553859865</v>
      </c>
      <c r="P19" s="12">
        <f>SUMIFS(Concentrado!Q$2:Q1008,Concentrado!$A$2:$A1008,"="&amp;$A19,Concentrado!$B$2:$B1008, "=México")</f>
        <v>0.70112379252698698</v>
      </c>
      <c r="Q19" s="12">
        <f>SUMIFS(Concentrado!R$2:R1008,Concentrado!$A$2:$A1008,"="&amp;$A19,Concentrado!$B$2:$B1008, "=México")</f>
        <v>2.9950919292414979</v>
      </c>
    </row>
    <row r="20" spans="1:17" x14ac:dyDescent="0.25">
      <c r="A20" s="5">
        <v>2008</v>
      </c>
      <c r="B20" s="12">
        <f>SUMIFS(Concentrado!C$2:C1009,Concentrado!$A$2:$A1009,"="&amp;$A20,Concentrado!$B$2:$B1009, "=México")</f>
        <v>14.391413123502977</v>
      </c>
      <c r="C20" s="12">
        <f>SUMIFS(Concentrado!D$2:D1009,Concentrado!$A$2:$A1009,"="&amp;$A20,Concentrado!$B$2:$B1009, "=México")</f>
        <v>52.035618747480662</v>
      </c>
      <c r="D20" s="12">
        <f>SUMIFS(Concentrado!E$2:E1009,Concentrado!$A$2:$A1009,"="&amp;$A20,Concentrado!$B$2:$B1009, "=México")</f>
        <v>10.885186364924619</v>
      </c>
      <c r="E20" s="12">
        <f>SUMIFS(Concentrado!F$2:F1009,Concentrado!$A$2:$A1009,"="&amp;$A20,Concentrado!$B$2:$B1009, "=México")</f>
        <v>14.97340152041474</v>
      </c>
      <c r="F20" s="12">
        <f>SUMIFS(Concentrado!G$2:G1009,Concentrado!$A$2:$A1009,"="&amp;$A20,Concentrado!$B$2:$B1009, "=México")</f>
        <v>32.790179132050937</v>
      </c>
      <c r="G20" s="12">
        <f>SUMIFS(Concentrado!H$2:H1009,Concentrado!$A$2:$A1009,"="&amp;$A20,Concentrado!$B$2:$B1009, "=México")</f>
        <v>69.200747453869639</v>
      </c>
      <c r="H20" s="12">
        <f>SUMIFS(Concentrado!I$2:I1009,Concentrado!$A$2:$A1009,"="&amp;$A20,Concentrado!$B$2:$B1009, "=México")</f>
        <v>69.136931276793987</v>
      </c>
      <c r="I20" s="12">
        <f>SUMIFS(Concentrado!J$2:J1009,Concentrado!$A$2:$A1009,"="&amp;$A20,Concentrado!$B$2:$B1009, "=México")</f>
        <v>69.261845067852079</v>
      </c>
      <c r="J20" s="12">
        <f>SUMIFS(Concentrado!K$2:K1009,Concentrado!$A$2:$A1009,"="&amp;$A20,Concentrado!$B$2:$B1009, "=México")</f>
        <v>37.12736731373343</v>
      </c>
      <c r="K20" s="12">
        <f>SUMIFS(Concentrado!L$2:L1009,Concentrado!$A$2:$A1009,"="&amp;$A20,Concentrado!$B$2:$B1009, "=México")</f>
        <v>12.742214346164875</v>
      </c>
      <c r="L20" s="12">
        <f>SUMIFS(Concentrado!M$2:M1009,Concentrado!$A$2:$A1009,"="&amp;$A20,Concentrado!$B$2:$B1009, "=México")</f>
        <v>11.120112362066031</v>
      </c>
      <c r="M20" s="12">
        <f>SUMIFS(Concentrado!N$2:N1009,Concentrado!$A$2:$A1009,"="&amp;$A20,Concentrado!$B$2:$B1009, "=México")</f>
        <v>19.459750726074819</v>
      </c>
      <c r="N20" s="12">
        <f>SUMIFS(Concentrado!O$2:O1009,Concentrado!$A$2:$A1009,"="&amp;$A20,Concentrado!$B$2:$B1009, "=México")</f>
        <v>3.122621543123469</v>
      </c>
      <c r="O20" s="12">
        <f>SUMIFS(Concentrado!P$2:P1009,Concentrado!$A$2:$A1009,"="&amp;$A20,Concentrado!$B$2:$B1009, "=México")</f>
        <v>4.0126240017254284</v>
      </c>
      <c r="P20" s="12">
        <f>SUMIFS(Concentrado!Q$2:Q1009,Concentrado!$A$2:$A1009,"="&amp;$A20,Concentrado!$B$2:$B1009, "=México")</f>
        <v>0.82445679357089929</v>
      </c>
      <c r="Q20" s="12">
        <f>SUMIFS(Concentrado!R$2:R1009,Concentrado!$A$2:$A1009,"="&amp;$A20,Concentrado!$B$2:$B1009, "=México")</f>
        <v>3.0163053423325583</v>
      </c>
    </row>
    <row r="21" spans="1:17" x14ac:dyDescent="0.25">
      <c r="A21" s="5">
        <v>2009</v>
      </c>
      <c r="B21" s="12">
        <f>SUMIFS(Concentrado!C$2:C1010,Concentrado!$A$2:$A1010,"="&amp;$A21,Concentrado!$B$2:$B1010, "=México")</f>
        <v>12.896989616593773</v>
      </c>
      <c r="C21" s="12">
        <f>SUMIFS(Concentrado!D$2:D1010,Concentrado!$A$2:$A1010,"="&amp;$A21,Concentrado!$B$2:$B1010, "=México")</f>
        <v>49.061744005392804</v>
      </c>
      <c r="D21" s="12">
        <f>SUMIFS(Concentrado!E$2:E1010,Concentrado!$A$2:$A1010,"="&amp;$A21,Concentrado!$B$2:$B1010, "=México")</f>
        <v>11.093263066226779</v>
      </c>
      <c r="E21" s="12">
        <f>SUMIFS(Concentrado!F$2:F1010,Concentrado!$A$2:$A1010,"="&amp;$A21,Concentrado!$B$2:$B1010, "=México")</f>
        <v>13.927665083148161</v>
      </c>
      <c r="F21" s="12">
        <f>SUMIFS(Concentrado!G$2:G1010,Concentrado!$A$2:$A1010,"="&amp;$A21,Concentrado!$B$2:$B1010, "=México")</f>
        <v>32.229554836811914</v>
      </c>
      <c r="G21" s="12">
        <f>SUMIFS(Concentrado!H$2:H1010,Concentrado!$A$2:$A1010,"="&amp;$A21,Concentrado!$B$2:$B1010, "=México")</f>
        <v>71.774725964096277</v>
      </c>
      <c r="H21" s="12">
        <f>SUMIFS(Concentrado!I$2:I1010,Concentrado!$A$2:$A1010,"="&amp;$A21,Concentrado!$B$2:$B1010, "=México")</f>
        <v>72.112937420120176</v>
      </c>
      <c r="I21" s="12">
        <f>SUMIFS(Concentrado!J$2:J1010,Concentrado!$A$2:$A1010,"="&amp;$A21,Concentrado!$B$2:$B1010, "=México")</f>
        <v>71.451304593141373</v>
      </c>
      <c r="J21" s="12">
        <f>SUMIFS(Concentrado!K$2:K1010,Concentrado!$A$2:$A1010,"="&amp;$A21,Concentrado!$B$2:$B1010, "=México")</f>
        <v>39.296249966917628</v>
      </c>
      <c r="K21" s="12">
        <f>SUMIFS(Concentrado!L$2:L1010,Concentrado!$A$2:$A1010,"="&amp;$A21,Concentrado!$B$2:$B1010, "=México")</f>
        <v>15.37134131221887</v>
      </c>
      <c r="L21" s="12">
        <f>SUMIFS(Concentrado!M$2:M1010,Concentrado!$A$2:$A1010,"="&amp;$A21,Concentrado!$B$2:$B1010, "=México")</f>
        <v>13.213149552195009</v>
      </c>
      <c r="M21" s="12">
        <f>SUMIFS(Concentrado!N$2:N1010,Concentrado!$A$2:$A1010,"="&amp;$A21,Concentrado!$B$2:$B1010, "=México")</f>
        <v>23.196035665187502</v>
      </c>
      <c r="N21" s="12">
        <f>SUMIFS(Concentrado!O$2:O1010,Concentrado!$A$2:$A1010,"="&amp;$A21,Concentrado!$B$2:$B1010, "=México")</f>
        <v>3.5247933057332119</v>
      </c>
      <c r="O21" s="12">
        <f>SUMIFS(Concentrado!P$2:P1010,Concentrado!$A$2:$A1010,"="&amp;$A21,Concentrado!$B$2:$B1010, "=México")</f>
        <v>4.0520085966561332</v>
      </c>
      <c r="P21" s="12">
        <f>SUMIFS(Concentrado!Q$2:Q1010,Concentrado!$A$2:$A1010,"="&amp;$A21,Concentrado!$B$2:$B1010, "=México")</f>
        <v>0.62699760612313982</v>
      </c>
      <c r="Q21" s="12">
        <f>SUMIFS(Concentrado!R$2:R1010,Concentrado!$A$2:$A1010,"="&amp;$A21,Concentrado!$B$2:$B1010, "=México")</f>
        <v>2.844589139358666</v>
      </c>
    </row>
    <row r="22" spans="1:17" x14ac:dyDescent="0.25">
      <c r="A22" s="5">
        <v>2010</v>
      </c>
      <c r="B22" s="12">
        <f>SUMIFS(Concentrado!C$2:C1011,Concentrado!$A$2:$A1011,"="&amp;$A22,Concentrado!$B$2:$B1011, "=México")</f>
        <v>10.658182753195124</v>
      </c>
      <c r="C22" s="12">
        <f>SUMIFS(Concentrado!D$2:D1011,Concentrado!$A$2:$A1011,"="&amp;$A22,Concentrado!$B$2:$B1011, "=México")</f>
        <v>51.425731784166473</v>
      </c>
      <c r="D22" s="12">
        <f>SUMIFS(Concentrado!E$2:E1011,Concentrado!$A$2:$A1011,"="&amp;$A22,Concentrado!$B$2:$B1011, "=México")</f>
        <v>10.093296337276067</v>
      </c>
      <c r="E22" s="12">
        <f>SUMIFS(Concentrado!F$2:F1011,Concentrado!$A$2:$A1011,"="&amp;$A22,Concentrado!$B$2:$B1011, "=México")</f>
        <v>14.640040677888635</v>
      </c>
      <c r="F22" s="12">
        <f>SUMIFS(Concentrado!G$2:G1011,Concentrado!$A$2:$A1011,"="&amp;$A22,Concentrado!$B$2:$B1011, "=México")</f>
        <v>32.537695403357894</v>
      </c>
      <c r="G22" s="12">
        <f>SUMIFS(Concentrado!H$2:H1011,Concentrado!$A$2:$A1011,"="&amp;$A22,Concentrado!$B$2:$B1011, "=México")</f>
        <v>75.985361389239998</v>
      </c>
      <c r="H22" s="12">
        <f>SUMIFS(Concentrado!I$2:I1011,Concentrado!$A$2:$A1011,"="&amp;$A22,Concentrado!$B$2:$B1011, "=México")</f>
        <v>76.272941096318405</v>
      </c>
      <c r="I22" s="12">
        <f>SUMIFS(Concentrado!J$2:J1011,Concentrado!$A$2:$A1011,"="&amp;$A22,Concentrado!$B$2:$B1011, "=México")</f>
        <v>75.710499735083204</v>
      </c>
      <c r="J22" s="12">
        <f>SUMIFS(Concentrado!K$2:K1011,Concentrado!$A$2:$A1011,"="&amp;$A22,Concentrado!$B$2:$B1011, "=México")</f>
        <v>44.37519093882532</v>
      </c>
      <c r="K22" s="12">
        <f>SUMIFS(Concentrado!L$2:L1011,Concentrado!$A$2:$A1011,"="&amp;$A22,Concentrado!$B$2:$B1011, "=México")</f>
        <v>13.727436704551618</v>
      </c>
      <c r="L22" s="12">
        <f>SUMIFS(Concentrado!M$2:M1011,Concentrado!$A$2:$A1011,"="&amp;$A22,Concentrado!$B$2:$B1011, "=México")</f>
        <v>14.702858545235058</v>
      </c>
      <c r="M22" s="12">
        <f>SUMIFS(Concentrado!N$2:N1011,Concentrado!$A$2:$A1011,"="&amp;$A22,Concentrado!$B$2:$B1011, "=México")</f>
        <v>26.173914015432363</v>
      </c>
      <c r="N22" s="12">
        <f>SUMIFS(Concentrado!O$2:O1011,Concentrado!$A$2:$A1011,"="&amp;$A22,Concentrado!$B$2:$B1011, "=México")</f>
        <v>3.7263860948058753</v>
      </c>
      <c r="O22" s="12">
        <f>SUMIFS(Concentrado!P$2:P1011,Concentrado!$A$2:$A1011,"="&amp;$A22,Concentrado!$B$2:$B1011, "=México")</f>
        <v>5.3760976933896911</v>
      </c>
      <c r="P22" s="12">
        <f>SUMIFS(Concentrado!Q$2:Q1011,Concentrado!$A$2:$A1011,"="&amp;$A22,Concentrado!$B$2:$B1011, "=México")</f>
        <v>0.76082903573308347</v>
      </c>
      <c r="Q22" s="12">
        <f>SUMIFS(Concentrado!R$2:R1011,Concentrado!$A$2:$A1011,"="&amp;$A22,Concentrado!$B$2:$B1011, "=México")</f>
        <v>2.6401417821165123</v>
      </c>
    </row>
    <row r="23" spans="1:17" x14ac:dyDescent="0.25">
      <c r="A23" s="5">
        <v>2011</v>
      </c>
      <c r="B23" s="12">
        <f>SUMIFS(Concentrado!C$2:C1012,Concentrado!$A$2:$A1012,"="&amp;$A23,Concentrado!$B$2:$B1012, "=México")</f>
        <v>10.345610572407853</v>
      </c>
      <c r="C23" s="12">
        <f>SUMIFS(Concentrado!D$2:D1012,Concentrado!$A$2:$A1012,"="&amp;$A23,Concentrado!$B$2:$B1012, "=México")</f>
        <v>50.384467073414868</v>
      </c>
      <c r="D23" s="12">
        <f>SUMIFS(Concentrado!E$2:E1012,Concentrado!$A$2:$A1012,"="&amp;$A23,Concentrado!$B$2:$B1012, "=México")</f>
        <v>9.7748631287530152</v>
      </c>
      <c r="E23" s="12">
        <f>SUMIFS(Concentrado!F$2:F1012,Concentrado!$A$2:$A1012,"="&amp;$A23,Concentrado!$B$2:$B1012, "=México")</f>
        <v>14.338010134355724</v>
      </c>
      <c r="F23" s="12">
        <f>SUMIFS(Concentrado!G$2:G1012,Concentrado!$A$2:$A1012,"="&amp;$A23,Concentrado!$B$2:$B1012, "=México")</f>
        <v>33.08657550851283</v>
      </c>
      <c r="G23" s="12">
        <f>SUMIFS(Concentrado!H$2:H1012,Concentrado!$A$2:$A1012,"="&amp;$A23,Concentrado!$B$2:$B1012, "=México")</f>
        <v>74.701546361751369</v>
      </c>
      <c r="H23" s="12">
        <f>SUMIFS(Concentrado!I$2:I1012,Concentrado!$A$2:$A1012,"="&amp;$A23,Concentrado!$B$2:$B1012, "=México")</f>
        <v>75.669357045251289</v>
      </c>
      <c r="I23" s="12">
        <f>SUMIFS(Concentrado!J$2:J1012,Concentrado!$A$2:$A1012,"="&amp;$A23,Concentrado!$B$2:$B1012, "=México")</f>
        <v>73.776544198856939</v>
      </c>
      <c r="J23" s="12">
        <f>SUMIFS(Concentrado!K$2:K1012,Concentrado!$A$2:$A1012,"="&amp;$A23,Concentrado!$B$2:$B1012, "=México")</f>
        <v>45.722166655086028</v>
      </c>
      <c r="K23" s="12">
        <f>SUMIFS(Concentrado!L$2:L1012,Concentrado!$A$2:$A1012,"="&amp;$A23,Concentrado!$B$2:$B1012, "=México")</f>
        <v>15.191579275557814</v>
      </c>
      <c r="L23" s="12">
        <f>SUMIFS(Concentrado!M$2:M1012,Concentrado!$A$2:$A1012,"="&amp;$A23,Concentrado!$B$2:$B1012, "=México")</f>
        <v>17.204303280842687</v>
      </c>
      <c r="M23" s="12">
        <f>SUMIFS(Concentrado!N$2:N1012,Concentrado!$A$2:$A1012,"="&amp;$A23,Concentrado!$B$2:$B1012, "=México")</f>
        <v>30.430387995316867</v>
      </c>
      <c r="N23" s="12">
        <f>SUMIFS(Concentrado!O$2:O1012,Concentrado!$A$2:$A1012,"="&amp;$A23,Concentrado!$B$2:$B1012, "=México")</f>
        <v>4.3751935302295788</v>
      </c>
      <c r="O23" s="12">
        <f>SUMIFS(Concentrado!P$2:P1012,Concentrado!$A$2:$A1012,"="&amp;$A23,Concentrado!$B$2:$B1012, "=México")</f>
        <v>6.0665300794121029</v>
      </c>
      <c r="P23" s="12">
        <f>SUMIFS(Concentrado!Q$2:Q1012,Concentrado!$A$2:$A1012,"="&amp;$A23,Concentrado!$B$2:$B1012, "=México")</f>
        <v>0.79483368361568307</v>
      </c>
      <c r="Q23" s="12">
        <f>SUMIFS(Concentrado!R$2:R1012,Concentrado!$A$2:$A1012,"="&amp;$A23,Concentrado!$B$2:$B1012, "=México")</f>
        <v>2.865247230453309</v>
      </c>
    </row>
    <row r="24" spans="1:17" x14ac:dyDescent="0.25">
      <c r="A24" s="5">
        <v>2012</v>
      </c>
      <c r="B24" s="12">
        <f>SUMIFS(Concentrado!C$2:C1013,Concentrado!$A$2:$A1013,"="&amp;$A24,Concentrado!$B$2:$B1013, "=México")</f>
        <v>8.9678055779750689</v>
      </c>
      <c r="C24" s="12">
        <f>SUMIFS(Concentrado!D$2:D1013,Concentrado!$A$2:$A1013,"="&amp;$A24,Concentrado!$B$2:$B1013, "=México")</f>
        <v>42.665014416426843</v>
      </c>
      <c r="D24" s="12">
        <f>SUMIFS(Concentrado!E$2:E1013,Concentrado!$A$2:$A1013,"="&amp;$A24,Concentrado!$B$2:$B1013, "=México")</f>
        <v>10.925308285168118</v>
      </c>
      <c r="E24" s="12">
        <f>SUMIFS(Concentrado!F$2:F1013,Concentrado!$A$2:$A1013,"="&amp;$A24,Concentrado!$B$2:$B1013, "=México")</f>
        <v>14.73227137835041</v>
      </c>
      <c r="F24" s="12">
        <f>SUMIFS(Concentrado!G$2:G1013,Concentrado!$A$2:$A1013,"="&amp;$A24,Concentrado!$B$2:$B1013, "=México")</f>
        <v>31.339549504343399</v>
      </c>
      <c r="G24" s="12">
        <f>SUMIFS(Concentrado!H$2:H1013,Concentrado!$A$2:$A1013,"="&amp;$A24,Concentrado!$B$2:$B1013, "=México")</f>
        <v>77.678202386450863</v>
      </c>
      <c r="H24" s="12">
        <f>SUMIFS(Concentrado!I$2:I1013,Concentrado!$A$2:$A1013,"="&amp;$A24,Concentrado!$B$2:$B1013, "=México")</f>
        <v>80.604558769274078</v>
      </c>
      <c r="I24" s="12">
        <f>SUMIFS(Concentrado!J$2:J1013,Concentrado!$A$2:$A1013,"="&amp;$A24,Concentrado!$B$2:$B1013, "=México")</f>
        <v>74.881969427934138</v>
      </c>
      <c r="J24" s="12">
        <f>SUMIFS(Concentrado!K$2:K1013,Concentrado!$A$2:$A1013,"="&amp;$A24,Concentrado!$B$2:$B1013, "=México")</f>
        <v>48.576530664812012</v>
      </c>
      <c r="K24" s="12">
        <f>SUMIFS(Concentrado!L$2:L1013,Concentrado!$A$2:$A1013,"="&amp;$A24,Concentrado!$B$2:$B1013, "=México")</f>
        <v>14.828957832094858</v>
      </c>
      <c r="L24" s="12">
        <f>SUMIFS(Concentrado!M$2:M1013,Concentrado!$A$2:$A1013,"="&amp;$A24,Concentrado!$B$2:$B1013, "=México")</f>
        <v>18.893331185051803</v>
      </c>
      <c r="M24" s="12">
        <f>SUMIFS(Concentrado!N$2:N1013,Concentrado!$A$2:$A1013,"="&amp;$A24,Concentrado!$B$2:$B1013, "=México")</f>
        <v>33.581998806778287</v>
      </c>
      <c r="N24" s="12">
        <f>SUMIFS(Concentrado!O$2:O1013,Concentrado!$A$2:$A1013,"="&amp;$A24,Concentrado!$B$2:$B1013, "=México")</f>
        <v>4.7465626048740033</v>
      </c>
      <c r="O24" s="12">
        <f>SUMIFS(Concentrado!P$2:P1013,Concentrado!$A$2:$A1013,"="&amp;$A24,Concentrado!$B$2:$B1013, "=México")</f>
        <v>5.8852695349282929</v>
      </c>
      <c r="P24" s="12">
        <f>SUMIFS(Concentrado!Q$2:Q1013,Concentrado!$A$2:$A1013,"="&amp;$A24,Concentrado!$B$2:$B1013, "=México")</f>
        <v>0.62577443536973187</v>
      </c>
      <c r="Q24" s="12">
        <f>SUMIFS(Concentrado!R$2:R1013,Concentrado!$A$2:$A1013,"="&amp;$A24,Concentrado!$B$2:$B1013, "=México")</f>
        <v>2.8444292516805993</v>
      </c>
    </row>
    <row r="25" spans="1:17" x14ac:dyDescent="0.25">
      <c r="A25" s="5">
        <v>2013</v>
      </c>
      <c r="B25" s="12">
        <f>SUMIFS(Concentrado!C$2:C1014,Concentrado!$A$2:$A1014,"="&amp;$A25,Concentrado!$B$2:$B1014, "=México")</f>
        <v>10.241112913424793</v>
      </c>
      <c r="C25" s="12">
        <f>SUMIFS(Concentrado!D$2:D1014,Concentrado!$A$2:$A1014,"="&amp;$A25,Concentrado!$B$2:$B1014, "=México")</f>
        <v>40.208396337942979</v>
      </c>
      <c r="D25" s="12">
        <f>SUMIFS(Concentrado!E$2:E1014,Concentrado!$A$2:$A1014,"="&amp;$A25,Concentrado!$B$2:$B1014, "=México")</f>
        <v>9.2934949261682238</v>
      </c>
      <c r="E25" s="12">
        <f>SUMIFS(Concentrado!F$2:F1014,Concentrado!$A$2:$A1014,"="&amp;$A25,Concentrado!$B$2:$B1014, "=México")</f>
        <v>13.479951366965702</v>
      </c>
      <c r="F25" s="12">
        <f>SUMIFS(Concentrado!G$2:G1014,Concentrado!$A$2:$A1014,"="&amp;$A25,Concentrado!$B$2:$B1014, "=México")</f>
        <v>32.823154748113517</v>
      </c>
      <c r="G25" s="12">
        <f>SUMIFS(Concentrado!H$2:H1014,Concentrado!$A$2:$A1014,"="&amp;$A25,Concentrado!$B$2:$B1014, "=México")</f>
        <v>78.033221086393553</v>
      </c>
      <c r="H25" s="12">
        <f>SUMIFS(Concentrado!I$2:I1014,Concentrado!$A$2:$A1014,"="&amp;$A25,Concentrado!$B$2:$B1014, "=México")</f>
        <v>79.629390163715115</v>
      </c>
      <c r="I25" s="12">
        <f>SUMIFS(Concentrado!J$2:J1014,Concentrado!$A$2:$A1014,"="&amp;$A25,Concentrado!$B$2:$B1014, "=México")</f>
        <v>76.508649988715732</v>
      </c>
      <c r="J25" s="12">
        <f>SUMIFS(Concentrado!K$2:K1014,Concentrado!$A$2:$A1014,"="&amp;$A25,Concentrado!$B$2:$B1014, "=México")</f>
        <v>51.504545109288287</v>
      </c>
      <c r="K25" s="12">
        <f>SUMIFS(Concentrado!L$2:L1014,Concentrado!$A$2:$A1014,"="&amp;$A25,Concentrado!$B$2:$B1014, "=México")</f>
        <v>14.511572402144793</v>
      </c>
      <c r="L25" s="12">
        <f>SUMIFS(Concentrado!M$2:M1014,Concentrado!$A$2:$A1014,"="&amp;$A25,Concentrado!$B$2:$B1014, "=México")</f>
        <v>20.797633846649287</v>
      </c>
      <c r="M25" s="12">
        <f>SUMIFS(Concentrado!N$2:N1014,Concentrado!$A$2:$A1014,"="&amp;$A25,Concentrado!$B$2:$B1014, "=México")</f>
        <v>36.534035692297635</v>
      </c>
      <c r="N25" s="12">
        <f>SUMIFS(Concentrado!O$2:O1014,Concentrado!$A$2:$A1014,"="&amp;$A25,Concentrado!$B$2:$B1014, "=México")</f>
        <v>5.6695652979685764</v>
      </c>
      <c r="O25" s="12">
        <f>SUMIFS(Concentrado!P$2:P1014,Concentrado!$A$2:$A1014,"="&amp;$A25,Concentrado!$B$2:$B1014, "=México")</f>
        <v>5.7637156155104696</v>
      </c>
      <c r="P25" s="12">
        <f>SUMIFS(Concentrado!Q$2:Q1014,Concentrado!$A$2:$A1014,"="&amp;$A25,Concentrado!$B$2:$B1014, "=México")</f>
        <v>0.64232572299996304</v>
      </c>
      <c r="Q25" s="12">
        <f>SUMIFS(Concentrado!R$2:R1014,Concentrado!$A$2:$A1014,"="&amp;$A25,Concentrado!$B$2:$B1014, "=México")</f>
        <v>2.6940263333590679</v>
      </c>
    </row>
    <row r="26" spans="1:17" x14ac:dyDescent="0.25">
      <c r="A26" s="5">
        <v>2014</v>
      </c>
      <c r="B26" s="12">
        <f>SUMIFS(Concentrado!C$2:C1015,Concentrado!$A$2:$A1015,"="&amp;$A26,Concentrado!$B$2:$B1015, "=México")</f>
        <v>9.5273860190825896</v>
      </c>
      <c r="C26" s="12">
        <f>SUMIFS(Concentrado!D$2:D1015,Concentrado!$A$2:$A1015,"="&amp;$A26,Concentrado!$B$2:$B1015, "=México")</f>
        <v>17.942084619878159</v>
      </c>
      <c r="D26" s="12">
        <f>SUMIFS(Concentrado!E$2:E1015,Concentrado!$A$2:$A1015,"="&amp;$A26,Concentrado!$B$2:$B1015, "=México")</f>
        <v>10.711881332839704</v>
      </c>
      <c r="E26" s="12">
        <f>SUMIFS(Concentrado!F$2:F1015,Concentrado!$A$2:$A1015,"="&amp;$A26,Concentrado!$B$2:$B1015, "=México")</f>
        <v>15.192947229047551</v>
      </c>
      <c r="F26" s="12">
        <f>SUMIFS(Concentrado!G$2:G1015,Concentrado!$A$2:$A1015,"="&amp;$A26,Concentrado!$B$2:$B1015, "=México")</f>
        <v>32.791457226213119</v>
      </c>
      <c r="G26" s="12">
        <f>SUMIFS(Concentrado!H$2:H1015,Concentrado!$A$2:$A1015,"="&amp;$A26,Concentrado!$B$2:$B1015, "=México")</f>
        <v>83.0128698874815</v>
      </c>
      <c r="H26" s="12">
        <f>SUMIFS(Concentrado!I$2:I1015,Concentrado!$A$2:$A1015,"="&amp;$A26,Concentrado!$B$2:$B1015, "=México")</f>
        <v>85.32045827330596</v>
      </c>
      <c r="I26" s="12">
        <f>SUMIFS(Concentrado!J$2:J1015,Concentrado!$A$2:$A1015,"="&amp;$A26,Concentrado!$B$2:$B1015, "=México")</f>
        <v>80.809709195728644</v>
      </c>
      <c r="J26" s="12">
        <f>SUMIFS(Concentrado!K$2:K1015,Concentrado!$A$2:$A1015,"="&amp;$A26,Concentrado!$B$2:$B1015, "=México")</f>
        <v>53.464768736102592</v>
      </c>
      <c r="K26" s="12">
        <f>SUMIFS(Concentrado!L$2:L1015,Concentrado!$A$2:$A1015,"="&amp;$A26,Concentrado!$B$2:$B1015, "=México")</f>
        <v>17.269729604409331</v>
      </c>
      <c r="L26" s="12">
        <f>SUMIFS(Concentrado!M$2:M1015,Concentrado!$A$2:$A1015,"="&amp;$A26,Concentrado!$B$2:$B1015, "=México")</f>
        <v>18.045205702112671</v>
      </c>
      <c r="M26" s="12">
        <f>SUMIFS(Concentrado!N$2:N1015,Concentrado!$A$2:$A1015,"="&amp;$A26,Concentrado!$B$2:$B1015, "=México")</f>
        <v>32.24561404835179</v>
      </c>
      <c r="N26" s="12">
        <f>SUMIFS(Concentrado!O$2:O1015,Concentrado!$A$2:$A1015,"="&amp;$A26,Concentrado!$B$2:$B1015, "=México")</f>
        <v>4.3911781831831105</v>
      </c>
      <c r="O26" s="12">
        <f>SUMIFS(Concentrado!P$2:P1015,Concentrado!$A$2:$A1015,"="&amp;$A26,Concentrado!$B$2:$B1015, "=México")</f>
        <v>6.1289826369527187</v>
      </c>
      <c r="P26" s="12">
        <f>SUMIFS(Concentrado!Q$2:Q1015,Concentrado!$A$2:$A1015,"="&amp;$A26,Concentrado!$B$2:$B1015, "=México")</f>
        <v>0.67700294243942505</v>
      </c>
      <c r="Q26" s="12">
        <f>SUMIFS(Concentrado!R$2:R1015,Concentrado!$A$2:$A1015,"="&amp;$A26,Concentrado!$B$2:$B1015, "=México")</f>
        <v>2.3879740151499718</v>
      </c>
    </row>
    <row r="27" spans="1:17" x14ac:dyDescent="0.25">
      <c r="A27" s="5">
        <v>2015</v>
      </c>
      <c r="B27" s="12">
        <f>SUMIFS(Concentrado!C$2:C1016,Concentrado!$A$2:$A1016,"="&amp;$A27,Concentrado!$B$2:$B1016, "=México")</f>
        <v>6.0544705224726458</v>
      </c>
      <c r="C27" s="12">
        <f>SUMIFS(Concentrado!D$2:D1016,Concentrado!$A$2:$A1016,"="&amp;$A27,Concentrado!$B$2:$B1016, "=México")</f>
        <v>12.460945145089051</v>
      </c>
      <c r="D27" s="12">
        <f>SUMIFS(Concentrado!E$2:E1016,Concentrado!$A$2:$A1016,"="&amp;$A27,Concentrado!$B$2:$B1016, "=México")</f>
        <v>9.6889393064881784</v>
      </c>
      <c r="E27" s="12">
        <f>SUMIFS(Concentrado!F$2:F1016,Concentrado!$A$2:$A1016,"="&amp;$A27,Concentrado!$B$2:$B1016, "=México")</f>
        <v>15.448244430731155</v>
      </c>
      <c r="F27" s="12">
        <f>SUMIFS(Concentrado!G$2:G1016,Concentrado!$A$2:$A1016,"="&amp;$A27,Concentrado!$B$2:$B1016, "=México")</f>
        <v>33.059338373836255</v>
      </c>
      <c r="G27" s="12">
        <f>SUMIFS(Concentrado!H$2:H1016,Concentrado!$A$2:$A1016,"="&amp;$A27,Concentrado!$B$2:$B1016, "=México")</f>
        <v>84.145575674860282</v>
      </c>
      <c r="H27" s="12">
        <f>SUMIFS(Concentrado!I$2:I1016,Concentrado!$A$2:$A1016,"="&amp;$A27,Concentrado!$B$2:$B1016, "=México")</f>
        <v>86.176875672556747</v>
      </c>
      <c r="I27" s="12">
        <f>SUMIFS(Concentrado!J$2:J1016,Concentrado!$A$2:$A1016,"="&amp;$A27,Concentrado!$B$2:$B1016, "=México")</f>
        <v>82.207010579653854</v>
      </c>
      <c r="J27" s="12">
        <f>SUMIFS(Concentrado!K$2:K1016,Concentrado!$A$2:$A1016,"="&amp;$A27,Concentrado!$B$2:$B1016, "=México")</f>
        <v>56.273303371147087</v>
      </c>
      <c r="K27" s="12">
        <f>SUMIFS(Concentrado!L$2:L1016,Concentrado!$A$2:$A1016,"="&amp;$A27,Concentrado!$B$2:$B1016, "=México")</f>
        <v>18.020341775078421</v>
      </c>
      <c r="L27" s="12">
        <f>SUMIFS(Concentrado!M$2:M1016,Concentrado!$A$2:$A1016,"="&amp;$A27,Concentrado!$B$2:$B1016, "=México")</f>
        <v>16.622473779035239</v>
      </c>
      <c r="M27" s="12">
        <f>SUMIFS(Concentrado!N$2:N1016,Concentrado!$A$2:$A1016,"="&amp;$A27,Concentrado!$B$2:$B1016, "=México")</f>
        <v>28.800301892879304</v>
      </c>
      <c r="N27" s="12">
        <f>SUMIFS(Concentrado!O$2:O1016,Concentrado!$A$2:$A1016,"="&amp;$A27,Concentrado!$B$2:$B1016, "=México")</f>
        <v>4.8699428316223203</v>
      </c>
      <c r="O27" s="12">
        <f>SUMIFS(Concentrado!P$2:P1016,Concentrado!$A$2:$A1016,"="&amp;$A27,Concentrado!$B$2:$B1016, "=México")</f>
        <v>6.3606977275039469</v>
      </c>
      <c r="P27" s="12">
        <f>SUMIFS(Concentrado!Q$2:Q1016,Concentrado!$A$2:$A1016,"="&amp;$A27,Concentrado!$B$2:$B1016, "=México")</f>
        <v>0.49229264208477302</v>
      </c>
      <c r="Q27" s="12">
        <f>SUMIFS(Concentrado!R$2:R1016,Concentrado!$A$2:$A1016,"="&amp;$A27,Concentrado!$B$2:$B1016, "=México")</f>
        <v>2.5343954536956836</v>
      </c>
    </row>
    <row r="28" spans="1:17" x14ac:dyDescent="0.25">
      <c r="A28" s="5">
        <v>2016</v>
      </c>
      <c r="B28" s="12">
        <f>SUMIFS(Concentrado!C$2:C1017,Concentrado!$A$2:$A1017,"="&amp;$A28,Concentrado!$B$2:$B1017, "=México")</f>
        <v>4.2540550006771038</v>
      </c>
      <c r="C28" s="12">
        <f>SUMIFS(Concentrado!D$2:D1017,Concentrado!$A$2:$A1017,"="&amp;$A28,Concentrado!$B$2:$B1017, "=México")</f>
        <v>7.2318935011510774</v>
      </c>
      <c r="D28" s="12">
        <f>SUMIFS(Concentrado!E$2:E1017,Concentrado!$A$2:$A1017,"="&amp;$A28,Concentrado!$B$2:$B1017, "=México")</f>
        <v>9.0321732098841618</v>
      </c>
      <c r="E28" s="12">
        <f>SUMIFS(Concentrado!F$2:F1017,Concentrado!$A$2:$A1017,"="&amp;$A28,Concentrado!$B$2:$B1017, "=México")</f>
        <v>15.506922095171909</v>
      </c>
      <c r="F28" s="12">
        <f>SUMIFS(Concentrado!G$2:G1017,Concentrado!$A$2:$A1017,"="&amp;$A28,Concentrado!$B$2:$B1017, "=México")</f>
        <v>35.454242372049976</v>
      </c>
      <c r="G28" s="12">
        <f>SUMIFS(Concentrado!H$2:H1017,Concentrado!$A$2:$A1017,"="&amp;$A28,Concentrado!$B$2:$B1017, "=México")</f>
        <v>90.074120105510076</v>
      </c>
      <c r="H28" s="12">
        <f>SUMIFS(Concentrado!I$2:I1017,Concentrado!$A$2:$A1017,"="&amp;$A28,Concentrado!$B$2:$B1017, "=México")</f>
        <v>93.205684243678661</v>
      </c>
      <c r="I28" s="12">
        <f>SUMIFS(Concentrado!J$2:J1017,Concentrado!$A$2:$A1017,"="&amp;$A28,Concentrado!$B$2:$B1017, "=México")</f>
        <v>87.085510862166501</v>
      </c>
      <c r="J28" s="12">
        <f>SUMIFS(Concentrado!K$2:K1017,Concentrado!$A$2:$A1017,"="&amp;$A28,Concentrado!$B$2:$B1017, "=México")</f>
        <v>64.795738248508883</v>
      </c>
      <c r="K28" s="12">
        <f>SUMIFS(Concentrado!L$2:L1017,Concentrado!$A$2:$A1017,"="&amp;$A28,Concentrado!$B$2:$B1017, "=México")</f>
        <v>17.198424132108389</v>
      </c>
      <c r="L28" s="12">
        <f>SUMIFS(Concentrado!M$2:M1017,Concentrado!$A$2:$A1017,"="&amp;$A28,Concentrado!$B$2:$B1017, "=México")</f>
        <v>16.712185962928363</v>
      </c>
      <c r="M28" s="12">
        <f>SUMIFS(Concentrado!N$2:N1017,Concentrado!$A$2:$A1017,"="&amp;$A28,Concentrado!$B$2:$B1017, "=México")</f>
        <v>28.900892067645543</v>
      </c>
      <c r="N28" s="12">
        <f>SUMIFS(Concentrado!O$2:O1017,Concentrado!$A$2:$A1017,"="&amp;$A28,Concentrado!$B$2:$B1017, "=México")</f>
        <v>4.9625718839682653</v>
      </c>
      <c r="O28" s="12">
        <f>SUMIFS(Concentrado!P$2:P1017,Concentrado!$A$2:$A1017,"="&amp;$A28,Concentrado!$B$2:$B1017, "=México")</f>
        <v>5.3517871134079478</v>
      </c>
      <c r="P28" s="12">
        <f>SUMIFS(Concentrado!Q$2:Q1017,Concentrado!$A$2:$A1017,"="&amp;$A28,Concentrado!$B$2:$B1017, "=México")</f>
        <v>0.41420288485706069</v>
      </c>
      <c r="Q28" s="12">
        <f>SUMIFS(Concentrado!R$2:R1017,Concentrado!$A$2:$A1017,"="&amp;$A28,Concentrado!$B$2:$B1017, "=México")</f>
        <v>2.5452467127448366</v>
      </c>
    </row>
    <row r="29" spans="1:17" x14ac:dyDescent="0.25">
      <c r="A29" s="5">
        <v>2017</v>
      </c>
      <c r="B29" s="12">
        <f>SUMIFS(Concentrado!C$2:C1018,Concentrado!$A$2:$A1018,"="&amp;$A29,Concentrado!$B$2:$B1018, "=México")</f>
        <v>2.6295702997852279</v>
      </c>
      <c r="C29" s="12">
        <f>SUMIFS(Concentrado!D$2:D1018,Concentrado!$A$2:$A1018,"="&amp;$A29,Concentrado!$B$2:$B1018, "=México")</f>
        <v>7.6044330291086331</v>
      </c>
      <c r="D29" s="12">
        <f>SUMIFS(Concentrado!E$2:E1018,Concentrado!$A$2:$A1018,"="&amp;$A29,Concentrado!$B$2:$B1018, "=México")</f>
        <v>9.4888205614404111</v>
      </c>
      <c r="E29" s="12">
        <f>SUMIFS(Concentrado!F$2:F1018,Concentrado!$A$2:$A1018,"="&amp;$A29,Concentrado!$B$2:$B1018, "=México")</f>
        <v>16.496254992797031</v>
      </c>
      <c r="F29" s="12">
        <f>SUMIFS(Concentrado!G$2:G1018,Concentrado!$A$2:$A1018,"="&amp;$A29,Concentrado!$B$2:$B1018, "=México")</f>
        <v>33.100914042127116</v>
      </c>
      <c r="G29" s="12">
        <f>SUMIFS(Concentrado!H$2:H1018,Concentrado!$A$2:$A1018,"="&amp;$A29,Concentrado!$B$2:$B1018, "=México")</f>
        <v>90.551721413845215</v>
      </c>
      <c r="H29" s="12">
        <f>SUMIFS(Concentrado!I$2:I1018,Concentrado!$A$2:$A1018,"="&amp;$A29,Concentrado!$B$2:$B1018, "=México")</f>
        <v>95.106484775919313</v>
      </c>
      <c r="I29" s="12">
        <f>SUMIFS(Concentrado!J$2:J1018,Concentrado!$A$2:$A1018,"="&amp;$A29,Concentrado!$B$2:$B1018, "=México")</f>
        <v>86.203478697562346</v>
      </c>
      <c r="J29" s="12">
        <f>SUMIFS(Concentrado!K$2:K1018,Concentrado!$A$2:$A1018,"="&amp;$A29,Concentrado!$B$2:$B1018, "=México")</f>
        <v>66.751350832645258</v>
      </c>
      <c r="K29" s="12">
        <f>SUMIFS(Concentrado!L$2:L1018,Concentrado!$A$2:$A1018,"="&amp;$A29,Concentrado!$B$2:$B1018, "=México")</f>
        <v>17.40101851114893</v>
      </c>
      <c r="L29" s="12">
        <f>SUMIFS(Concentrado!M$2:M1018,Concentrado!$A$2:$A1018,"="&amp;$A29,Concentrado!$B$2:$B1018, "=México")</f>
        <v>17.38322605868354</v>
      </c>
      <c r="M29" s="12">
        <f>SUMIFS(Concentrado!N$2:N1018,Concentrado!$A$2:$A1018,"="&amp;$A29,Concentrado!$B$2:$B1018, "=México")</f>
        <v>30.273297567207205</v>
      </c>
      <c r="N29" s="12">
        <f>SUMIFS(Concentrado!O$2:O1018,Concentrado!$A$2:$A1018,"="&amp;$A29,Concentrado!$B$2:$B1018, "=México")</f>
        <v>5.0544266691954256</v>
      </c>
      <c r="O29" s="12">
        <f>SUMIFS(Concentrado!P$2:P1018,Concentrado!$A$2:$A1018,"="&amp;$A29,Concentrado!$B$2:$B1018, "=México")</f>
        <v>5.3058499376392572</v>
      </c>
      <c r="P29" s="12">
        <f>SUMIFS(Concentrado!Q$2:Q1018,Concentrado!$A$2:$A1018,"="&amp;$A29,Concentrado!$B$2:$B1018, "=México")</f>
        <v>0.52191193898469856</v>
      </c>
      <c r="Q29" s="12">
        <f>SUMIFS(Concentrado!R$2:R1018,Concentrado!$A$2:$A1018,"="&amp;$A29,Concentrado!$B$2:$B1018, "=México")</f>
        <v>2.3782578128734562</v>
      </c>
    </row>
    <row r="30" spans="1:17" x14ac:dyDescent="0.25">
      <c r="A30" s="5">
        <v>2018</v>
      </c>
      <c r="B30" s="12">
        <f>SUMIFS(Concentrado!C$2:C1019,Concentrado!$A$2:$A1019,"="&amp;$A30,Concentrado!$B$2:$B1019, "=México")</f>
        <v>1.9260153310820354</v>
      </c>
      <c r="C30" s="12">
        <f>SUMIFS(Concentrado!D$2:D1019,Concentrado!$A$2:$A1019,"="&amp;$A30,Concentrado!$B$2:$B1019, "=México")</f>
        <v>10.20074786461967</v>
      </c>
      <c r="D30" s="12">
        <f>SUMIFS(Concentrado!E$2:E1019,Concentrado!$A$2:$A1019,"="&amp;$A30,Concentrado!$B$2:$B1019, "=México")</f>
        <v>9.2290677942061663</v>
      </c>
      <c r="E30" s="12">
        <f>SUMIFS(Concentrado!F$2:F1019,Concentrado!$A$2:$A1019,"="&amp;$A30,Concentrado!$B$2:$B1019, "=México")</f>
        <v>16.845477426477359</v>
      </c>
      <c r="F30" s="12">
        <f>SUMIFS(Concentrado!G$2:G1019,Concentrado!$A$2:$A1019,"="&amp;$A30,Concentrado!$B$2:$B1019, "=México")</f>
        <v>34.384761725814407</v>
      </c>
      <c r="G30" s="12">
        <f>SUMIFS(Concentrado!H$2:H1019,Concentrado!$A$2:$A1019,"="&amp;$A30,Concentrado!$B$2:$B1019, "=México")</f>
        <v>93.963263395085534</v>
      </c>
      <c r="H30" s="12">
        <f>SUMIFS(Concentrado!I$2:I1019,Concentrado!$A$2:$A1019,"="&amp;$A30,Concentrado!$B$2:$B1019, "=México")</f>
        <v>98.877029166563148</v>
      </c>
      <c r="I30" s="12">
        <f>SUMIFS(Concentrado!J$2:J1019,Concentrado!$A$2:$A1019,"="&amp;$A30,Concentrado!$B$2:$B1019, "=México")</f>
        <v>89.271131980646643</v>
      </c>
      <c r="J30" s="12">
        <f>SUMIFS(Concentrado!K$2:K1019,Concentrado!$A$2:$A1019,"="&amp;$A30,Concentrado!$B$2:$B1019, "=México")</f>
        <v>72.165334069389644</v>
      </c>
      <c r="K30" s="12">
        <f>SUMIFS(Concentrado!L$2:L1019,Concentrado!$A$2:$A1019,"="&amp;$A30,Concentrado!$B$2:$B1019, "=México")</f>
        <v>17.377370231673645</v>
      </c>
      <c r="L30" s="12">
        <f>SUMIFS(Concentrado!M$2:M1019,Concentrado!$A$2:$A1019,"="&amp;$A30,Concentrado!$B$2:$B1019, "=México")</f>
        <v>16.750049511434415</v>
      </c>
      <c r="M30" s="12">
        <f>SUMIFS(Concentrado!N$2:N1019,Concentrado!$A$2:$A1019,"="&amp;$A30,Concentrado!$B$2:$B1019, "=México")</f>
        <v>28.674098407249257</v>
      </c>
      <c r="N30" s="12">
        <f>SUMIFS(Concentrado!O$2:O1019,Concentrado!$A$2:$A1019,"="&amp;$A30,Concentrado!$B$2:$B1019, "=México")</f>
        <v>5.3294487573501979</v>
      </c>
      <c r="O30" s="12">
        <f>SUMIFS(Concentrado!P$2:P1019,Concentrado!$A$2:$A1019,"="&amp;$A30,Concentrado!$B$2:$B1019, "=México")</f>
        <v>4.9426558503465721</v>
      </c>
      <c r="P30" s="12">
        <f>SUMIFS(Concentrado!Q$2:Q1019,Concentrado!$A$2:$A1019,"="&amp;$A30,Concentrado!$B$2:$B1019, "=México")</f>
        <v>0.39867111192773547</v>
      </c>
      <c r="Q30" s="12">
        <f>SUMIFS(Concentrado!R$2:R1019,Concentrado!$A$2:$A1019,"="&amp;$A30,Concentrado!$B$2:$B1019, "=México")</f>
        <v>2.4565175867311932</v>
      </c>
    </row>
    <row r="31" spans="1:17" x14ac:dyDescent="0.25">
      <c r="A31" s="5">
        <v>2019</v>
      </c>
      <c r="B31" s="12">
        <f>SUMIFS(Concentrado!C$2:C1020,Concentrado!$A$2:$A1020,"="&amp;$A31,Concentrado!$B$2:$B1020, "=México")</f>
        <v>0.7885327269755612</v>
      </c>
      <c r="C31" s="12">
        <f>SUMIFS(Concentrado!D$2:D1020,Concentrado!$A$2:$A1020,"="&amp;$A31,Concentrado!$B$2:$B1020, "=México")</f>
        <v>4.8028811552147816</v>
      </c>
      <c r="D31" s="12">
        <f>SUMIFS(Concentrado!E$2:E1020,Concentrado!$A$2:$A1020,"="&amp;$A31,Concentrado!$B$2:$B1020, "=México")</f>
        <v>9.439574731933206</v>
      </c>
      <c r="E31" s="12">
        <f>SUMIFS(Concentrado!F$2:F1020,Concentrado!$A$2:$A1020,"="&amp;$A31,Concentrado!$B$2:$B1020, "=México")</f>
        <v>17.58501421835944</v>
      </c>
      <c r="F31" s="12">
        <f>SUMIFS(Concentrado!G$2:G1020,Concentrado!$A$2:$A1020,"="&amp;$A31,Concentrado!$B$2:$B1020, "=México")</f>
        <v>34.413830632127969</v>
      </c>
      <c r="G31" s="12">
        <f>SUMIFS(Concentrado!H$2:H1020,Concentrado!$A$2:$A1020,"="&amp;$A31,Concentrado!$B$2:$B1020, "=México")</f>
        <v>97.062714899628318</v>
      </c>
      <c r="H31" s="12">
        <f>SUMIFS(Concentrado!I$2:I1020,Concentrado!$A$2:$A1020,"="&amp;$A31,Concentrado!$B$2:$B1020, "=México")</f>
        <v>103.17370727511141</v>
      </c>
      <c r="I31" s="12">
        <f>SUMIFS(Concentrado!J$2:J1020,Concentrado!$A$2:$A1020,"="&amp;$A31,Concentrado!$B$2:$B1020, "=México")</f>
        <v>91.226270626523942</v>
      </c>
      <c r="J31" s="12">
        <f>SUMIFS(Concentrado!K$2:K1020,Concentrado!$A$2:$A1020,"="&amp;$A31,Concentrado!$B$2:$B1020, "=México")</f>
        <v>77.161930053728057</v>
      </c>
      <c r="K31" s="12">
        <f>SUMIFS(Concentrado!L$2:L1020,Concentrado!$A$2:$A1020,"="&amp;$A31,Concentrado!$B$2:$B1020, "=México")</f>
        <v>17.100062503076881</v>
      </c>
      <c r="L31" s="12">
        <f>SUMIFS(Concentrado!M$2:M1020,Concentrado!$A$2:$A1020,"="&amp;$A31,Concentrado!$B$2:$B1020, "=México")</f>
        <v>17.134854084975306</v>
      </c>
      <c r="M31" s="12">
        <f>SUMIFS(Concentrado!N$2:N1020,Concentrado!$A$2:$A1020,"="&amp;$A31,Concentrado!$B$2:$B1020, "=México")</f>
        <v>29.42563510526935</v>
      </c>
      <c r="N31" s="12">
        <f>SUMIFS(Concentrado!O$2:O1020,Concentrado!$A$2:$A1020,"="&amp;$A31,Concentrado!$B$2:$B1020, "=México")</f>
        <v>5.4189334359983148</v>
      </c>
      <c r="O31" s="12">
        <f>SUMIFS(Concentrado!P$2:P1020,Concentrado!$A$2:$A1020,"="&amp;$A31,Concentrado!$B$2:$B1020, "=México")</f>
        <v>4.4318345638607832</v>
      </c>
      <c r="P31" s="12">
        <f>SUMIFS(Concentrado!Q$2:Q1020,Concentrado!$A$2:$A1020,"="&amp;$A31,Concentrado!$B$2:$B1020, "=México")</f>
        <v>0.41749898278112429</v>
      </c>
      <c r="Q31" s="12">
        <f>SUMIFS(Concentrado!R$2:R1020,Concentrado!$A$2:$A1020,"="&amp;$A31,Concentrado!$B$2:$B1020, "=México")</f>
        <v>2.3832233600422508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"=Michoacán")</f>
        <v>133.656955587548</v>
      </c>
      <c r="C2" s="12">
        <f>SUMIFS(Concentrado!D$2:D991,Concentrado!$A$2:$A991,"="&amp;$A2,Concentrado!$B$2:$B991, "=Michoacán")</f>
        <v>110.50663039782387</v>
      </c>
      <c r="D2" s="12">
        <f>SUMIFS(Concentrado!E$2:E991,Concentrado!$A$2:$A991,"="&amp;$A2,Concentrado!$B$2:$B991, "=Michoacán")</f>
        <v>26.753934138433682</v>
      </c>
      <c r="E2" s="12">
        <f>SUMIFS(Concentrado!F$2:F991,Concentrado!$A$2:$A991,"="&amp;$A2,Concentrado!$B$2:$B991, "=Michoacán")</f>
        <v>10.618829529172132</v>
      </c>
      <c r="F2" s="12">
        <f>SUMIFS(Concentrado!G$2:G991,Concentrado!$A$2:$A991,"="&amp;$A2,Concentrado!$B$2:$B991, "=Michoacán")</f>
        <v>54.726946273882128</v>
      </c>
      <c r="G2" s="12">
        <f>SUMIFS(Concentrado!H$2:H991,Concentrado!$A$2:$A991,"="&amp;$A2,Concentrado!$B$2:$B991, "=Michoacán")</f>
        <v>25.520083331326184</v>
      </c>
      <c r="H2" s="12">
        <f>SUMIFS(Concentrado!I$2:I991,Concentrado!$A$2:$A991,"="&amp;$A2,Concentrado!$B$2:$B991, "=Michoacán")</f>
        <v>22.163636343487603</v>
      </c>
      <c r="I2" s="12">
        <f>SUMIFS(Concentrado!J$2:J991,Concentrado!$A$2:$A991,"="&amp;$A2,Concentrado!$B$2:$B991, "=Michoacán")</f>
        <v>28.248423193119237</v>
      </c>
      <c r="J2" s="12">
        <f>SUMIFS(Concentrado!K$2:K991,Concentrado!$A$2:$A991,"="&amp;$A2,Concentrado!$B$2:$B991, "=Michoacán")</f>
        <v>24.978830238403045</v>
      </c>
      <c r="K2" s="12">
        <f>SUMIFS(Concentrado!L$2:L991,Concentrado!$A$2:$A991,"="&amp;$A2,Concentrado!$B$2:$B991, "=Michoacán")</f>
        <v>8.037608429908671</v>
      </c>
      <c r="L2" s="12">
        <f>SUMIFS(Concentrado!M$2:M991,Concentrado!$A$2:$A991,"="&amp;$A2,Concentrado!$B$2:$B991, "=Michoacán")</f>
        <v>31.6362432813577</v>
      </c>
      <c r="M2" s="12">
        <f>SUMIFS(Concentrado!N$2:N991,Concentrado!$A$2:$A991,"="&amp;$A2,Concentrado!$B$2:$B991, "=Michoacán")</f>
        <v>60.839181762873473</v>
      </c>
      <c r="N2" s="12">
        <f>SUMIFS(Concentrado!O$2:O991,Concentrado!$A$2:$A991,"="&amp;$A2,Concentrado!$B$2:$B991, "=Michoacán")</f>
        <v>3.2797794718602855</v>
      </c>
      <c r="O2" s="12">
        <f>SUMIFS(Concentrado!P$2:P991,Concentrado!$A$2:$A991,"="&amp;$A2,Concentrado!$B$2:$B991, "=Michoacán")</f>
        <v>2.5127156637404551</v>
      </c>
      <c r="P2" s="12">
        <f>SUMIFS(Concentrado!Q$2:Q991,Concentrado!$A$2:$A991,"="&amp;$A2,Concentrado!$B$2:$B991, "=Michoacán")</f>
        <v>3.9511475783389427</v>
      </c>
      <c r="Q2" s="12">
        <f>SUMIFS(Concentrado!R$2:R991,Concentrado!$A$2:$A991,"="&amp;$A2,Concentrado!$B$2:$B991, "=Michoacán")</f>
        <v>0.81187963938471419</v>
      </c>
    </row>
    <row r="3" spans="1:17" x14ac:dyDescent="0.25">
      <c r="A3" s="5">
        <v>1991</v>
      </c>
      <c r="B3" s="12">
        <f>SUMIFS(Concentrado!C$2:C992,Concentrado!$A$2:$A992,"="&amp;$A3,Concentrado!$B$2:$B992, "=Michoacán")</f>
        <v>117.99474486367784</v>
      </c>
      <c r="C3" s="12">
        <f>SUMIFS(Concentrado!D$2:D992,Concentrado!$A$2:$A992,"="&amp;$A3,Concentrado!$B$2:$B992, "=Michoacán")</f>
        <v>83.033338978143661</v>
      </c>
      <c r="D3" s="12">
        <f>SUMIFS(Concentrado!E$2:E992,Concentrado!$A$2:$A992,"="&amp;$A3,Concentrado!$B$2:$B992, "=Michoacán")</f>
        <v>28.702294171690689</v>
      </c>
      <c r="E3" s="12">
        <f>SUMIFS(Concentrado!F$2:F992,Concentrado!$A$2:$A992,"="&amp;$A3,Concentrado!$B$2:$B992, "=Michoacán")</f>
        <v>10.729829596893714</v>
      </c>
      <c r="F3" s="12">
        <f>SUMIFS(Concentrado!G$2:G992,Concentrado!$A$2:$A992,"="&amp;$A3,Concentrado!$B$2:$B992, "=Michoacán")</f>
        <v>49.248683965722918</v>
      </c>
      <c r="G3" s="12">
        <f>SUMIFS(Concentrado!H$2:H992,Concentrado!$A$2:$A992,"="&amp;$A3,Concentrado!$B$2:$B992, "=Michoacán")</f>
        <v>26.996138831182009</v>
      </c>
      <c r="H3" s="12">
        <f>SUMIFS(Concentrado!I$2:I992,Concentrado!$A$2:$A992,"="&amp;$A3,Concentrado!$B$2:$B992, "=Michoacán")</f>
        <v>26.360044297999753</v>
      </c>
      <c r="I3" s="12">
        <f>SUMIFS(Concentrado!J$2:J992,Concentrado!$A$2:$A992,"="&amp;$A3,Concentrado!$B$2:$B992, "=Michoacán")</f>
        <v>27.603048336642395</v>
      </c>
      <c r="J3" s="12">
        <f>SUMIFS(Concentrado!K$2:K992,Concentrado!$A$2:$A992,"="&amp;$A3,Concentrado!$B$2:$B992, "=Michoacán")</f>
        <v>26.40868576067162</v>
      </c>
      <c r="K3" s="12">
        <f>SUMIFS(Concentrado!L$2:L992,Concentrado!$A$2:$A992,"="&amp;$A3,Concentrado!$B$2:$B992, "=Michoacán")</f>
        <v>8.1175333379617509</v>
      </c>
      <c r="L3" s="12">
        <f>SUMIFS(Concentrado!M$2:M992,Concentrado!$A$2:$A992,"="&amp;$A3,Concentrado!$B$2:$B992, "=Michoacán")</f>
        <v>31.161715149346591</v>
      </c>
      <c r="M3" s="12">
        <f>SUMIFS(Concentrado!N$2:N992,Concentrado!$A$2:$A992,"="&amp;$A3,Concentrado!$B$2:$B992, "=Michoacán")</f>
        <v>59.392133003377033</v>
      </c>
      <c r="N3" s="12">
        <f>SUMIFS(Concentrado!O$2:O992,Concentrado!$A$2:$A992,"="&amp;$A3,Concentrado!$B$2:$B992, "=Michoacán")</f>
        <v>4.1743740395678479</v>
      </c>
      <c r="O3" s="12">
        <f>SUMIFS(Concentrado!P$2:P992,Concentrado!$A$2:$A992,"="&amp;$A3,Concentrado!$B$2:$B992, "=Michoacán")</f>
        <v>2.4774600036901115</v>
      </c>
      <c r="P3" s="12">
        <f>SUMIFS(Concentrado!Q$2:Q992,Concentrado!$A$2:$A992,"="&amp;$A3,Concentrado!$B$2:$B992, "=Michoacán")</f>
        <v>3.4713135984704859</v>
      </c>
      <c r="Q3" s="12">
        <f>SUMIFS(Concentrado!R$2:R992,Concentrado!$A$2:$A992,"="&amp;$A3,Concentrado!$B$2:$B992, "=Michoacán")</f>
        <v>0.88117960576558485</v>
      </c>
    </row>
    <row r="4" spans="1:17" x14ac:dyDescent="0.25">
      <c r="A4" s="5">
        <v>1992</v>
      </c>
      <c r="B4" s="12">
        <f>SUMIFS(Concentrado!C$2:C993,Concentrado!$A$2:$A993,"="&amp;$A4,Concentrado!$B$2:$B993, "=Michoacán")</f>
        <v>83.256312075466155</v>
      </c>
      <c r="C4" s="12">
        <f>SUMIFS(Concentrado!D$2:D993,Concentrado!$A$2:$A993,"="&amp;$A4,Concentrado!$B$2:$B993, "=Michoacán")</f>
        <v>89.491366283760982</v>
      </c>
      <c r="D4" s="12">
        <f>SUMIFS(Concentrado!E$2:E993,Concentrado!$A$2:$A993,"="&amp;$A4,Concentrado!$B$2:$B993, "=Michoacán")</f>
        <v>31.578178173998374</v>
      </c>
      <c r="E4" s="12">
        <f>SUMIFS(Concentrado!F$2:F993,Concentrado!$A$2:$A993,"="&amp;$A4,Concentrado!$B$2:$B993, "=Michoacán")</f>
        <v>11.613462221015929</v>
      </c>
      <c r="F4" s="12">
        <f>SUMIFS(Concentrado!G$2:G993,Concentrado!$A$2:$A993,"="&amp;$A4,Concentrado!$B$2:$B993, "=Michoacán")</f>
        <v>47.913627700465298</v>
      </c>
      <c r="G4" s="12">
        <f>SUMIFS(Concentrado!H$2:H993,Concentrado!$A$2:$A993,"="&amp;$A4,Concentrado!$B$2:$B993, "=Michoacán")</f>
        <v>28.311190063773985</v>
      </c>
      <c r="H4" s="12">
        <f>SUMIFS(Concentrado!I$2:I993,Concentrado!$A$2:$A993,"="&amp;$A4,Concentrado!$B$2:$B993, "=Michoacán")</f>
        <v>25.490406804210451</v>
      </c>
      <c r="I4" s="12">
        <f>SUMIFS(Concentrado!J$2:J993,Concentrado!$A$2:$A993,"="&amp;$A4,Concentrado!$B$2:$B993, "=Michoacán")</f>
        <v>31.000949597193639</v>
      </c>
      <c r="J4" s="12">
        <f>SUMIFS(Concentrado!K$2:K993,Concentrado!$A$2:$A993,"="&amp;$A4,Concentrado!$B$2:$B993, "=Michoacán")</f>
        <v>28.390271600264974</v>
      </c>
      <c r="K4" s="12">
        <f>SUMIFS(Concentrado!L$2:L993,Concentrado!$A$2:$A993,"="&amp;$A4,Concentrado!$B$2:$B993, "=Michoacán")</f>
        <v>8.7516900383360934</v>
      </c>
      <c r="L4" s="12">
        <f>SUMIFS(Concentrado!M$2:M993,Concentrado!$A$2:$A993,"="&amp;$A4,Concentrado!$B$2:$B993, "=Michoacán")</f>
        <v>36.931077541291764</v>
      </c>
      <c r="M4" s="12">
        <f>SUMIFS(Concentrado!N$2:N993,Concentrado!$A$2:$A993,"="&amp;$A4,Concentrado!$B$2:$B993, "=Michoacán")</f>
        <v>71.55675638893824</v>
      </c>
      <c r="N4" s="12">
        <f>SUMIFS(Concentrado!O$2:O993,Concentrado!$A$2:$A993,"="&amp;$A4,Concentrado!$B$2:$B993, "=Michoacán")</f>
        <v>3.8622445511453871</v>
      </c>
      <c r="O4" s="12">
        <f>SUMIFS(Concentrado!P$2:P993,Concentrado!$A$2:$A993,"="&amp;$A4,Concentrado!$B$2:$B993, "=Michoacán")</f>
        <v>3.6042878152545041</v>
      </c>
      <c r="P4" s="12">
        <f>SUMIFS(Concentrado!Q$2:Q993,Concentrado!$A$2:$A993,"="&amp;$A4,Concentrado!$B$2:$B993, "=Michoacán")</f>
        <v>3.6377506785854847</v>
      </c>
      <c r="Q4" s="12">
        <f>SUMIFS(Concentrado!R$2:R993,Concentrado!$A$2:$A993,"="&amp;$A4,Concentrado!$B$2:$B993, "=Michoacán")</f>
        <v>1.6079912419834388</v>
      </c>
    </row>
    <row r="5" spans="1:17" x14ac:dyDescent="0.25">
      <c r="A5" s="5">
        <v>1993</v>
      </c>
      <c r="B5" s="12">
        <f>SUMIFS(Concentrado!C$2:C994,Concentrado!$A$2:$A994,"="&amp;$A5,Concentrado!$B$2:$B994, "=Michoacán")</f>
        <v>73.520311371449367</v>
      </c>
      <c r="C5" s="12">
        <f>SUMIFS(Concentrado!D$2:D994,Concentrado!$A$2:$A994,"="&amp;$A5,Concentrado!$B$2:$B994, "=Michoacán")</f>
        <v>72.781413769726257</v>
      </c>
      <c r="D5" s="12">
        <f>SUMIFS(Concentrado!E$2:E994,Concentrado!$A$2:$A994,"="&amp;$A5,Concentrado!$B$2:$B994, "=Michoacán")</f>
        <v>26.672627787289603</v>
      </c>
      <c r="E5" s="12">
        <f>SUMIFS(Concentrado!F$2:F994,Concentrado!$A$2:$A994,"="&amp;$A5,Concentrado!$B$2:$B994, "=Michoacán")</f>
        <v>12.066188760916726</v>
      </c>
      <c r="F5" s="12">
        <f>SUMIFS(Concentrado!G$2:G994,Concentrado!$A$2:$A994,"="&amp;$A5,Concentrado!$B$2:$B994, "=Michoacán")</f>
        <v>47.976860656558159</v>
      </c>
      <c r="G5" s="12">
        <f>SUMIFS(Concentrado!H$2:H994,Concentrado!$A$2:$A994,"="&amp;$A5,Concentrado!$B$2:$B994, "=Michoacán")</f>
        <v>31.532639927717085</v>
      </c>
      <c r="H5" s="12">
        <f>SUMIFS(Concentrado!I$2:I994,Concentrado!$A$2:$A994,"="&amp;$A5,Concentrado!$B$2:$B994, "=Michoacán")</f>
        <v>27.8003221849239</v>
      </c>
      <c r="I5" s="12">
        <f>SUMIFS(Concentrado!J$2:J994,Concentrado!$A$2:$A994,"="&amp;$A5,Concentrado!$B$2:$B994, "=Michoacán")</f>
        <v>35.089753486853553</v>
      </c>
      <c r="J5" s="12">
        <f>SUMIFS(Concentrado!K$2:K994,Concentrado!$A$2:$A994,"="&amp;$A5,Concentrado!$B$2:$B994, "=Michoacán")</f>
        <v>30.178637222315526</v>
      </c>
      <c r="K5" s="12">
        <f>SUMIFS(Concentrado!L$2:L994,Concentrado!$A$2:$A994,"="&amp;$A5,Concentrado!$B$2:$B994, "=Michoacán")</f>
        <v>8.6447865037176488</v>
      </c>
      <c r="L5" s="12">
        <f>SUMIFS(Concentrado!M$2:M994,Concentrado!$A$2:$A994,"="&amp;$A5,Concentrado!$B$2:$B994, "=Michoacán")</f>
        <v>35.021800745482643</v>
      </c>
      <c r="M5" s="12">
        <f>SUMIFS(Concentrado!N$2:N994,Concentrado!$A$2:$A994,"="&amp;$A5,Concentrado!$B$2:$B994, "=Michoacán")</f>
        <v>66.112474447448591</v>
      </c>
      <c r="N5" s="12">
        <f>SUMIFS(Concentrado!O$2:O994,Concentrado!$A$2:$A994,"="&amp;$A5,Concentrado!$B$2:$B994, "=Michoacán")</f>
        <v>5.3905998110238791</v>
      </c>
      <c r="O5" s="12">
        <f>SUMIFS(Concentrado!P$2:P994,Concentrado!$A$2:$A994,"="&amp;$A5,Concentrado!$B$2:$B994, "=Michoacán")</f>
        <v>2.990773146675151</v>
      </c>
      <c r="P5" s="12">
        <f>SUMIFS(Concentrado!Q$2:Q994,Concentrado!$A$2:$A994,"="&amp;$A5,Concentrado!$B$2:$B994, "=Michoacán")</f>
        <v>4.0359696026392644</v>
      </c>
      <c r="Q5" s="12">
        <f>SUMIFS(Concentrado!R$2:R994,Concentrado!$A$2:$A994,"="&amp;$A5,Concentrado!$B$2:$B994, "=Michoacán")</f>
        <v>1.6404263546211202</v>
      </c>
    </row>
    <row r="6" spans="1:17" x14ac:dyDescent="0.25">
      <c r="A6" s="5">
        <v>1994</v>
      </c>
      <c r="B6" s="12">
        <f>SUMIFS(Concentrado!C$2:C995,Concentrado!$A$2:$A995,"="&amp;$A6,Concentrado!$B$2:$B995, "=Michoacán")</f>
        <v>66.666418374605684</v>
      </c>
      <c r="C6" s="12">
        <f>SUMIFS(Concentrado!D$2:D995,Concentrado!$A$2:$A995,"="&amp;$A6,Concentrado!$B$2:$B995, "=Michoacán")</f>
        <v>85.846980085735254</v>
      </c>
      <c r="D6" s="12">
        <f>SUMIFS(Concentrado!E$2:E995,Concentrado!$A$2:$A995,"="&amp;$A6,Concentrado!$B$2:$B995, "=Michoacán")</f>
        <v>28.448798347495885</v>
      </c>
      <c r="E6" s="12">
        <f>SUMIFS(Concentrado!F$2:F995,Concentrado!$A$2:$A995,"="&amp;$A6,Concentrado!$B$2:$B995, "=Michoacán")</f>
        <v>9.4004724974334231</v>
      </c>
      <c r="F6" s="12">
        <f>SUMIFS(Concentrado!G$2:G995,Concentrado!$A$2:$A995,"="&amp;$A6,Concentrado!$B$2:$B995, "=Michoacán")</f>
        <v>61.080179481758165</v>
      </c>
      <c r="G6" s="12">
        <f>SUMIFS(Concentrado!H$2:H995,Concentrado!$A$2:$A995,"="&amp;$A6,Concentrado!$B$2:$B995, "=Michoacán")</f>
        <v>31.732224292523238</v>
      </c>
      <c r="H6" s="12">
        <f>SUMIFS(Concentrado!I$2:I995,Concentrado!$A$2:$A995,"="&amp;$A6,Concentrado!$B$2:$B995, "=Michoacán")</f>
        <v>26.534560077567427</v>
      </c>
      <c r="I6" s="12">
        <f>SUMIFS(Concentrado!J$2:J995,Concentrado!$A$2:$A995,"="&amp;$A6,Concentrado!$B$2:$B995, "=Michoacán")</f>
        <v>36.68343551931433</v>
      </c>
      <c r="J6" s="12">
        <f>SUMIFS(Concentrado!K$2:K995,Concentrado!$A$2:$A995,"="&amp;$A6,Concentrado!$B$2:$B995, "=Michoacán")</f>
        <v>31.39765907289404</v>
      </c>
      <c r="K6" s="12">
        <f>SUMIFS(Concentrado!L$2:L995,Concentrado!$A$2:$A995,"="&amp;$A6,Concentrado!$B$2:$B995, "=Michoacán")</f>
        <v>8.750167282609814</v>
      </c>
      <c r="L6" s="12">
        <f>SUMIFS(Concentrado!M$2:M995,Concentrado!$A$2:$A995,"="&amp;$A6,Concentrado!$B$2:$B995, "=Michoacán")</f>
        <v>32.478562090157602</v>
      </c>
      <c r="M6" s="12">
        <f>SUMIFS(Concentrado!N$2:N995,Concentrado!$A$2:$A995,"="&amp;$A6,Concentrado!$B$2:$B995, "=Michoacán")</f>
        <v>62.248073343001131</v>
      </c>
      <c r="N6" s="12">
        <f>SUMIFS(Concentrado!O$2:O995,Concentrado!$A$2:$A995,"="&amp;$A6,Concentrado!$B$2:$B995, "=Michoacán")</f>
        <v>4.1206050857311993</v>
      </c>
      <c r="O6" s="12">
        <f>SUMIFS(Concentrado!P$2:P995,Concentrado!$A$2:$A995,"="&amp;$A6,Concentrado!$B$2:$B995, "=Michoacán")</f>
        <v>3.4010499167057686</v>
      </c>
      <c r="P6" s="12">
        <f>SUMIFS(Concentrado!Q$2:Q995,Concentrado!$A$2:$A995,"="&amp;$A6,Concentrado!$B$2:$B995, "=Michoacán")</f>
        <v>3.294180624041342</v>
      </c>
      <c r="Q6" s="12">
        <f>SUMIFS(Concentrado!R$2:R995,Concentrado!$A$2:$A995,"="&amp;$A6,Concentrado!$B$2:$B995, "=Michoacán")</f>
        <v>1.9301839593992238</v>
      </c>
    </row>
    <row r="7" spans="1:17" x14ac:dyDescent="0.25">
      <c r="A7" s="5">
        <v>1995</v>
      </c>
      <c r="B7" s="12">
        <f>SUMIFS(Concentrado!C$2:C996,Concentrado!$A$2:$A996,"="&amp;$A7,Concentrado!$B$2:$B996, "=Michoacán")</f>
        <v>58.833922925681286</v>
      </c>
      <c r="C7" s="12">
        <f>SUMIFS(Concentrado!D$2:D996,Concentrado!$A$2:$A996,"="&amp;$A7,Concentrado!$B$2:$B996, "=Michoacán")</f>
        <v>86.277222437340939</v>
      </c>
      <c r="D7" s="12">
        <f>SUMIFS(Concentrado!E$2:E996,Concentrado!$A$2:$A996,"="&amp;$A7,Concentrado!$B$2:$B996, "=Michoacán")</f>
        <v>28.44758171447307</v>
      </c>
      <c r="E7" s="12">
        <f>SUMIFS(Concentrado!F$2:F996,Concentrado!$A$2:$A996,"="&amp;$A7,Concentrado!$B$2:$B996, "=Michoacán")</f>
        <v>13.982709656266422</v>
      </c>
      <c r="F7" s="12">
        <f>SUMIFS(Concentrado!G$2:G996,Concentrado!$A$2:$A996,"="&amp;$A7,Concentrado!$B$2:$B996, "=Michoacán")</f>
        <v>63.971173805762625</v>
      </c>
      <c r="G7" s="12">
        <f>SUMIFS(Concentrado!H$2:H996,Concentrado!$A$2:$A996,"="&amp;$A7,Concentrado!$B$2:$B996, "=Michoacán")</f>
        <v>36.549112233262747</v>
      </c>
      <c r="H7" s="12">
        <f>SUMIFS(Concentrado!I$2:I996,Concentrado!$A$2:$A996,"="&amp;$A7,Concentrado!$B$2:$B996, "=Michoacán")</f>
        <v>32.458925369520337</v>
      </c>
      <c r="I7" s="12">
        <f>SUMIFS(Concentrado!J$2:J996,Concentrado!$A$2:$A996,"="&amp;$A7,Concentrado!$B$2:$B996, "=Michoacán")</f>
        <v>40.443346522965264</v>
      </c>
      <c r="J7" s="12">
        <f>SUMIFS(Concentrado!K$2:K996,Concentrado!$A$2:$A996,"="&amp;$A7,Concentrado!$B$2:$B996, "=Michoacán")</f>
        <v>33.927553347450726</v>
      </c>
      <c r="K7" s="12">
        <f>SUMIFS(Concentrado!L$2:L996,Concentrado!$A$2:$A996,"="&amp;$A7,Concentrado!$B$2:$B996, "=Michoacán")</f>
        <v>8.2210050496823595</v>
      </c>
      <c r="L7" s="12">
        <f>SUMIFS(Concentrado!M$2:M996,Concentrado!$A$2:$A996,"="&amp;$A7,Concentrado!$B$2:$B996, "=Michoacán")</f>
        <v>28.658983547809093</v>
      </c>
      <c r="M7" s="12">
        <f>SUMIFS(Concentrado!N$2:N996,Concentrado!$A$2:$A996,"="&amp;$A7,Concentrado!$B$2:$B996, "=Michoacán")</f>
        <v>54.37652770906783</v>
      </c>
      <c r="N7" s="12">
        <f>SUMIFS(Concentrado!O$2:O996,Concentrado!$A$2:$A996,"="&amp;$A7,Concentrado!$B$2:$B996, "=Michoacán")</f>
        <v>4.1735148746057513</v>
      </c>
      <c r="O7" s="12">
        <f>SUMIFS(Concentrado!P$2:P996,Concentrado!$A$2:$A996,"="&amp;$A7,Concentrado!$B$2:$B996, "=Michoacán")</f>
        <v>3.9933934297446667</v>
      </c>
      <c r="P7" s="12">
        <f>SUMIFS(Concentrado!Q$2:Q996,Concentrado!$A$2:$A996,"="&amp;$A7,Concentrado!$B$2:$B996, "=Michoacán")</f>
        <v>2.7233669978823913</v>
      </c>
      <c r="Q7" s="12">
        <f>SUMIFS(Concentrado!R$2:R996,Concentrado!$A$2:$A996,"="&amp;$A7,Concentrado!$B$2:$B996, "=Michoacán")</f>
        <v>1.9598061573546179</v>
      </c>
    </row>
    <row r="8" spans="1:17" x14ac:dyDescent="0.25">
      <c r="A8" s="5">
        <v>1996</v>
      </c>
      <c r="B8" s="12">
        <f>SUMIFS(Concentrado!C$2:C997,Concentrado!$A$2:$A997,"="&amp;$A8,Concentrado!$B$2:$B997, "=Michoacán")</f>
        <v>60.979895631293893</v>
      </c>
      <c r="C8" s="12">
        <f>SUMIFS(Concentrado!D$2:D997,Concentrado!$A$2:$A997,"="&amp;$A8,Concentrado!$B$2:$B997, "=Michoacán")</f>
        <v>89.665142485890087</v>
      </c>
      <c r="D8" s="12">
        <f>SUMIFS(Concentrado!E$2:E997,Concentrado!$A$2:$A997,"="&amp;$A8,Concentrado!$B$2:$B997, "=Michoacán")</f>
        <v>29.870685802721763</v>
      </c>
      <c r="E8" s="12">
        <f>SUMIFS(Concentrado!F$2:F997,Concentrado!$A$2:$A997,"="&amp;$A8,Concentrado!$B$2:$B997, "=Michoacán")</f>
        <v>12.818522647624691</v>
      </c>
      <c r="F8" s="12">
        <f>SUMIFS(Concentrado!G$2:G997,Concentrado!$A$2:$A997,"="&amp;$A8,Concentrado!$B$2:$B997, "=Michoacán")</f>
        <v>58.889815563464126</v>
      </c>
      <c r="G8" s="12">
        <f>SUMIFS(Concentrado!H$2:H997,Concentrado!$A$2:$A997,"="&amp;$A8,Concentrado!$B$2:$B997, "=Michoacán")</f>
        <v>37.250442853757434</v>
      </c>
      <c r="H8" s="12">
        <f>SUMIFS(Concentrado!I$2:I997,Concentrado!$A$2:$A997,"="&amp;$A8,Concentrado!$B$2:$B997, "=Michoacán")</f>
        <v>33.259009979775207</v>
      </c>
      <c r="I8" s="12">
        <f>SUMIFS(Concentrado!J$2:J997,Concentrado!$A$2:$A997,"="&amp;$A8,Concentrado!$B$2:$B997, "=Michoacán")</f>
        <v>41.041994227546859</v>
      </c>
      <c r="J8" s="12">
        <f>SUMIFS(Concentrado!K$2:K997,Concentrado!$A$2:$A997,"="&amp;$A8,Concentrado!$B$2:$B997, "=Michoacán")</f>
        <v>36.039046338188086</v>
      </c>
      <c r="K8" s="12">
        <f>SUMIFS(Concentrado!L$2:L997,Concentrado!$A$2:$A997,"="&amp;$A8,Concentrado!$B$2:$B997, "=Michoacán")</f>
        <v>9.3378481408470542</v>
      </c>
      <c r="L8" s="12">
        <f>SUMIFS(Concentrado!M$2:M997,Concentrado!$A$2:$A997,"="&amp;$A8,Concentrado!$B$2:$B997, "=Michoacán")</f>
        <v>28.190206414395025</v>
      </c>
      <c r="M8" s="12">
        <f>SUMIFS(Concentrado!N$2:N997,Concentrado!$A$2:$A997,"="&amp;$A8,Concentrado!$B$2:$B997, "=Michoacán")</f>
        <v>52.219753986936773</v>
      </c>
      <c r="N8" s="12">
        <f>SUMIFS(Concentrado!O$2:O997,Concentrado!$A$2:$A997,"="&amp;$A8,Concentrado!$B$2:$B997, "=Michoacán")</f>
        <v>5.3640016436482103</v>
      </c>
      <c r="O8" s="12">
        <f>SUMIFS(Concentrado!P$2:P997,Concentrado!$A$2:$A997,"="&amp;$A8,Concentrado!$B$2:$B997, "=Michoacán")</f>
        <v>5.4627678230559837</v>
      </c>
      <c r="P8" s="12">
        <f>SUMIFS(Concentrado!Q$2:Q997,Concentrado!$A$2:$A997,"="&amp;$A8,Concentrado!$B$2:$B997, "=Michoacán")</f>
        <v>3.1042035711464533</v>
      </c>
      <c r="Q8" s="12">
        <f>SUMIFS(Concentrado!R$2:R997,Concentrado!$A$2:$A997,"="&amp;$A8,Concentrado!$B$2:$B997, "=Michoacán")</f>
        <v>2.5237427407694737</v>
      </c>
    </row>
    <row r="9" spans="1:17" x14ac:dyDescent="0.25">
      <c r="A9" s="5">
        <v>1997</v>
      </c>
      <c r="B9" s="12">
        <f>SUMIFS(Concentrado!C$2:C998,Concentrado!$A$2:$A998,"="&amp;$A9,Concentrado!$B$2:$B998, "=Michoacán")</f>
        <v>48.64065705260689</v>
      </c>
      <c r="C9" s="12">
        <f>SUMIFS(Concentrado!D$2:D998,Concentrado!$A$2:$A998,"="&amp;$A9,Concentrado!$B$2:$B998, "=Michoacán")</f>
        <v>93.436202875758696</v>
      </c>
      <c r="D9" s="12">
        <f>SUMIFS(Concentrado!E$2:E998,Concentrado!$A$2:$A998,"="&amp;$A9,Concentrado!$B$2:$B998, "=Michoacán")</f>
        <v>26.989096405052361</v>
      </c>
      <c r="E9" s="12">
        <f>SUMIFS(Concentrado!F$2:F998,Concentrado!$A$2:$A998,"="&amp;$A9,Concentrado!$B$2:$B998, "=Michoacán")</f>
        <v>12.862888499429209</v>
      </c>
      <c r="F9" s="12">
        <f>SUMIFS(Concentrado!G$2:G998,Concentrado!$A$2:$A998,"="&amp;$A9,Concentrado!$B$2:$B998, "=Michoacán")</f>
        <v>61.298342455480913</v>
      </c>
      <c r="G9" s="12">
        <f>SUMIFS(Concentrado!H$2:H998,Concentrado!$A$2:$A998,"="&amp;$A9,Concentrado!$B$2:$B998, "=Michoacán")</f>
        <v>38.209669981851036</v>
      </c>
      <c r="H9" s="12">
        <f>SUMIFS(Concentrado!I$2:I998,Concentrado!$A$2:$A998,"="&amp;$A9,Concentrado!$B$2:$B998, "=Michoacán")</f>
        <v>35.352101772765984</v>
      </c>
      <c r="I9" s="12">
        <f>SUMIFS(Concentrado!J$2:J998,Concentrado!$A$2:$A998,"="&amp;$A9,Concentrado!$B$2:$B998, "=Michoacán")</f>
        <v>40.91293454125762</v>
      </c>
      <c r="J9" s="12">
        <f>SUMIFS(Concentrado!K$2:K998,Concentrado!$A$2:$A998,"="&amp;$A9,Concentrado!$B$2:$B998, "=Michoacán")</f>
        <v>38.360200526756557</v>
      </c>
      <c r="K9" s="12">
        <f>SUMIFS(Concentrado!L$2:L998,Concentrado!$A$2:$A998,"="&amp;$A9,Concentrado!$B$2:$B998, "=Michoacán")</f>
        <v>9.8095738430096873</v>
      </c>
      <c r="L9" s="12">
        <f>SUMIFS(Concentrado!M$2:M998,Concentrado!$A$2:$A998,"="&amp;$A9,Concentrado!$B$2:$B998, "=Michoacán")</f>
        <v>21.601133193942047</v>
      </c>
      <c r="M9" s="12">
        <f>SUMIFS(Concentrado!N$2:N998,Concentrado!$A$2:$A998,"="&amp;$A9,Concentrado!$B$2:$B998, "=Michoacán")</f>
        <v>41.029081619487528</v>
      </c>
      <c r="N9" s="12">
        <f>SUMIFS(Concentrado!O$2:O998,Concentrado!$A$2:$A998,"="&amp;$A9,Concentrado!$B$2:$B998, "=Michoacán")</f>
        <v>3.2222597610059704</v>
      </c>
      <c r="O9" s="12">
        <f>SUMIFS(Concentrado!P$2:P998,Concentrado!$A$2:$A998,"="&amp;$A9,Concentrado!$B$2:$B998, "=Michoacán")</f>
        <v>4.8365524310186707</v>
      </c>
      <c r="P9" s="12">
        <f>SUMIFS(Concentrado!Q$2:Q998,Concentrado!$A$2:$A998,"="&amp;$A9,Concentrado!$B$2:$B998, "=Michoacán")</f>
        <v>2.2077813252809531</v>
      </c>
      <c r="Q9" s="12">
        <f>SUMIFS(Concentrado!R$2:R998,Concentrado!$A$2:$A998,"="&amp;$A9,Concentrado!$B$2:$B998, "=Michoacán")</f>
        <v>1.8565433871680739</v>
      </c>
    </row>
    <row r="10" spans="1:17" x14ac:dyDescent="0.25">
      <c r="A10" s="5">
        <v>1998</v>
      </c>
      <c r="B10" s="12">
        <f>SUMIFS(Concentrado!C$2:C999,Concentrado!$A$2:$A999,"="&amp;$A10,Concentrado!$B$2:$B999, "=Michoacán")</f>
        <v>45.038019107038409</v>
      </c>
      <c r="C10" s="12">
        <f>SUMIFS(Concentrado!D$2:D999,Concentrado!$A$2:$A999,"="&amp;$A10,Concentrado!$B$2:$B999, "=Michoacán")</f>
        <v>61.805420159875219</v>
      </c>
      <c r="D10" s="12">
        <f>SUMIFS(Concentrado!E$2:E999,Concentrado!$A$2:$A999,"="&amp;$A10,Concentrado!$B$2:$B999, "=Michoacán")</f>
        <v>22.889842632331902</v>
      </c>
      <c r="E10" s="12">
        <f>SUMIFS(Concentrado!F$2:F999,Concentrado!$A$2:$A999,"="&amp;$A10,Concentrado!$B$2:$B999, "=Michoacán")</f>
        <v>13.0157928693652</v>
      </c>
      <c r="F10" s="12">
        <f>SUMIFS(Concentrado!G$2:G999,Concentrado!$A$2:$A999,"="&amp;$A10,Concentrado!$B$2:$B999, "=Michoacán")</f>
        <v>58.365581330309674</v>
      </c>
      <c r="G10" s="12">
        <f>SUMIFS(Concentrado!H$2:H999,Concentrado!$A$2:$A999,"="&amp;$A10,Concentrado!$B$2:$B999, "=Michoacán")</f>
        <v>40.427574001176893</v>
      </c>
      <c r="H10" s="12">
        <f>SUMIFS(Concentrado!I$2:I999,Concentrado!$A$2:$A999,"="&amp;$A10,Concentrado!$B$2:$B999, "=Michoacán")</f>
        <v>38.691267864483834</v>
      </c>
      <c r="I10" s="12">
        <f>SUMIFS(Concentrado!J$2:J999,Concentrado!$A$2:$A999,"="&amp;$A10,Concentrado!$B$2:$B999, "=Michoacán")</f>
        <v>42.062924778600241</v>
      </c>
      <c r="J10" s="12">
        <f>SUMIFS(Concentrado!K$2:K999,Concentrado!$A$2:$A999,"="&amp;$A10,Concentrado!$B$2:$B999, "=Michoacán")</f>
        <v>36.085353089939375</v>
      </c>
      <c r="K10" s="12">
        <f>SUMIFS(Concentrado!L$2:L999,Concentrado!$A$2:$A999,"="&amp;$A10,Concentrado!$B$2:$B999, "=Michoacán")</f>
        <v>10.106893500294223</v>
      </c>
      <c r="L10" s="12">
        <f>SUMIFS(Concentrado!M$2:M999,Concentrado!$A$2:$A999,"="&amp;$A10,Concentrado!$B$2:$B999, "=Michoacán")</f>
        <v>16.195984893064075</v>
      </c>
      <c r="M10" s="12">
        <f>SUMIFS(Concentrado!N$2:N999,Concentrado!$A$2:$A999,"="&amp;$A10,Concentrado!$B$2:$B999, "=Michoacán")</f>
        <v>30.459083212465995</v>
      </c>
      <c r="N10" s="12">
        <f>SUMIFS(Concentrado!O$2:O999,Concentrado!$A$2:$A999,"="&amp;$A10,Concentrado!$B$2:$B999, "=Michoacán")</f>
        <v>2.7137370824903386</v>
      </c>
      <c r="O10" s="12">
        <f>SUMIFS(Concentrado!P$2:P999,Concentrado!$A$2:$A999,"="&amp;$A10,Concentrado!$B$2:$B999, "=Michoacán")</f>
        <v>4.1530324265052725</v>
      </c>
      <c r="P10" s="12">
        <f>SUMIFS(Concentrado!Q$2:Q999,Concentrado!$A$2:$A999,"="&amp;$A10,Concentrado!$B$2:$B999, "=Michoacán")</f>
        <v>2.8948139408250118</v>
      </c>
      <c r="Q10" s="12">
        <f>SUMIFS(Concentrado!R$2:R999,Concentrado!$A$2:$A999,"="&amp;$A10,Concentrado!$B$2:$B999, "=Michoacán")</f>
        <v>2.2709316259920356</v>
      </c>
    </row>
    <row r="11" spans="1:17" x14ac:dyDescent="0.25">
      <c r="A11" s="5">
        <v>1999</v>
      </c>
      <c r="B11" s="12">
        <f>SUMIFS(Concentrado!C$2:C1000,Concentrado!$A$2:$A1000,"="&amp;$A11,Concentrado!$B$2:$B1000, "=Michoacán")</f>
        <v>38.607057370087254</v>
      </c>
      <c r="C11" s="12">
        <f>SUMIFS(Concentrado!D$2:D1000,Concentrado!$A$2:$A1000,"="&amp;$A11,Concentrado!$B$2:$B1000, "=Michoacán")</f>
        <v>53.851895408531966</v>
      </c>
      <c r="D11" s="12">
        <f>SUMIFS(Concentrado!E$2:E1000,Concentrado!$A$2:$A1000,"="&amp;$A11,Concentrado!$B$2:$B1000, "=Michoacán")</f>
        <v>22.703143782190207</v>
      </c>
      <c r="E11" s="12">
        <f>SUMIFS(Concentrado!F$2:F1000,Concentrado!$A$2:$A1000,"="&amp;$A11,Concentrado!$B$2:$B1000, "=Michoacán")</f>
        <v>13.819304910898385</v>
      </c>
      <c r="F11" s="12">
        <f>SUMIFS(Concentrado!G$2:G1000,Concentrado!$A$2:$A1000,"="&amp;$A11,Concentrado!$B$2:$B1000, "=Michoacán")</f>
        <v>70.34310815623887</v>
      </c>
      <c r="G11" s="12">
        <f>SUMIFS(Concentrado!H$2:H1000,Concentrado!$A$2:$A1000,"="&amp;$A11,Concentrado!$B$2:$B1000, "=Michoacán")</f>
        <v>46.296825239916409</v>
      </c>
      <c r="H11" s="12">
        <f>SUMIFS(Concentrado!I$2:I1000,Concentrado!$A$2:$A1000,"="&amp;$A11,Concentrado!$B$2:$B1000, "=Michoacán")</f>
        <v>41.013121632394103</v>
      </c>
      <c r="I11" s="12">
        <f>SUMIFS(Concentrado!J$2:J1000,Concentrado!$A$2:$A1000,"="&amp;$A11,Concentrado!$B$2:$B1000, "=Michoacán")</f>
        <v>51.250290538618891</v>
      </c>
      <c r="J11" s="12">
        <f>SUMIFS(Concentrado!K$2:K1000,Concentrado!$A$2:$A1000,"="&amp;$A11,Concentrado!$B$2:$B1000, "=Michoacán")</f>
        <v>38.100498883064255</v>
      </c>
      <c r="K11" s="12">
        <f>SUMIFS(Concentrado!L$2:L1000,Concentrado!$A$2:$A1000,"="&amp;$A11,Concentrado!$B$2:$B1000, "=Michoacán")</f>
        <v>11.002947200259104</v>
      </c>
      <c r="L11" s="12">
        <f>SUMIFS(Concentrado!M$2:M1000,Concentrado!$A$2:$A1000,"="&amp;$A11,Concentrado!$B$2:$B1000, "=Michoacán")</f>
        <v>16.665863592266046</v>
      </c>
      <c r="M11" s="12">
        <f>SUMIFS(Concentrado!N$2:N1000,Concentrado!$A$2:$A1000,"="&amp;$A11,Concentrado!$B$2:$B1000, "=Michoacán")</f>
        <v>32.492247801383563</v>
      </c>
      <c r="N11" s="12">
        <f>SUMIFS(Concentrado!O$2:O1000,Concentrado!$A$2:$A1000,"="&amp;$A11,Concentrado!$B$2:$B1000, "=Michoacán")</f>
        <v>1.8286488642887495</v>
      </c>
      <c r="O11" s="12">
        <f>SUMIFS(Concentrado!P$2:P1000,Concentrado!$A$2:$A1000,"="&amp;$A11,Concentrado!$B$2:$B1000, "=Michoacán")</f>
        <v>4.093642696941429</v>
      </c>
      <c r="P11" s="12">
        <f>SUMIFS(Concentrado!Q$2:Q1000,Concentrado!$A$2:$A1000,"="&amp;$A11,Concentrado!$B$2:$B1000, "=Michoacán")</f>
        <v>2.1856870284939078</v>
      </c>
      <c r="Q11" s="12">
        <f>SUMIFS(Concentrado!R$2:R1000,Concentrado!$A$2:$A1000,"="&amp;$A11,Concentrado!$B$2:$B1000, "=Michoacán")</f>
        <v>2.5582473174417331</v>
      </c>
    </row>
    <row r="12" spans="1:17" x14ac:dyDescent="0.25">
      <c r="A12" s="5">
        <v>2000</v>
      </c>
      <c r="B12" s="12">
        <f>SUMIFS(Concentrado!C$2:C1001,Concentrado!$A$2:$A1001,"="&amp;$A12,Concentrado!$B$2:$B1001, "=Michoacán")</f>
        <v>27.797473249967773</v>
      </c>
      <c r="C12" s="12">
        <f>SUMIFS(Concentrado!D$2:D1001,Concentrado!$A$2:$A1001,"="&amp;$A12,Concentrado!$B$2:$B1001, "=Michoacán")</f>
        <v>42.501933737269567</v>
      </c>
      <c r="D12" s="12">
        <f>SUMIFS(Concentrado!E$2:E1001,Concentrado!$A$2:$A1001,"="&amp;$A12,Concentrado!$B$2:$B1001, "=Michoacán")</f>
        <v>23.384736846621873</v>
      </c>
      <c r="E12" s="12">
        <f>SUMIFS(Concentrado!F$2:F1001,Concentrado!$A$2:$A1001,"="&amp;$A12,Concentrado!$B$2:$B1001, "=Michoacán")</f>
        <v>13.515948819607136</v>
      </c>
      <c r="F12" s="12">
        <f>SUMIFS(Concentrado!G$2:G1001,Concentrado!$A$2:$A1001,"="&amp;$A12,Concentrado!$B$2:$B1001, "=Michoacán")</f>
        <v>59.834717432714847</v>
      </c>
      <c r="G12" s="12">
        <f>SUMIFS(Concentrado!H$2:H1001,Concentrado!$A$2:$A1001,"="&amp;$A12,Concentrado!$B$2:$B1001, "=Michoacán")</f>
        <v>49.043770265215144</v>
      </c>
      <c r="H12" s="12">
        <f>SUMIFS(Concentrado!I$2:I1001,Concentrado!$A$2:$A1001,"="&amp;$A12,Concentrado!$B$2:$B1001, "=Michoacán")</f>
        <v>43.213638901092025</v>
      </c>
      <c r="I12" s="12">
        <f>SUMIFS(Concentrado!J$2:J1001,Concentrado!$A$2:$A1001,"="&amp;$A12,Concentrado!$B$2:$B1001, "=Michoacán")</f>
        <v>54.489493774407748</v>
      </c>
      <c r="J12" s="12">
        <f>SUMIFS(Concentrado!K$2:K1001,Concentrado!$A$2:$A1001,"="&amp;$A12,Concentrado!$B$2:$B1001, "=Michoacán")</f>
        <v>38.819097312396437</v>
      </c>
      <c r="K12" s="12">
        <f>SUMIFS(Concentrado!L$2:L1001,Concentrado!$A$2:$A1001,"="&amp;$A12,Concentrado!$B$2:$B1001, "=Michoacán")</f>
        <v>9.9028309470399076</v>
      </c>
      <c r="L12" s="12">
        <f>SUMIFS(Concentrado!M$2:M1001,Concentrado!$A$2:$A1001,"="&amp;$A12,Concentrado!$B$2:$B1001, "=Michoacán")</f>
        <v>15.002788884765462</v>
      </c>
      <c r="M12" s="12">
        <f>SUMIFS(Concentrado!N$2:N1001,Concentrado!$A$2:$A1001,"="&amp;$A12,Concentrado!$B$2:$B1001, "=Michoacán")</f>
        <v>28.245213564058968</v>
      </c>
      <c r="N12" s="12">
        <f>SUMIFS(Concentrado!O$2:O1001,Concentrado!$A$2:$A1001,"="&amp;$A12,Concentrado!$B$2:$B1001, "=Michoacán")</f>
        <v>2.6334992597472993</v>
      </c>
      <c r="O12" s="12">
        <f>SUMIFS(Concentrado!P$2:P1001,Concentrado!$A$2:$A1001,"="&amp;$A12,Concentrado!$B$2:$B1001, "=Michoacán")</f>
        <v>5.4173508407168089</v>
      </c>
      <c r="P12" s="12">
        <f>SUMIFS(Concentrado!Q$2:Q1001,Concentrado!$A$2:$A1001,"="&amp;$A12,Concentrado!$B$2:$B1001, "=Michoacán")</f>
        <v>2.2528940404515789</v>
      </c>
      <c r="Q12" s="12">
        <f>SUMIFS(Concentrado!R$2:R1001,Concentrado!$A$2:$A1001,"="&amp;$A12,Concentrado!$B$2:$B1001, "=Michoacán")</f>
        <v>2.3024081951867785</v>
      </c>
    </row>
    <row r="13" spans="1:17" x14ac:dyDescent="0.25">
      <c r="A13" s="5">
        <v>2001</v>
      </c>
      <c r="B13" s="12">
        <f>SUMIFS(Concentrado!C$2:C1002,Concentrado!$A$2:$A1002,"="&amp;$A13,Concentrado!$B$2:$B1002, "=Michoacán")</f>
        <v>24.630440761737429</v>
      </c>
      <c r="C13" s="12">
        <f>SUMIFS(Concentrado!D$2:D1002,Concentrado!$A$2:$A1002,"="&amp;$A13,Concentrado!$B$2:$B1002, "=Michoacán")</f>
        <v>37.971929507678546</v>
      </c>
      <c r="D13" s="12">
        <f>SUMIFS(Concentrado!E$2:E1002,Concentrado!$A$2:$A1002,"="&amp;$A13,Concentrado!$B$2:$B1002, "=Michoacán")</f>
        <v>20.782405070067146</v>
      </c>
      <c r="E13" s="12">
        <f>SUMIFS(Concentrado!F$2:F1002,Concentrado!$A$2:$A1002,"="&amp;$A13,Concentrado!$B$2:$B1002, "=Michoacán")</f>
        <v>13.854936713378097</v>
      </c>
      <c r="F13" s="12">
        <f>SUMIFS(Concentrado!G$2:G1002,Concentrado!$A$2:$A1002,"="&amp;$A13,Concentrado!$B$2:$B1002, "=Michoacán")</f>
        <v>63.199051733339324</v>
      </c>
      <c r="G13" s="12">
        <f>SUMIFS(Concentrado!H$2:H1002,Concentrado!$A$2:$A1002,"="&amp;$A13,Concentrado!$B$2:$B1002, "=Michoacán")</f>
        <v>51.832087741674208</v>
      </c>
      <c r="H13" s="12">
        <f>SUMIFS(Concentrado!I$2:I1002,Concentrado!$A$2:$A1002,"="&amp;$A13,Concentrado!$B$2:$B1002, "=Michoacán")</f>
        <v>46.021731062108863</v>
      </c>
      <c r="I13" s="12">
        <f>SUMIFS(Concentrado!J$2:J1002,Concentrado!$A$2:$A1002,"="&amp;$A13,Concentrado!$B$2:$B1002, "=Michoacán")</f>
        <v>57.246719047414594</v>
      </c>
      <c r="J13" s="12">
        <f>SUMIFS(Concentrado!K$2:K1002,Concentrado!$A$2:$A1002,"="&amp;$A13,Concentrado!$B$2:$B1002, "=Michoacán")</f>
        <v>39.188910550756063</v>
      </c>
      <c r="K13" s="12">
        <f>SUMIFS(Concentrado!L$2:L1002,Concentrado!$A$2:$A1002,"="&amp;$A13,Concentrado!$B$2:$B1002, "=Michoacán")</f>
        <v>10.149112940365935</v>
      </c>
      <c r="L13" s="12">
        <f>SUMIFS(Concentrado!M$2:M1002,Concentrado!$A$2:$A1002,"="&amp;$A13,Concentrado!$B$2:$B1002, "=Michoacán")</f>
        <v>15.828665194098697</v>
      </c>
      <c r="M13" s="12">
        <f>SUMIFS(Concentrado!N$2:N1002,Concentrado!$A$2:$A1002,"="&amp;$A13,Concentrado!$B$2:$B1002, "=Michoacán")</f>
        <v>29.077133752255655</v>
      </c>
      <c r="N13" s="12">
        <f>SUMIFS(Concentrado!O$2:O1002,Concentrado!$A$2:$A1002,"="&amp;$A13,Concentrado!$B$2:$B1002, "=Michoacán")</f>
        <v>3.4825087420510545</v>
      </c>
      <c r="O13" s="12">
        <f>SUMIFS(Concentrado!P$2:P1002,Concentrado!$A$2:$A1002,"="&amp;$A13,Concentrado!$B$2:$B1002, "=Michoacán")</f>
        <v>5.5083830704853955</v>
      </c>
      <c r="P13" s="12">
        <f>SUMIFS(Concentrado!Q$2:Q1002,Concentrado!$A$2:$A1002,"="&amp;$A13,Concentrado!$B$2:$B1002, "=Michoacán")</f>
        <v>1.4075412107076846</v>
      </c>
      <c r="Q13" s="12">
        <f>SUMIFS(Concentrado!R$2:R1002,Concentrado!$A$2:$A1002,"="&amp;$A13,Concentrado!$B$2:$B1002, "=Michoacán")</f>
        <v>2.3212083123951288</v>
      </c>
    </row>
    <row r="14" spans="1:17" x14ac:dyDescent="0.25">
      <c r="A14" s="5">
        <v>2002</v>
      </c>
      <c r="B14" s="12">
        <f>SUMIFS(Concentrado!C$2:C1003,Concentrado!$A$2:$A1003,"="&amp;$A14,Concentrado!$B$2:$B1003, "=Michoacán")</f>
        <v>23.618377187573806</v>
      </c>
      <c r="C14" s="12">
        <f>SUMIFS(Concentrado!D$2:D1003,Concentrado!$A$2:$A1003,"="&amp;$A14,Concentrado!$B$2:$B1003, "=Michoacán")</f>
        <v>36.577132812614302</v>
      </c>
      <c r="D14" s="12">
        <f>SUMIFS(Concentrado!E$2:E1003,Concentrado!$A$2:$A1003,"="&amp;$A14,Concentrado!$B$2:$B1003, "=Michoacán")</f>
        <v>21.683458501354444</v>
      </c>
      <c r="E14" s="12">
        <f>SUMIFS(Concentrado!F$2:F1003,Concentrado!$A$2:$A1003,"="&amp;$A14,Concentrado!$B$2:$B1003, "=Michoacán")</f>
        <v>14.489894069625482</v>
      </c>
      <c r="F14" s="12">
        <f>SUMIFS(Concentrado!G$2:G1003,Concentrado!$A$2:$A1003,"="&amp;$A14,Concentrado!$B$2:$B1003, "=Michoacán")</f>
        <v>66.049657333286021</v>
      </c>
      <c r="G14" s="12">
        <f>SUMIFS(Concentrado!H$2:H1003,Concentrado!$A$2:$A1003,"="&amp;$A14,Concentrado!$B$2:$B1003, "=Michoacán")</f>
        <v>56.819608574935657</v>
      </c>
      <c r="H14" s="12">
        <f>SUMIFS(Concentrado!I$2:I1003,Concentrado!$A$2:$A1003,"="&amp;$A14,Concentrado!$B$2:$B1003, "=Michoacán")</f>
        <v>53.135397166657135</v>
      </c>
      <c r="I14" s="12">
        <f>SUMIFS(Concentrado!J$2:J1003,Concentrado!$A$2:$A1003,"="&amp;$A14,Concentrado!$B$2:$B1003, "=Michoacán")</f>
        <v>60.245715094782469</v>
      </c>
      <c r="J14" s="12">
        <f>SUMIFS(Concentrado!K$2:K1003,Concentrado!$A$2:$A1003,"="&amp;$A14,Concentrado!$B$2:$B1003, "=Michoacán")</f>
        <v>42.466995143745237</v>
      </c>
      <c r="K14" s="12">
        <f>SUMIFS(Concentrado!L$2:L1003,Concentrado!$A$2:$A1003,"="&amp;$A14,Concentrado!$B$2:$B1003, "=Michoacán")</f>
        <v>11.939995736067502</v>
      </c>
      <c r="L14" s="12">
        <f>SUMIFS(Concentrado!M$2:M1003,Concentrado!$A$2:$A1003,"="&amp;$A14,Concentrado!$B$2:$B1003, "=Michoacán")</f>
        <v>13.36787151481372</v>
      </c>
      <c r="M14" s="12">
        <f>SUMIFS(Concentrado!N$2:N1003,Concentrado!$A$2:$A1003,"="&amp;$A14,Concentrado!$B$2:$B1003, "=Michoacán")</f>
        <v>24.268570821309744</v>
      </c>
      <c r="N14" s="12">
        <f>SUMIFS(Concentrado!O$2:O1003,Concentrado!$A$2:$A1003,"="&amp;$A14,Concentrado!$B$2:$B1003, "=Michoacán")</f>
        <v>3.2308427653353378</v>
      </c>
      <c r="O14" s="12">
        <f>SUMIFS(Concentrado!P$2:P1003,Concentrado!$A$2:$A1003,"="&amp;$A14,Concentrado!$B$2:$B1003, "=Michoacán")</f>
        <v>5.1533854914601491</v>
      </c>
      <c r="P14" s="12">
        <f>SUMIFS(Concentrado!Q$2:Q1003,Concentrado!$A$2:$A1003,"="&amp;$A14,Concentrado!$B$2:$B1003, "=Michoacán")</f>
        <v>1.6740612578403922</v>
      </c>
      <c r="Q14" s="12">
        <f>SUMIFS(Concentrado!R$2:R1003,Concentrado!$A$2:$A1003,"="&amp;$A14,Concentrado!$B$2:$B1003, "=Michoacán")</f>
        <v>2.5357104346700057</v>
      </c>
    </row>
    <row r="15" spans="1:17" x14ac:dyDescent="0.25">
      <c r="A15" s="5">
        <v>2003</v>
      </c>
      <c r="B15" s="12">
        <f>SUMIFS(Concentrado!C$2:C1004,Concentrado!$A$2:$A1004,"="&amp;$A15,Concentrado!$B$2:$B1004, "=Michoacán")</f>
        <v>20.629475479635303</v>
      </c>
      <c r="C15" s="12">
        <f>SUMIFS(Concentrado!D$2:D1004,Concentrado!$A$2:$A1004,"="&amp;$A15,Concentrado!$B$2:$B1004, "=Michoacán")</f>
        <v>35.942075835653263</v>
      </c>
      <c r="D15" s="12">
        <f>SUMIFS(Concentrado!E$2:E1004,Concentrado!$A$2:$A1004,"="&amp;$A15,Concentrado!$B$2:$B1004, "=Michoacán")</f>
        <v>19.635939609919472</v>
      </c>
      <c r="E15" s="12">
        <f>SUMIFS(Concentrado!F$2:F1004,Concentrado!$A$2:$A1004,"="&amp;$A15,Concentrado!$B$2:$B1004, "=Michoacán")</f>
        <v>12.48644364938469</v>
      </c>
      <c r="F15" s="12">
        <f>SUMIFS(Concentrado!G$2:G1004,Concentrado!$A$2:$A1004,"="&amp;$A15,Concentrado!$B$2:$B1004, "=Michoacán")</f>
        <v>56.494777548497986</v>
      </c>
      <c r="G15" s="12">
        <f>SUMIFS(Concentrado!H$2:H1004,Concentrado!$A$2:$A1004,"="&amp;$A15,Concentrado!$B$2:$B1004, "=Michoacán")</f>
        <v>58.765237784427804</v>
      </c>
      <c r="H15" s="12">
        <f>SUMIFS(Concentrado!I$2:I1004,Concentrado!$A$2:$A1004,"="&amp;$A15,Concentrado!$B$2:$B1004, "=Michoacán")</f>
        <v>52.531990962457478</v>
      </c>
      <c r="I15" s="12">
        <f>SUMIFS(Concentrado!J$2:J1004,Concentrado!$A$2:$A1004,"="&amp;$A15,Concentrado!$B$2:$B1004, "=Michoacán")</f>
        <v>64.312272759753668</v>
      </c>
      <c r="J15" s="12">
        <f>SUMIFS(Concentrado!K$2:K1004,Concentrado!$A$2:$A1004,"="&amp;$A15,Concentrado!$B$2:$B1004, "=Michoacán")</f>
        <v>46.344515011278062</v>
      </c>
      <c r="K15" s="12">
        <f>SUMIFS(Concentrado!L$2:L1004,Concentrado!$A$2:$A1004,"="&amp;$A15,Concentrado!$B$2:$B1004, "=Michoacán")</f>
        <v>13.108035495774622</v>
      </c>
      <c r="L15" s="12">
        <f>SUMIFS(Concentrado!M$2:M1004,Concentrado!$A$2:$A1004,"="&amp;$A15,Concentrado!$B$2:$B1004, "=Michoacán")</f>
        <v>14.040817047908396</v>
      </c>
      <c r="M15" s="12">
        <f>SUMIFS(Concentrado!N$2:N1004,Concentrado!$A$2:$A1004,"="&amp;$A15,Concentrado!$B$2:$B1004, "=Michoacán")</f>
        <v>25.908981950415921</v>
      </c>
      <c r="N15" s="12">
        <f>SUMIFS(Concentrado!O$2:O1004,Concentrado!$A$2:$A1004,"="&amp;$A15,Concentrado!$B$2:$B1004, "=Michoacán")</f>
        <v>2.9813636378693755</v>
      </c>
      <c r="O15" s="12">
        <f>SUMIFS(Concentrado!P$2:P1004,Concentrado!$A$2:$A1004,"="&amp;$A15,Concentrado!$B$2:$B1004, "=Michoacán")</f>
        <v>4.9228811730089781</v>
      </c>
      <c r="P15" s="12">
        <f>SUMIFS(Concentrado!Q$2:Q1004,Concentrado!$A$2:$A1004,"="&amp;$A15,Concentrado!$B$2:$B1004, "=Michoacán")</f>
        <v>1.6937349236113275</v>
      </c>
      <c r="Q15" s="12">
        <f>SUMIFS(Concentrado!R$2:R1004,Concentrado!$A$2:$A1004,"="&amp;$A15,Concentrado!$B$2:$B1004, "=Michoacán")</f>
        <v>2.3810476462362145</v>
      </c>
    </row>
    <row r="16" spans="1:17" x14ac:dyDescent="0.25">
      <c r="A16" s="5">
        <v>2004</v>
      </c>
      <c r="B16" s="12">
        <f>SUMIFS(Concentrado!C$2:C1005,Concentrado!$A$2:$A1005,"="&amp;$A16,Concentrado!$B$2:$B1005, "=Michoacán")</f>
        <v>22.704175405972279</v>
      </c>
      <c r="C16" s="12">
        <f>SUMIFS(Concentrado!D$2:D1005,Concentrado!$A$2:$A1005,"="&amp;$A16,Concentrado!$B$2:$B1005, "=Michoacán")</f>
        <v>37.840292343287132</v>
      </c>
      <c r="D16" s="12">
        <f>SUMIFS(Concentrado!E$2:E1005,Concentrado!$A$2:$A1005,"="&amp;$A16,Concentrado!$B$2:$B1005, "=Michoacán")</f>
        <v>18.661911335185703</v>
      </c>
      <c r="E16" s="12">
        <f>SUMIFS(Concentrado!F$2:F1005,Concentrado!$A$2:$A1005,"="&amp;$A16,Concentrado!$B$2:$B1005, "=Michoacán")</f>
        <v>12.638754766686612</v>
      </c>
      <c r="F16" s="12">
        <f>SUMIFS(Concentrado!G$2:G1005,Concentrado!$A$2:$A1005,"="&amp;$A16,Concentrado!$B$2:$B1005, "=Michoacán")</f>
        <v>54.367150903628428</v>
      </c>
      <c r="G16" s="12">
        <f>SUMIFS(Concentrado!H$2:H1005,Concentrado!$A$2:$A1005,"="&amp;$A16,Concentrado!$B$2:$B1005, "=Michoacán")</f>
        <v>64.122935836421149</v>
      </c>
      <c r="H16" s="12">
        <f>SUMIFS(Concentrado!I$2:I1005,Concentrado!$A$2:$A1005,"="&amp;$A16,Concentrado!$B$2:$B1005, "=Michoacán")</f>
        <v>60.299562522599601</v>
      </c>
      <c r="I16" s="12">
        <f>SUMIFS(Concentrado!J$2:J1005,Concentrado!$A$2:$A1005,"="&amp;$A16,Concentrado!$B$2:$B1005, "=Michoacán")</f>
        <v>67.662763130348182</v>
      </c>
      <c r="J16" s="12">
        <f>SUMIFS(Concentrado!K$2:K1005,Concentrado!$A$2:$A1005,"="&amp;$A16,Concentrado!$B$2:$B1005, "=Michoacán")</f>
        <v>44.486969994187561</v>
      </c>
      <c r="K16" s="12">
        <f>SUMIFS(Concentrado!L$2:L1005,Concentrado!$A$2:$A1005,"="&amp;$A16,Concentrado!$B$2:$B1005, "=Michoacán")</f>
        <v>14.249541296982475</v>
      </c>
      <c r="L16" s="12">
        <f>SUMIFS(Concentrado!M$2:M1005,Concentrado!$A$2:$A1005,"="&amp;$A16,Concentrado!$B$2:$B1005, "=Michoacán")</f>
        <v>13.221223883798174</v>
      </c>
      <c r="M16" s="12">
        <f>SUMIFS(Concentrado!N$2:N1005,Concentrado!$A$2:$A1005,"="&amp;$A16,Concentrado!$B$2:$B1005, "=Michoacán")</f>
        <v>24.751340697621124</v>
      </c>
      <c r="N16" s="12">
        <f>SUMIFS(Concentrado!O$2:O1005,Concentrado!$A$2:$A1005,"="&amp;$A16,Concentrado!$B$2:$B1005, "=Michoacán")</f>
        <v>2.5461945707587472</v>
      </c>
      <c r="O16" s="12">
        <f>SUMIFS(Concentrado!P$2:P1005,Concentrado!$A$2:$A1005,"="&amp;$A16,Concentrado!$B$2:$B1005, "=Michoacán")</f>
        <v>5.202728767790795</v>
      </c>
      <c r="P16" s="12">
        <f>SUMIFS(Concentrado!Q$2:Q1005,Concentrado!$A$2:$A1005,"="&amp;$A16,Concentrado!$B$2:$B1005, "=Michoacán")</f>
        <v>1.5914436156423728</v>
      </c>
      <c r="Q16" s="12">
        <f>SUMIFS(Concentrado!R$2:R1005,Concentrado!$A$2:$A1005,"="&amp;$A16,Concentrado!$B$2:$B1005, "=Michoacán")</f>
        <v>2.3014723056982005</v>
      </c>
    </row>
    <row r="17" spans="1:17" x14ac:dyDescent="0.25">
      <c r="A17" s="5">
        <v>2005</v>
      </c>
      <c r="B17" s="12">
        <f>SUMIFS(Concentrado!C$2:C1006,Concentrado!$A$2:$A1006,"="&amp;$A17,Concentrado!$B$2:$B1006, "=Michoacán")</f>
        <v>21.309595469184568</v>
      </c>
      <c r="C17" s="12">
        <f>SUMIFS(Concentrado!D$2:D1006,Concentrado!$A$2:$A1006,"="&amp;$A17,Concentrado!$B$2:$B1006, "=Michoacán")</f>
        <v>25.483639942530001</v>
      </c>
      <c r="D17" s="12">
        <f>SUMIFS(Concentrado!E$2:E1006,Concentrado!$A$2:$A1006,"="&amp;$A17,Concentrado!$B$2:$B1006, "=Michoacán")</f>
        <v>18.308294238505731</v>
      </c>
      <c r="E17" s="12">
        <f>SUMIFS(Concentrado!F$2:F1006,Concentrado!$A$2:$A1006,"="&amp;$A17,Concentrado!$B$2:$B1006, "=Michoacán")</f>
        <v>12.302398774022372</v>
      </c>
      <c r="F17" s="12">
        <f>SUMIFS(Concentrado!G$2:G1006,Concentrado!$A$2:$A1006,"="&amp;$A17,Concentrado!$B$2:$B1006, "=Michoacán")</f>
        <v>57.060484113159951</v>
      </c>
      <c r="G17" s="12">
        <f>SUMIFS(Concentrado!H$2:H1006,Concentrado!$A$2:$A1006,"="&amp;$A17,Concentrado!$B$2:$B1006, "=Michoacán")</f>
        <v>70.042394209242616</v>
      </c>
      <c r="H17" s="12">
        <f>SUMIFS(Concentrado!I$2:I1006,Concentrado!$A$2:$A1006,"="&amp;$A17,Concentrado!$B$2:$B1006, "=Michoacán")</f>
        <v>65.354092030767788</v>
      </c>
      <c r="I17" s="12">
        <f>SUMIFS(Concentrado!J$2:J1006,Concentrado!$A$2:$A1006,"="&amp;$A17,Concentrado!$B$2:$B1006, "=Michoacán")</f>
        <v>74.373335350449693</v>
      </c>
      <c r="J17" s="12">
        <f>SUMIFS(Concentrado!K$2:K1006,Concentrado!$A$2:$A1006,"="&amp;$A17,Concentrado!$B$2:$B1006, "=Michoacán")</f>
        <v>43.691019260925749</v>
      </c>
      <c r="K17" s="12">
        <f>SUMIFS(Concentrado!L$2:L1006,Concentrado!$A$2:$A1006,"="&amp;$A17,Concentrado!$B$2:$B1006, "=Michoacán")</f>
        <v>15.654523949834211</v>
      </c>
      <c r="L17" s="12">
        <f>SUMIFS(Concentrado!M$2:M1006,Concentrado!$A$2:$A1006,"="&amp;$A17,Concentrado!$B$2:$B1006, "=Michoacán")</f>
        <v>16.777937525017322</v>
      </c>
      <c r="M17" s="12">
        <f>SUMIFS(Concentrado!N$2:N1006,Concentrado!$A$2:$A1006,"="&amp;$A17,Concentrado!$B$2:$B1006, "=Michoacán")</f>
        <v>32.193883467296509</v>
      </c>
      <c r="N17" s="12">
        <f>SUMIFS(Concentrado!O$2:O1006,Concentrado!$A$2:$A1006,"="&amp;$A17,Concentrado!$B$2:$B1006, "=Michoacán")</f>
        <v>2.537056291171373</v>
      </c>
      <c r="O17" s="12">
        <f>SUMIFS(Concentrado!P$2:P1006,Concentrado!$A$2:$A1006,"="&amp;$A17,Concentrado!$B$2:$B1006, "=Michoacán")</f>
        <v>5.9351044195467875</v>
      </c>
      <c r="P17" s="12">
        <f>SUMIFS(Concentrado!Q$2:Q1006,Concentrado!$A$2:$A1006,"="&amp;$A17,Concentrado!$B$2:$B1006, "=Michoacán")</f>
        <v>1.4409000203435545</v>
      </c>
      <c r="Q17" s="12">
        <f>SUMIFS(Concentrado!R$2:R1006,Concentrado!$A$2:$A1006,"="&amp;$A17,Concentrado!$B$2:$B1006, "=Michoacán")</f>
        <v>2.2956712188524429</v>
      </c>
    </row>
    <row r="18" spans="1:17" x14ac:dyDescent="0.25">
      <c r="A18" s="5">
        <v>2006</v>
      </c>
      <c r="B18" s="12">
        <f>SUMIFS(Concentrado!C$2:C1007,Concentrado!$A$2:$A1007,"="&amp;$A18,Concentrado!$B$2:$B1007, "=Michoacán")</f>
        <v>13.288359618446902</v>
      </c>
      <c r="C18" s="12">
        <f>SUMIFS(Concentrado!D$2:D1007,Concentrado!$A$2:$A1007,"="&amp;$A18,Concentrado!$B$2:$B1007, "=Michoacán")</f>
        <v>35.657098309499183</v>
      </c>
      <c r="D18" s="12">
        <f>SUMIFS(Concentrado!E$2:E1007,Concentrado!$A$2:$A1007,"="&amp;$A18,Concentrado!$B$2:$B1007, "=Michoacán")</f>
        <v>16.283962001564017</v>
      </c>
      <c r="E18" s="12">
        <f>SUMIFS(Concentrado!F$2:F1007,Concentrado!$A$2:$A1007,"="&amp;$A18,Concentrado!$B$2:$B1007, "=Michoacán")</f>
        <v>15.526568420095924</v>
      </c>
      <c r="F18" s="12">
        <f>SUMIFS(Concentrado!G$2:G1007,Concentrado!$A$2:$A1007,"="&amp;$A18,Concentrado!$B$2:$B1007, "=Michoacán")</f>
        <v>54.047896615826097</v>
      </c>
      <c r="G18" s="12">
        <f>SUMIFS(Concentrado!H$2:H1007,Concentrado!$A$2:$A1007,"="&amp;$A18,Concentrado!$B$2:$B1007, "=Michoacán")</f>
        <v>69.168913002545551</v>
      </c>
      <c r="H18" s="12">
        <f>SUMIFS(Concentrado!I$2:I1007,Concentrado!$A$2:$A1007,"="&amp;$A18,Concentrado!$B$2:$B1007, "=Michoacán")</f>
        <v>65.353318583067491</v>
      </c>
      <c r="I18" s="12">
        <f>SUMIFS(Concentrado!J$2:J1007,Concentrado!$A$2:$A1007,"="&amp;$A18,Concentrado!$B$2:$B1007, "=Michoacán")</f>
        <v>72.648798477355697</v>
      </c>
      <c r="J18" s="12">
        <f>SUMIFS(Concentrado!K$2:K1007,Concentrado!$A$2:$A1007,"="&amp;$A18,Concentrado!$B$2:$B1007, "=Michoacán")</f>
        <v>44.047383367611232</v>
      </c>
      <c r="K18" s="12">
        <f>SUMIFS(Concentrado!L$2:L1007,Concentrado!$A$2:$A1007,"="&amp;$A18,Concentrado!$B$2:$B1007, "=Michoacán")</f>
        <v>15.803813922555019</v>
      </c>
      <c r="L18" s="12">
        <f>SUMIFS(Concentrado!M$2:M1007,Concentrado!$A$2:$A1007,"="&amp;$A18,Concentrado!$B$2:$B1007, "=Michoacán")</f>
        <v>23.500005082390388</v>
      </c>
      <c r="M18" s="12">
        <f>SUMIFS(Concentrado!N$2:N1007,Concentrado!$A$2:$A1007,"="&amp;$A18,Concentrado!$B$2:$B1007, "=Michoacán")</f>
        <v>44.946152795756518</v>
      </c>
      <c r="N18" s="12">
        <f>SUMIFS(Concentrado!O$2:O1007,Concentrado!$A$2:$A1007,"="&amp;$A18,Concentrado!$B$2:$B1007, "=Michoacán")</f>
        <v>3.5393004386404061</v>
      </c>
      <c r="O18" s="12">
        <f>SUMIFS(Concentrado!P$2:P1007,Concentrado!$A$2:$A1007,"="&amp;$A18,Concentrado!$B$2:$B1007, "=Michoacán")</f>
        <v>4.6489264482520349</v>
      </c>
      <c r="P18" s="12">
        <f>SUMIFS(Concentrado!Q$2:Q1007,Concentrado!$A$2:$A1007,"="&amp;$A18,Concentrado!$B$2:$B1007, "=Michoacán")</f>
        <v>1.4521115395915791</v>
      </c>
      <c r="Q18" s="12">
        <f>SUMIFS(Concentrado!R$2:R1007,Concentrado!$A$2:$A1007,"="&amp;$A18,Concentrado!$B$2:$B1007, "=Michoacán")</f>
        <v>2.0329561554282107</v>
      </c>
    </row>
    <row r="19" spans="1:17" x14ac:dyDescent="0.25">
      <c r="A19" s="5">
        <v>2007</v>
      </c>
      <c r="B19" s="12">
        <f>SUMIFS(Concentrado!C$2:C1008,Concentrado!$A$2:$A1008,"="&amp;$A19,Concentrado!$B$2:$B1008, "=Michoacán")</f>
        <v>15.285574405302544</v>
      </c>
      <c r="C19" s="12">
        <f>SUMIFS(Concentrado!D$2:D1008,Concentrado!$A$2:$A1008,"="&amp;$A19,Concentrado!$B$2:$B1008, "=Michoacán")</f>
        <v>25.254427278325942</v>
      </c>
      <c r="D19" s="12">
        <f>SUMIFS(Concentrado!E$2:E1008,Concentrado!$A$2:$A1008,"="&amp;$A19,Concentrado!$B$2:$B1008, "=Michoacán")</f>
        <v>15.48605471554975</v>
      </c>
      <c r="E19" s="12">
        <f>SUMIFS(Concentrado!F$2:F1008,Concentrado!$A$2:$A1008,"="&amp;$A19,Concentrado!$B$2:$B1008, "=Michoacán")</f>
        <v>14.74862353861881</v>
      </c>
      <c r="F19" s="12">
        <f>SUMIFS(Concentrado!G$2:G1008,Concentrado!$A$2:$A1008,"="&amp;$A19,Concentrado!$B$2:$B1008, "=Michoacán")</f>
        <v>58.046320027150699</v>
      </c>
      <c r="G19" s="12">
        <f>SUMIFS(Concentrado!H$2:H1008,Concentrado!$A$2:$A1008,"="&amp;$A19,Concentrado!$B$2:$B1008, "=Michoacán")</f>
        <v>70.335183364680773</v>
      </c>
      <c r="H19" s="12">
        <f>SUMIFS(Concentrado!I$2:I1008,Concentrado!$A$2:$A1008,"="&amp;$A19,Concentrado!$B$2:$B1008, "=Michoacán")</f>
        <v>67.837633347990234</v>
      </c>
      <c r="I19" s="12">
        <f>SUMIFS(Concentrado!J$2:J1008,Concentrado!$A$2:$A1008,"="&amp;$A19,Concentrado!$B$2:$B1008, "=Michoacán")</f>
        <v>72.651523431723646</v>
      </c>
      <c r="J19" s="12">
        <f>SUMIFS(Concentrado!K$2:K1008,Concentrado!$A$2:$A1008,"="&amp;$A19,Concentrado!$B$2:$B1008, "=Michoacán")</f>
        <v>46.747164553354907</v>
      </c>
      <c r="K19" s="12">
        <f>SUMIFS(Concentrado!L$2:L1008,Concentrado!$A$2:$A1008,"="&amp;$A19,Concentrado!$B$2:$B1008, "=Michoacán")</f>
        <v>16.368655478162498</v>
      </c>
      <c r="L19" s="12">
        <f>SUMIFS(Concentrado!M$2:M1008,Concentrado!$A$2:$A1008,"="&amp;$A19,Concentrado!$B$2:$B1008, "=Michoacán")</f>
        <v>13.700111935871085</v>
      </c>
      <c r="M19" s="12">
        <f>SUMIFS(Concentrado!N$2:N1008,Concentrado!$A$2:$A1008,"="&amp;$A19,Concentrado!$B$2:$B1008, "=Michoacán")</f>
        <v>26.045689883972887</v>
      </c>
      <c r="N19" s="12">
        <f>SUMIFS(Concentrado!O$2:O1008,Concentrado!$A$2:$A1008,"="&amp;$A19,Concentrado!$B$2:$B1008, "=Michoacán")</f>
        <v>2.250268424876396</v>
      </c>
      <c r="O19" s="12">
        <f>SUMIFS(Concentrado!P$2:P1008,Concentrado!$A$2:$A1008,"="&amp;$A19,Concentrado!$B$2:$B1008, "=Michoacán")</f>
        <v>4.0337956441309846</v>
      </c>
      <c r="P19" s="12">
        <f>SUMIFS(Concentrado!Q$2:Q1008,Concentrado!$A$2:$A1008,"="&amp;$A19,Concentrado!$B$2:$B1008, "=Michoacán")</f>
        <v>1.0007038283592793</v>
      </c>
      <c r="Q19" s="12">
        <f>SUMIFS(Concentrado!R$2:R1008,Concentrado!$A$2:$A1008,"="&amp;$A19,Concentrado!$B$2:$B1008, "=Michoacán")</f>
        <v>2.3111493178773834</v>
      </c>
    </row>
    <row r="20" spans="1:17" x14ac:dyDescent="0.25">
      <c r="A20" s="5">
        <v>2008</v>
      </c>
      <c r="B20" s="12">
        <f>SUMIFS(Concentrado!C$2:C1009,Concentrado!$A$2:$A1009,"="&amp;$A20,Concentrado!$B$2:$B1009, "=Michoacán")</f>
        <v>17.063295963976501</v>
      </c>
      <c r="C20" s="12">
        <f>SUMIFS(Concentrado!D$2:D1009,Concentrado!$A$2:$A1009,"="&amp;$A20,Concentrado!$B$2:$B1009, "=Michoacán")</f>
        <v>18.836105934259773</v>
      </c>
      <c r="D20" s="12">
        <f>SUMIFS(Concentrado!E$2:E1009,Concentrado!$A$2:$A1009,"="&amp;$A20,Concentrado!$B$2:$B1009, "=Michoacán")</f>
        <v>14.9031965561047</v>
      </c>
      <c r="E20" s="12">
        <f>SUMIFS(Concentrado!F$2:F1009,Concentrado!$A$2:$A1009,"="&amp;$A20,Concentrado!$B$2:$B1009, "=Michoacán")</f>
        <v>15.621422896157938</v>
      </c>
      <c r="F20" s="12">
        <f>SUMIFS(Concentrado!G$2:G1009,Concentrado!$A$2:$A1009,"="&amp;$A20,Concentrado!$B$2:$B1009, "=Michoacán")</f>
        <v>61.078787111018613</v>
      </c>
      <c r="G20" s="12">
        <f>SUMIFS(Concentrado!H$2:H1009,Concentrado!$A$2:$A1009,"="&amp;$A20,Concentrado!$B$2:$B1009, "=Michoacán")</f>
        <v>74.958230188588999</v>
      </c>
      <c r="H20" s="12">
        <f>SUMIFS(Concentrado!I$2:I1009,Concentrado!$A$2:$A1009,"="&amp;$A20,Concentrado!$B$2:$B1009, "=Michoacán")</f>
        <v>71.874784205443234</v>
      </c>
      <c r="I20" s="12">
        <f>SUMIFS(Concentrado!J$2:J1009,Concentrado!$A$2:$A1009,"="&amp;$A20,Concentrado!$B$2:$B1009, "=Michoacán")</f>
        <v>77.829009801293793</v>
      </c>
      <c r="J20" s="12">
        <f>SUMIFS(Concentrado!K$2:K1009,Concentrado!$A$2:$A1009,"="&amp;$A20,Concentrado!$B$2:$B1009, "=Michoacán")</f>
        <v>49.167159432427624</v>
      </c>
      <c r="K20" s="12">
        <f>SUMIFS(Concentrado!L$2:L1009,Concentrado!$A$2:$A1009,"="&amp;$A20,Concentrado!$B$2:$B1009, "=Michoacán")</f>
        <v>18.663356656276772</v>
      </c>
      <c r="L20" s="12">
        <f>SUMIFS(Concentrado!M$2:M1009,Concentrado!$A$2:$A1009,"="&amp;$A20,Concentrado!$B$2:$B1009, "=Michoacán")</f>
        <v>15.802892445138875</v>
      </c>
      <c r="M20" s="12">
        <f>SUMIFS(Concentrado!N$2:N1009,Concentrado!$A$2:$A1009,"="&amp;$A20,Concentrado!$B$2:$B1009, "=Michoacán")</f>
        <v>29.615523397236078</v>
      </c>
      <c r="N20" s="12">
        <f>SUMIFS(Concentrado!O$2:O1009,Concentrado!$A$2:$A1009,"="&amp;$A20,Concentrado!$B$2:$B1009, "=Michoacán")</f>
        <v>2.9429235817824879</v>
      </c>
      <c r="O20" s="12">
        <f>SUMIFS(Concentrado!P$2:P1009,Concentrado!$A$2:$A1009,"="&amp;$A20,Concentrado!$B$2:$B1009, "=Michoacán")</f>
        <v>6.1674634531067198</v>
      </c>
      <c r="P20" s="12">
        <f>SUMIFS(Concentrado!Q$2:Q1009,Concentrado!$A$2:$A1009,"="&amp;$A20,Concentrado!$B$2:$B1009, "=Michoacán")</f>
        <v>0.89096426248557459</v>
      </c>
      <c r="Q20" s="12">
        <f>SUMIFS(Concentrado!R$2:R1009,Concentrado!$A$2:$A1009,"="&amp;$A20,Concentrado!$B$2:$B1009, "=Michoacán")</f>
        <v>1.8757142368117359</v>
      </c>
    </row>
    <row r="21" spans="1:17" x14ac:dyDescent="0.25">
      <c r="A21" s="5">
        <v>2009</v>
      </c>
      <c r="B21" s="12">
        <f>SUMIFS(Concentrado!C$2:C1010,Concentrado!$A$2:$A1010,"="&amp;$A21,Concentrado!$B$2:$B1010, "=Michoacán")</f>
        <v>9.9796857951370104</v>
      </c>
      <c r="C21" s="12">
        <f>SUMIFS(Concentrado!D$2:D1010,Concentrado!$A$2:$A1010,"="&amp;$A21,Concentrado!$B$2:$B1010, "=Michoacán")</f>
        <v>25.725412271908738</v>
      </c>
      <c r="D21" s="12">
        <f>SUMIFS(Concentrado!E$2:E1010,Concentrado!$A$2:$A1010,"="&amp;$A21,Concentrado!$B$2:$B1010, "=Michoacán")</f>
        <v>15.221925171115435</v>
      </c>
      <c r="E21" s="12">
        <f>SUMIFS(Concentrado!F$2:F1010,Concentrado!$A$2:$A1010,"="&amp;$A21,Concentrado!$B$2:$B1010, "=Michoacán")</f>
        <v>18.283806671052446</v>
      </c>
      <c r="F21" s="12">
        <f>SUMIFS(Concentrado!G$2:G1010,Concentrado!$A$2:$A1010,"="&amp;$A21,Concentrado!$B$2:$B1010, "=Michoacán")</f>
        <v>61.934275259554951</v>
      </c>
      <c r="G21" s="12">
        <f>SUMIFS(Concentrado!H$2:H1010,Concentrado!$A$2:$A1010,"="&amp;$A21,Concentrado!$B$2:$B1010, "=Michoacán")</f>
        <v>78.997579776250433</v>
      </c>
      <c r="H21" s="12">
        <f>SUMIFS(Concentrado!I$2:I1010,Concentrado!$A$2:$A1010,"="&amp;$A21,Concentrado!$B$2:$B1010, "=Michoacán")</f>
        <v>77.496208749861523</v>
      </c>
      <c r="I21" s="12">
        <f>SUMIFS(Concentrado!J$2:J1010,Concentrado!$A$2:$A1010,"="&amp;$A21,Concentrado!$B$2:$B1010, "=Michoacán")</f>
        <v>80.401283206265674</v>
      </c>
      <c r="J21" s="12">
        <f>SUMIFS(Concentrado!K$2:K1010,Concentrado!$A$2:$A1010,"="&amp;$A21,Concentrado!$B$2:$B1010, "=Michoacán")</f>
        <v>53.826329911796797</v>
      </c>
      <c r="K21" s="12">
        <f>SUMIFS(Concentrado!L$2:L1010,Concentrado!$A$2:$A1010,"="&amp;$A21,Concentrado!$B$2:$B1010, "=Michoacán")</f>
        <v>20.603048697485875</v>
      </c>
      <c r="L21" s="12">
        <f>SUMIFS(Concentrado!M$2:M1010,Concentrado!$A$2:$A1010,"="&amp;$A21,Concentrado!$B$2:$B1010, "=Michoacán")</f>
        <v>21.249056943319697</v>
      </c>
      <c r="M21" s="12">
        <f>SUMIFS(Concentrado!N$2:N1010,Concentrado!$A$2:$A1010,"="&amp;$A21,Concentrado!$B$2:$B1010, "=Michoacán")</f>
        <v>40.252189757321794</v>
      </c>
      <c r="N21" s="12">
        <f>SUMIFS(Concentrado!O$2:O1010,Concentrado!$A$2:$A1010,"="&amp;$A21,Concentrado!$B$2:$B1010, "=Michoacán")</f>
        <v>3.4821210938860201</v>
      </c>
      <c r="O21" s="12">
        <f>SUMIFS(Concentrado!P$2:P1010,Concentrado!$A$2:$A1010,"="&amp;$A21,Concentrado!$B$2:$B1010, "=Michoacán")</f>
        <v>5.2306662268804551</v>
      </c>
      <c r="P21" s="12">
        <f>SUMIFS(Concentrado!Q$2:Q1010,Concentrado!$A$2:$A1010,"="&amp;$A21,Concentrado!$B$2:$B1010, "=Michoacán")</f>
        <v>1.0612992610127101</v>
      </c>
      <c r="Q21" s="12">
        <f>SUMIFS(Concentrado!R$2:R1010,Concentrado!$A$2:$A1010,"="&amp;$A21,Concentrado!$B$2:$B1010, "=Michoacán")</f>
        <v>2.3071723065493699</v>
      </c>
    </row>
    <row r="22" spans="1:17" x14ac:dyDescent="0.25">
      <c r="A22" s="5">
        <v>2010</v>
      </c>
      <c r="B22" s="12">
        <f>SUMIFS(Concentrado!C$2:C1011,Concentrado!$A$2:$A1011,"="&amp;$A22,Concentrado!$B$2:$B1011, "=Michoacán")</f>
        <v>10.631982776187902</v>
      </c>
      <c r="C22" s="12">
        <f>SUMIFS(Concentrado!D$2:D1011,Concentrado!$A$2:$A1011,"="&amp;$A22,Concentrado!$B$2:$B1011, "=Michoacán")</f>
        <v>24.364960528763941</v>
      </c>
      <c r="D22" s="12">
        <f>SUMIFS(Concentrado!E$2:E1011,Concentrado!$A$2:$A1011,"="&amp;$A22,Concentrado!$B$2:$B1011, "=Michoacán")</f>
        <v>14.262593998607903</v>
      </c>
      <c r="E22" s="12">
        <f>SUMIFS(Concentrado!F$2:F1011,Concentrado!$A$2:$A1011,"="&amp;$A22,Concentrado!$B$2:$B1011, "=Michoacán")</f>
        <v>16.312308106192269</v>
      </c>
      <c r="F22" s="12">
        <f>SUMIFS(Concentrado!G$2:G1011,Concentrado!$A$2:$A1011,"="&amp;$A22,Concentrado!$B$2:$B1011, "=Michoacán")</f>
        <v>66.854708799989808</v>
      </c>
      <c r="G22" s="12">
        <f>SUMIFS(Concentrado!H$2:H1011,Concentrado!$A$2:$A1011,"="&amp;$A22,Concentrado!$B$2:$B1011, "=Michoacán")</f>
        <v>82.265619724103217</v>
      </c>
      <c r="H22" s="12">
        <f>SUMIFS(Concentrado!I$2:I1011,Concentrado!$A$2:$A1011,"="&amp;$A22,Concentrado!$B$2:$B1011, "=Michoacán")</f>
        <v>80.503454411218044</v>
      </c>
      <c r="I22" s="12">
        <f>SUMIFS(Concentrado!J$2:J1011,Concentrado!$A$2:$A1011,"="&amp;$A22,Concentrado!$B$2:$B1011, "=Michoacán")</f>
        <v>83.917377725112217</v>
      </c>
      <c r="J22" s="12">
        <f>SUMIFS(Concentrado!K$2:K1011,Concentrado!$A$2:$A1011,"="&amp;$A22,Concentrado!$B$2:$B1011, "=Michoacán")</f>
        <v>55.594096248046533</v>
      </c>
      <c r="K22" s="12">
        <f>SUMIFS(Concentrado!L$2:L1011,Concentrado!$A$2:$A1011,"="&amp;$A22,Concentrado!$B$2:$B1011, "=Michoacán")</f>
        <v>19.577307513115773</v>
      </c>
      <c r="L22" s="12">
        <f>SUMIFS(Concentrado!M$2:M1011,Concentrado!$A$2:$A1011,"="&amp;$A22,Concentrado!$B$2:$B1011, "=Michoacán")</f>
        <v>17.144355243773859</v>
      </c>
      <c r="M22" s="12">
        <f>SUMIFS(Concentrado!N$2:N1011,Concentrado!$A$2:$A1011,"="&amp;$A22,Concentrado!$B$2:$B1011, "=Michoacán")</f>
        <v>32.004000265055154</v>
      </c>
      <c r="N22" s="12">
        <f>SUMIFS(Concentrado!O$2:O1011,Concentrado!$A$2:$A1011,"="&amp;$A22,Concentrado!$B$2:$B1011, "=Michoacán")</f>
        <v>3.127629301040928</v>
      </c>
      <c r="O22" s="12">
        <f>SUMIFS(Concentrado!P$2:P1011,Concentrado!$A$2:$A1011,"="&amp;$A22,Concentrado!$B$2:$B1011, "=Michoacán")</f>
        <v>4.1442668030211705</v>
      </c>
      <c r="P22" s="12">
        <f>SUMIFS(Concentrado!Q$2:Q1011,Concentrado!$A$2:$A1011,"="&amp;$A22,Concentrado!$B$2:$B1011, "=Michoacán")</f>
        <v>1.2505829421850958</v>
      </c>
      <c r="Q22" s="12">
        <f>SUMIFS(Concentrado!R$2:R1011,Concentrado!$A$2:$A1011,"="&amp;$A22,Concentrado!$B$2:$B1011, "=Michoacán")</f>
        <v>2.4329522693419134</v>
      </c>
    </row>
    <row r="23" spans="1:17" x14ac:dyDescent="0.25">
      <c r="A23" s="5">
        <v>2011</v>
      </c>
      <c r="B23" s="12">
        <f>SUMIFS(Concentrado!C$2:C1012,Concentrado!$A$2:$A1012,"="&amp;$A23,Concentrado!$B$2:$B1012, "=Michoacán")</f>
        <v>9.2498584991884361</v>
      </c>
      <c r="C23" s="12">
        <f>SUMIFS(Concentrado!D$2:D1012,Concentrado!$A$2:$A1012,"="&amp;$A23,Concentrado!$B$2:$B1012, "=Michoacán")</f>
        <v>23.124646247971089</v>
      </c>
      <c r="D23" s="12">
        <f>SUMIFS(Concentrado!E$2:E1012,Concentrado!$A$2:$A1012,"="&amp;$A23,Concentrado!$B$2:$B1012, "=Michoacán")</f>
        <v>12.207776353537202</v>
      </c>
      <c r="E23" s="12">
        <f>SUMIFS(Concentrado!F$2:F1012,Concentrado!$A$2:$A1012,"="&amp;$A23,Concentrado!$B$2:$B1012, "=Michoacán")</f>
        <v>15.134298082124889</v>
      </c>
      <c r="F23" s="12">
        <f>SUMIFS(Concentrado!G$2:G1012,Concentrado!$A$2:$A1012,"="&amp;$A23,Concentrado!$B$2:$B1012, "=Michoacán")</f>
        <v>59.736786078228313</v>
      </c>
      <c r="G23" s="12">
        <f>SUMIFS(Concentrado!H$2:H1012,Concentrado!$A$2:$A1012,"="&amp;$A23,Concentrado!$B$2:$B1012, "=Michoacán")</f>
        <v>78.987629163184678</v>
      </c>
      <c r="H23" s="12">
        <f>SUMIFS(Concentrado!I$2:I1012,Concentrado!$A$2:$A1012,"="&amp;$A23,Concentrado!$B$2:$B1012, "=Michoacán")</f>
        <v>75.315208524345962</v>
      </c>
      <c r="I23" s="12">
        <f>SUMIFS(Concentrado!J$2:J1012,Concentrado!$A$2:$A1012,"="&amp;$A23,Concentrado!$B$2:$B1012, "=Michoacán")</f>
        <v>82.434166916566099</v>
      </c>
      <c r="J23" s="12">
        <f>SUMIFS(Concentrado!K$2:K1012,Concentrado!$A$2:$A1012,"="&amp;$A23,Concentrado!$B$2:$B1012, "=Michoacán")</f>
        <v>55.996346541495896</v>
      </c>
      <c r="K23" s="12">
        <f>SUMIFS(Concentrado!L$2:L1012,Concentrado!$A$2:$A1012,"="&amp;$A23,Concentrado!$B$2:$B1012, "=Michoacán")</f>
        <v>20.162277142848161</v>
      </c>
      <c r="L23" s="12">
        <f>SUMIFS(Concentrado!M$2:M1012,Concentrado!$A$2:$A1012,"="&amp;$A23,Concentrado!$B$2:$B1012, "=Michoacán")</f>
        <v>19.937752898495734</v>
      </c>
      <c r="M23" s="12">
        <f>SUMIFS(Concentrado!N$2:N1012,Concentrado!$A$2:$A1012,"="&amp;$A23,Concentrado!$B$2:$B1012, "=Michoacán")</f>
        <v>37.37934610260028</v>
      </c>
      <c r="N23" s="12">
        <f>SUMIFS(Concentrado!O$2:O1012,Concentrado!$A$2:$A1012,"="&amp;$A23,Concentrado!$B$2:$B1012, "=Michoacán")</f>
        <v>3.5254316368753189</v>
      </c>
      <c r="O23" s="12">
        <f>SUMIFS(Concentrado!P$2:P1012,Concentrado!$A$2:$A1012,"="&amp;$A23,Concentrado!$B$2:$B1012, "=Michoacán")</f>
        <v>4.118551287471246</v>
      </c>
      <c r="P23" s="12">
        <f>SUMIFS(Concentrado!Q$2:Q1012,Concentrado!$A$2:$A1012,"="&amp;$A23,Concentrado!$B$2:$B1012, "=Michoacán")</f>
        <v>0.8307397041039889</v>
      </c>
      <c r="Q23" s="12">
        <f>SUMIFS(Concentrado!R$2:R1012,Concentrado!$A$2:$A1012,"="&amp;$A23,Concentrado!$B$2:$B1012, "=Michoacán")</f>
        <v>2.0656230480423505</v>
      </c>
    </row>
    <row r="24" spans="1:17" x14ac:dyDescent="0.25">
      <c r="A24" s="5">
        <v>2012</v>
      </c>
      <c r="B24" s="12">
        <f>SUMIFS(Concentrado!C$2:C1013,Concentrado!$A$2:$A1013,"="&amp;$A24,Concentrado!$B$2:$B1013, "=Michoacán")</f>
        <v>8.3049943613459334</v>
      </c>
      <c r="C24" s="12">
        <f>SUMIFS(Concentrado!D$2:D1013,Concentrado!$A$2:$A1013,"="&amp;$A24,Concentrado!$B$2:$B1013, "=Michoacán")</f>
        <v>18.795513554625007</v>
      </c>
      <c r="D24" s="12">
        <f>SUMIFS(Concentrado!E$2:E1013,Concentrado!$A$2:$A1013,"="&amp;$A24,Concentrado!$B$2:$B1013, "=Michoacán")</f>
        <v>14.598180968236653</v>
      </c>
      <c r="E24" s="12">
        <f>SUMIFS(Concentrado!F$2:F1013,Concentrado!$A$2:$A1013,"="&amp;$A24,Concentrado!$B$2:$B1013, "=Michoacán")</f>
        <v>16.976536294522401</v>
      </c>
      <c r="F24" s="12">
        <f>SUMIFS(Concentrado!G$2:G1013,Concentrado!$A$2:$A1013,"="&amp;$A24,Concentrado!$B$2:$B1013, "=Michoacán")</f>
        <v>61.558582578315637</v>
      </c>
      <c r="G24" s="12">
        <f>SUMIFS(Concentrado!H$2:H1013,Concentrado!$A$2:$A1013,"="&amp;$A24,Concentrado!$B$2:$B1013, "=Michoacán")</f>
        <v>83.854929639987574</v>
      </c>
      <c r="H24" s="12">
        <f>SUMIFS(Concentrado!I$2:I1013,Concentrado!$A$2:$A1013,"="&amp;$A24,Concentrado!$B$2:$B1013, "=Michoacán")</f>
        <v>79.208265513069364</v>
      </c>
      <c r="I24" s="12">
        <f>SUMIFS(Concentrado!J$2:J1013,Concentrado!$A$2:$A1013,"="&amp;$A24,Concentrado!$B$2:$B1013, "=Michoacán")</f>
        <v>88.222111328640494</v>
      </c>
      <c r="J24" s="12">
        <f>SUMIFS(Concentrado!K$2:K1013,Concentrado!$A$2:$A1013,"="&amp;$A24,Concentrado!$B$2:$B1013, "=Michoacán")</f>
        <v>55.710924668175963</v>
      </c>
      <c r="K24" s="12">
        <f>SUMIFS(Concentrado!L$2:L1013,Concentrado!$A$2:$A1013,"="&amp;$A24,Concentrado!$B$2:$B1013, "=Michoacán")</f>
        <v>20.397744928308253</v>
      </c>
      <c r="L24" s="12">
        <f>SUMIFS(Concentrado!M$2:M1013,Concentrado!$A$2:$A1013,"="&amp;$A24,Concentrado!$B$2:$B1013, "=Michoacán")</f>
        <v>19.154792027344964</v>
      </c>
      <c r="M24" s="12">
        <f>SUMIFS(Concentrado!N$2:N1013,Concentrado!$A$2:$A1013,"="&amp;$A24,Concentrado!$B$2:$B1013, "=Michoacán")</f>
        <v>35.183312847910507</v>
      </c>
      <c r="N24" s="12">
        <f>SUMIFS(Concentrado!O$2:O1013,Concentrado!$A$2:$A1013,"="&amp;$A24,Concentrado!$B$2:$B1013, "=Michoacán")</f>
        <v>3.9611684930380315</v>
      </c>
      <c r="O24" s="12">
        <f>SUMIFS(Concentrado!P$2:P1013,Concentrado!$A$2:$A1013,"="&amp;$A24,Concentrado!$B$2:$B1013, "=Michoacán")</f>
        <v>4.341057602216833</v>
      </c>
      <c r="P24" s="12">
        <f>SUMIFS(Concentrado!Q$2:Q1013,Concentrado!$A$2:$A1013,"="&amp;$A24,Concentrado!$B$2:$B1013, "=Michoacán")</f>
        <v>0.77684556310205521</v>
      </c>
      <c r="Q24" s="12">
        <f>SUMIFS(Concentrado!R$2:R1013,Concentrado!$A$2:$A1013,"="&amp;$A24,Concentrado!$B$2:$B1013, "=Michoacán")</f>
        <v>2.5081013894437785</v>
      </c>
    </row>
    <row r="25" spans="1:17" x14ac:dyDescent="0.25">
      <c r="A25" s="5">
        <v>2013</v>
      </c>
      <c r="B25" s="12">
        <f>SUMIFS(Concentrado!C$2:C1014,Concentrado!$A$2:$A1014,"="&amp;$A25,Concentrado!$B$2:$B1014, "=Michoacán")</f>
        <v>10.631419533172199</v>
      </c>
      <c r="C25" s="12">
        <f>SUMIFS(Concentrado!D$2:D1014,Concentrado!$A$2:$A1014,"="&amp;$A25,Concentrado!$B$2:$B1014, "=Michoacán")</f>
        <v>25.602193977843253</v>
      </c>
      <c r="D25" s="12">
        <f>SUMIFS(Concentrado!E$2:E1014,Concentrado!$A$2:$A1014,"="&amp;$A25,Concentrado!$B$2:$B1014, "=Michoacán")</f>
        <v>13.040223454693274</v>
      </c>
      <c r="E25" s="12">
        <f>SUMIFS(Concentrado!F$2:F1014,Concentrado!$A$2:$A1014,"="&amp;$A25,Concentrado!$B$2:$B1014, "=Michoacán")</f>
        <v>13.684185106776892</v>
      </c>
      <c r="F25" s="12">
        <f>SUMIFS(Concentrado!G$2:G1014,Concentrado!$A$2:$A1014,"="&amp;$A25,Concentrado!$B$2:$B1014, "=Michoacán")</f>
        <v>56.394016713135862</v>
      </c>
      <c r="G25" s="12">
        <f>SUMIFS(Concentrado!H$2:H1014,Concentrado!$A$2:$A1014,"="&amp;$A25,Concentrado!$B$2:$B1014, "=Michoacán")</f>
        <v>87.257199267865118</v>
      </c>
      <c r="H25" s="12">
        <f>SUMIFS(Concentrado!I$2:I1014,Concentrado!$A$2:$A1014,"="&amp;$A25,Concentrado!$B$2:$B1014, "=Michoacán")</f>
        <v>86.953213736433938</v>
      </c>
      <c r="I25" s="12">
        <f>SUMIFS(Concentrado!J$2:J1014,Concentrado!$A$2:$A1014,"="&amp;$A25,Concentrado!$B$2:$B1014, "=Michoacán")</f>
        <v>87.543281500664023</v>
      </c>
      <c r="J25" s="12">
        <f>SUMIFS(Concentrado!K$2:K1014,Concentrado!$A$2:$A1014,"="&amp;$A25,Concentrado!$B$2:$B1014, "=Michoacán")</f>
        <v>64.443855020428813</v>
      </c>
      <c r="K25" s="12">
        <f>SUMIFS(Concentrado!L$2:L1014,Concentrado!$A$2:$A1014,"="&amp;$A25,Concentrado!$B$2:$B1014, "=Michoacán")</f>
        <v>21.517880040892752</v>
      </c>
      <c r="L25" s="12">
        <f>SUMIFS(Concentrado!M$2:M1014,Concentrado!$A$2:$A1014,"="&amp;$A25,Concentrado!$B$2:$B1014, "=Michoacán")</f>
        <v>21.122653672794726</v>
      </c>
      <c r="M25" s="12">
        <f>SUMIFS(Concentrado!N$2:N1014,Concentrado!$A$2:$A1014,"="&amp;$A25,Concentrado!$B$2:$B1014, "=Michoacán")</f>
        <v>39.264810577858448</v>
      </c>
      <c r="N25" s="12">
        <f>SUMIFS(Concentrado!O$2:O1014,Concentrado!$A$2:$A1014,"="&amp;$A25,Concentrado!$B$2:$B1014, "=Michoacán")</f>
        <v>4.048983321598385</v>
      </c>
      <c r="O25" s="12">
        <f>SUMIFS(Concentrado!P$2:P1014,Concentrado!$A$2:$A1014,"="&amp;$A25,Concentrado!$B$2:$B1014, "=Michoacán")</f>
        <v>3.9650808546070939</v>
      </c>
      <c r="P25" s="12">
        <f>SUMIFS(Concentrado!Q$2:Q1014,Concentrado!$A$2:$A1014,"="&amp;$A25,Concentrado!$B$2:$B1014, "=Michoacán")</f>
        <v>0.92219485889540376</v>
      </c>
      <c r="Q25" s="12">
        <f>SUMIFS(Concentrado!R$2:R1014,Concentrado!$A$2:$A1014,"="&amp;$A25,Concentrado!$B$2:$B1014, "=Michoacán")</f>
        <v>1.9980888609400416</v>
      </c>
    </row>
    <row r="26" spans="1:17" x14ac:dyDescent="0.25">
      <c r="A26" s="5">
        <v>2014</v>
      </c>
      <c r="B26" s="12">
        <f>SUMIFS(Concentrado!C$2:C1015,Concentrado!$A$2:$A1015,"="&amp;$A26,Concentrado!$B$2:$B1015, "=Michoacán")</f>
        <v>8.6167898149544389</v>
      </c>
      <c r="C26" s="12">
        <f>SUMIFS(Concentrado!D$2:D1015,Concentrado!$A$2:$A1015,"="&amp;$A26,Concentrado!$B$2:$B1015, "=Michoacán")</f>
        <v>25.850369444863315</v>
      </c>
      <c r="D26" s="12">
        <f>SUMIFS(Concentrado!E$2:E1015,Concentrado!$A$2:$A1015,"="&amp;$A26,Concentrado!$B$2:$B1015, "=Michoacán")</f>
        <v>12.333517281945785</v>
      </c>
      <c r="E26" s="12">
        <f>SUMIFS(Concentrado!F$2:F1015,Concentrado!$A$2:$A1015,"="&amp;$A26,Concentrado!$B$2:$B1015, "=Michoacán")</f>
        <v>16.523750717478652</v>
      </c>
      <c r="F26" s="12">
        <f>SUMIFS(Concentrado!G$2:G1015,Concentrado!$A$2:$A1015,"="&amp;$A26,Concentrado!$B$2:$B1015, "=Michoacán")</f>
        <v>58.408850386597194</v>
      </c>
      <c r="G26" s="12">
        <f>SUMIFS(Concentrado!H$2:H1015,Concentrado!$A$2:$A1015,"="&amp;$A26,Concentrado!$B$2:$B1015, "=Michoacán")</f>
        <v>85.976804953272392</v>
      </c>
      <c r="H26" s="12">
        <f>SUMIFS(Concentrado!I$2:I1015,Concentrado!$A$2:$A1015,"="&amp;$A26,Concentrado!$B$2:$B1015, "=Michoacán")</f>
        <v>85.335583863377053</v>
      </c>
      <c r="I26" s="12">
        <f>SUMIFS(Concentrado!J$2:J1015,Concentrado!$A$2:$A1015,"="&amp;$A26,Concentrado!$B$2:$B1015, "=Michoacán")</f>
        <v>86.58107340268262</v>
      </c>
      <c r="J26" s="12">
        <f>SUMIFS(Concentrado!K$2:K1015,Concentrado!$A$2:$A1015,"="&amp;$A26,Concentrado!$B$2:$B1015, "=Michoacán")</f>
        <v>62.635276004886506</v>
      </c>
      <c r="K26" s="12">
        <f>SUMIFS(Concentrado!L$2:L1015,Concentrado!$A$2:$A1015,"="&amp;$A26,Concentrado!$B$2:$B1015, "=Michoacán")</f>
        <v>22.689530933067839</v>
      </c>
      <c r="L26" s="12">
        <f>SUMIFS(Concentrado!M$2:M1015,Concentrado!$A$2:$A1015,"="&amp;$A26,Concentrado!$B$2:$B1015, "=Michoacán")</f>
        <v>21.037802627595468</v>
      </c>
      <c r="M26" s="12">
        <f>SUMIFS(Concentrado!N$2:N1015,Concentrado!$A$2:$A1015,"="&amp;$A26,Concentrado!$B$2:$B1015, "=Michoacán")</f>
        <v>39.330521066690316</v>
      </c>
      <c r="N26" s="12">
        <f>SUMIFS(Concentrado!O$2:O1015,Concentrado!$A$2:$A1015,"="&amp;$A26,Concentrado!$B$2:$B1015, "=Michoacán")</f>
        <v>3.7992669947544786</v>
      </c>
      <c r="O26" s="12">
        <f>SUMIFS(Concentrado!P$2:P1015,Concentrado!$A$2:$A1015,"="&amp;$A26,Concentrado!$B$2:$B1015, "=Michoacán")</f>
        <v>5.0924275602179563</v>
      </c>
      <c r="P26" s="12">
        <f>SUMIFS(Concentrado!Q$2:Q1015,Concentrado!$A$2:$A1015,"="&amp;$A26,Concentrado!$B$2:$B1015, "=Michoacán")</f>
        <v>1.1735964275724744</v>
      </c>
      <c r="Q26" s="12">
        <f>SUMIFS(Concentrado!R$2:R1015,Concentrado!$A$2:$A1015,"="&amp;$A26,Concentrado!$B$2:$B1015, "=Michoacán")</f>
        <v>1.8473277100677841</v>
      </c>
    </row>
    <row r="27" spans="1:17" x14ac:dyDescent="0.25">
      <c r="A27" s="5">
        <v>2015</v>
      </c>
      <c r="B27" s="12">
        <f>SUMIFS(Concentrado!C$2:C1016,Concentrado!$A$2:$A1016,"="&amp;$A27,Concentrado!$B$2:$B1016, "=Michoacán")</f>
        <v>9.6299530058293321</v>
      </c>
      <c r="C27" s="12">
        <f>SUMIFS(Concentrado!D$2:D1016,Concentrado!$A$2:$A1016,"="&amp;$A27,Concentrado!$B$2:$B1016, "=Michoacán")</f>
        <v>22.897888258305301</v>
      </c>
      <c r="D27" s="12">
        <f>SUMIFS(Concentrado!E$2:E1016,Concentrado!$A$2:$A1016,"="&amp;$A27,Concentrado!$B$2:$B1016, "=Michoacán")</f>
        <v>10.960752731637241</v>
      </c>
      <c r="E27" s="12">
        <f>SUMIFS(Concentrado!F$2:F1016,Concentrado!$A$2:$A1016,"="&amp;$A27,Concentrado!$B$2:$B1016, "=Michoacán")</f>
        <v>16.713204519872392</v>
      </c>
      <c r="F27" s="12">
        <f>SUMIFS(Concentrado!G$2:G1016,Concentrado!$A$2:$A1016,"="&amp;$A27,Concentrado!$B$2:$B1016, "=Michoacán")</f>
        <v>65.470586348533701</v>
      </c>
      <c r="G27" s="12">
        <f>SUMIFS(Concentrado!H$2:H1016,Concentrado!$A$2:$A1016,"="&amp;$A27,Concentrado!$B$2:$B1016, "=Michoacán")</f>
        <v>86.721903438131633</v>
      </c>
      <c r="H27" s="12">
        <f>SUMIFS(Concentrado!I$2:I1016,Concentrado!$A$2:$A1016,"="&amp;$A27,Concentrado!$B$2:$B1016, "=Michoacán")</f>
        <v>84.609196860058702</v>
      </c>
      <c r="I27" s="12">
        <f>SUMIFS(Concentrado!J$2:J1016,Concentrado!$A$2:$A1016,"="&amp;$A27,Concentrado!$B$2:$B1016, "=Michoacán")</f>
        <v>88.715623741974795</v>
      </c>
      <c r="J27" s="12">
        <f>SUMIFS(Concentrado!K$2:K1016,Concentrado!$A$2:$A1016,"="&amp;$A27,Concentrado!$B$2:$B1016, "=Michoacán")</f>
        <v>69.304321541049077</v>
      </c>
      <c r="K27" s="12">
        <f>SUMIFS(Concentrado!L$2:L1016,Concentrado!$A$2:$A1016,"="&amp;$A27,Concentrado!$B$2:$B1016, "=Michoacán")</f>
        <v>23.187559583631518</v>
      </c>
      <c r="L27" s="12">
        <f>SUMIFS(Concentrado!M$2:M1016,Concentrado!$A$2:$A1016,"="&amp;$A27,Concentrado!$B$2:$B1016, "=Michoacán")</f>
        <v>18.580189341387189</v>
      </c>
      <c r="M27" s="12">
        <f>SUMIFS(Concentrado!N$2:N1016,Concentrado!$A$2:$A1016,"="&amp;$A27,Concentrado!$B$2:$B1016, "=Michoacán")</f>
        <v>34.366943169049001</v>
      </c>
      <c r="N27" s="12">
        <f>SUMIFS(Concentrado!O$2:O1016,Concentrado!$A$2:$A1016,"="&amp;$A27,Concentrado!$B$2:$B1016, "=Michoacán")</f>
        <v>3.5569943481452158</v>
      </c>
      <c r="O27" s="12">
        <f>SUMIFS(Concentrado!P$2:P1016,Concentrado!$A$2:$A1016,"="&amp;$A27,Concentrado!$B$2:$B1016, "=Michoacán")</f>
        <v>4.3659817059385722</v>
      </c>
      <c r="P27" s="12">
        <f>SUMIFS(Concentrado!Q$2:Q1016,Concentrado!$A$2:$A1016,"="&amp;$A27,Concentrado!$B$2:$B1016, "=Michoacán")</f>
        <v>0.92578000194629095</v>
      </c>
      <c r="Q27" s="12">
        <f>SUMIFS(Concentrado!R$2:R1016,Concentrado!$A$2:$A1016,"="&amp;$A27,Concentrado!$B$2:$B1016, "=Michoacán")</f>
        <v>2.0883874462509353</v>
      </c>
    </row>
    <row r="28" spans="1:17" x14ac:dyDescent="0.25">
      <c r="A28" s="5">
        <v>2016</v>
      </c>
      <c r="B28" s="12">
        <f>SUMIFS(Concentrado!C$2:C1017,Concentrado!$A$2:$A1017,"="&amp;$A28,Concentrado!$B$2:$B1017, "=Michoacán")</f>
        <v>8.3428348952974218</v>
      </c>
      <c r="C28" s="12">
        <f>SUMIFS(Concentrado!D$2:D1017,Concentrado!$A$2:$A1017,"="&amp;$A28,Concentrado!$B$2:$B1017, "=Michoacán")</f>
        <v>23.531072781608113</v>
      </c>
      <c r="D28" s="12">
        <f>SUMIFS(Concentrado!E$2:E1017,Concentrado!$A$2:$A1017,"="&amp;$A28,Concentrado!$B$2:$B1017, "=Michoacán")</f>
        <v>10.700664205513899</v>
      </c>
      <c r="E28" s="12">
        <f>SUMIFS(Concentrado!F$2:F1017,Concentrado!$A$2:$A1017,"="&amp;$A28,Concentrado!$B$2:$B1017, "=Michoacán")</f>
        <v>17.961829202112618</v>
      </c>
      <c r="F28" s="12">
        <f>SUMIFS(Concentrado!G$2:G1017,Concentrado!$A$2:$A1017,"="&amp;$A28,Concentrado!$B$2:$B1017, "=Michoacán")</f>
        <v>68.283320414867305</v>
      </c>
      <c r="G28" s="12">
        <f>SUMIFS(Concentrado!H$2:H1017,Concentrado!$A$2:$A1017,"="&amp;$A28,Concentrado!$B$2:$B1017, "=Michoacán")</f>
        <v>95.819932808646797</v>
      </c>
      <c r="H28" s="12">
        <f>SUMIFS(Concentrado!I$2:I1017,Concentrado!$A$2:$A1017,"="&amp;$A28,Concentrado!$B$2:$B1017, "=Michoacán")</f>
        <v>93.900055540322981</v>
      </c>
      <c r="I28" s="12">
        <f>SUMIFS(Concentrado!J$2:J1017,Concentrado!$A$2:$A1017,"="&amp;$A28,Concentrado!$B$2:$B1017, "=Michoacán")</f>
        <v>97.63367033277224</v>
      </c>
      <c r="J28" s="12">
        <f>SUMIFS(Concentrado!K$2:K1017,Concentrado!$A$2:$A1017,"="&amp;$A28,Concentrado!$B$2:$B1017, "=Michoacán")</f>
        <v>73.321779727712581</v>
      </c>
      <c r="K28" s="12">
        <f>SUMIFS(Concentrado!L$2:L1017,Concentrado!$A$2:$A1017,"="&amp;$A28,Concentrado!$B$2:$B1017, "=Michoacán")</f>
        <v>20.662440400706195</v>
      </c>
      <c r="L28" s="12">
        <f>SUMIFS(Concentrado!M$2:M1017,Concentrado!$A$2:$A1017,"="&amp;$A28,Concentrado!$B$2:$B1017, "=Michoacán")</f>
        <v>31.079042586186176</v>
      </c>
      <c r="M28" s="12">
        <f>SUMIFS(Concentrado!N$2:N1017,Concentrado!$A$2:$A1017,"="&amp;$A28,Concentrado!$B$2:$B1017, "=Michoacán")</f>
        <v>58.000970198046943</v>
      </c>
      <c r="N28" s="12">
        <f>SUMIFS(Concentrado!O$2:O1017,Concentrado!$A$2:$A1017,"="&amp;$A28,Concentrado!$B$2:$B1017, "=Michoacán")</f>
        <v>5.5209515961984303</v>
      </c>
      <c r="O28" s="12">
        <f>SUMIFS(Concentrado!P$2:P1017,Concentrado!$A$2:$A1017,"="&amp;$A28,Concentrado!$B$2:$B1017, "=Michoacán")</f>
        <v>5.9150880153147005</v>
      </c>
      <c r="P28" s="12">
        <f>SUMIFS(Concentrado!Q$2:Q1017,Concentrado!$A$2:$A1017,"="&amp;$A28,Concentrado!$B$2:$B1017, "=Michoacán")</f>
        <v>0.6403648884516383</v>
      </c>
      <c r="Q28" s="12">
        <f>SUMIFS(Concentrado!R$2:R1017,Concentrado!$A$2:$A1017,"="&amp;$A28,Concentrado!$B$2:$B1017, "=Michoacán")</f>
        <v>1.5155302360022105</v>
      </c>
    </row>
    <row r="29" spans="1:17" x14ac:dyDescent="0.25">
      <c r="A29" s="5">
        <v>2017</v>
      </c>
      <c r="B29" s="12">
        <f>SUMIFS(Concentrado!C$2:C1018,Concentrado!$A$2:$A1018,"="&amp;$A29,Concentrado!$B$2:$B1018, "=Michoacán")</f>
        <v>8.6155648795113251</v>
      </c>
      <c r="C29" s="12">
        <f>SUMIFS(Concentrado!D$2:D1018,Concentrado!$A$2:$A1018,"="&amp;$A29,Concentrado!$B$2:$B1018, "=Michoacán")</f>
        <v>23.262025174680577</v>
      </c>
      <c r="D29" s="12">
        <f>SUMIFS(Concentrado!E$2:E1018,Concentrado!$A$2:$A1018,"="&amp;$A29,Concentrado!$B$2:$B1018, "=Michoacán")</f>
        <v>12.173732691882826</v>
      </c>
      <c r="E29" s="12">
        <f>SUMIFS(Concentrado!F$2:F1018,Concentrado!$A$2:$A1018,"="&amp;$A29,Concentrado!$B$2:$B1018, "=Michoacán")</f>
        <v>15.780764600588848</v>
      </c>
      <c r="F29" s="12">
        <f>SUMIFS(Concentrado!G$2:G1018,Concentrado!$A$2:$A1018,"="&amp;$A29,Concentrado!$B$2:$B1018, "=Michoacán")</f>
        <v>59.687927710886825</v>
      </c>
      <c r="G29" s="12">
        <f>SUMIFS(Concentrado!H$2:H1018,Concentrado!$A$2:$A1018,"="&amp;$A29,Concentrado!$B$2:$B1018, "=Michoacán")</f>
        <v>92.654401412328397</v>
      </c>
      <c r="H29" s="12">
        <f>SUMIFS(Concentrado!I$2:I1018,Concentrado!$A$2:$A1018,"="&amp;$A29,Concentrado!$B$2:$B1018, "=Michoacán")</f>
        <v>91.565992015759292</v>
      </c>
      <c r="I29" s="12">
        <f>SUMIFS(Concentrado!J$2:J1018,Concentrado!$A$2:$A1018,"="&amp;$A29,Concentrado!$B$2:$B1018, "=Michoacán")</f>
        <v>93.683259946739796</v>
      </c>
      <c r="J29" s="12">
        <f>SUMIFS(Concentrado!K$2:K1018,Concentrado!$A$2:$A1018,"="&amp;$A29,Concentrado!$B$2:$B1018, "=Michoacán")</f>
        <v>77.681450144096132</v>
      </c>
      <c r="K29" s="12">
        <f>SUMIFS(Concentrado!L$2:L1018,Concentrado!$A$2:$A1018,"="&amp;$A29,Concentrado!$B$2:$B1018, "=Michoacán")</f>
        <v>20.860476660832795</v>
      </c>
      <c r="L29" s="12">
        <f>SUMIFS(Concentrado!M$2:M1018,Concentrado!$A$2:$A1018,"="&amp;$A29,Concentrado!$B$2:$B1018, "=Michoacán")</f>
        <v>36.701732033729165</v>
      </c>
      <c r="M29" s="12">
        <f>SUMIFS(Concentrado!N$2:N1018,Concentrado!$A$2:$A1018,"="&amp;$A29,Concentrado!$B$2:$B1018, "=Michoacán")</f>
        <v>69.034046336488672</v>
      </c>
      <c r="N29" s="12">
        <f>SUMIFS(Concentrado!O$2:O1018,Concentrado!$A$2:$A1018,"="&amp;$A29,Concentrado!$B$2:$B1018, "=Michoacán")</f>
        <v>6.1384369973897233</v>
      </c>
      <c r="O29" s="12">
        <f>SUMIFS(Concentrado!P$2:P1018,Concentrado!$A$2:$A1018,"="&amp;$A29,Concentrado!$B$2:$B1018, "=Michoacán")</f>
        <v>5.2558776240566294</v>
      </c>
      <c r="P29" s="12">
        <f>SUMIFS(Concentrado!Q$2:Q1018,Concentrado!$A$2:$A1018,"="&amp;$A29,Concentrado!$B$2:$B1018, "=Michoacán")</f>
        <v>0.57181002014465521</v>
      </c>
      <c r="Q29" s="12">
        <f>SUMIFS(Concentrado!R$2:R1018,Concentrado!$A$2:$A1018,"="&amp;$A29,Concentrado!$B$2:$B1018, "=Michoacán")</f>
        <v>1.5671830181742401</v>
      </c>
    </row>
    <row r="30" spans="1:17" x14ac:dyDescent="0.25">
      <c r="A30" s="5">
        <v>2018</v>
      </c>
      <c r="B30" s="12">
        <f>SUMIFS(Concentrado!C$2:C1019,Concentrado!$A$2:$A1019,"="&amp;$A30,Concentrado!$B$2:$B1019, "=Michoacán")</f>
        <v>7.3851233206989804</v>
      </c>
      <c r="C30" s="12">
        <f>SUMIFS(Concentrado!D$2:D1019,Concentrado!$A$2:$A1019,"="&amp;$A30,Concentrado!$B$2:$B1019, "=Michoacán")</f>
        <v>20.200484377206035</v>
      </c>
      <c r="D30" s="12">
        <f>SUMIFS(Concentrado!E$2:E1019,Concentrado!$A$2:$A1019,"="&amp;$A30,Concentrado!$B$2:$B1019, "=Michoacán")</f>
        <v>12.494649111068558</v>
      </c>
      <c r="E30" s="12">
        <f>SUMIFS(Concentrado!F$2:F1019,Concentrado!$A$2:$A1019,"="&amp;$A30,Concentrado!$B$2:$B1019, "=Michoacán")</f>
        <v>15.895559519998464</v>
      </c>
      <c r="F30" s="12">
        <f>SUMIFS(Concentrado!G$2:G1019,Concentrado!$A$2:$A1019,"="&amp;$A30,Concentrado!$B$2:$B1019, "=Michoacán")</f>
        <v>64.344846065973741</v>
      </c>
      <c r="G30" s="12">
        <f>SUMIFS(Concentrado!H$2:H1019,Concentrado!$A$2:$A1019,"="&amp;$A30,Concentrado!$B$2:$B1019, "=Michoacán")</f>
        <v>97.572623501255492</v>
      </c>
      <c r="H30" s="12">
        <f>SUMIFS(Concentrado!I$2:I1019,Concentrado!$A$2:$A1019,"="&amp;$A30,Concentrado!$B$2:$B1019, "=Michoacán")</f>
        <v>95.875079571559056</v>
      </c>
      <c r="I30" s="12">
        <f>SUMIFS(Concentrado!J$2:J1019,Concentrado!$A$2:$A1019,"="&amp;$A30,Concentrado!$B$2:$B1019, "=Michoacán")</f>
        <v>99.178028856103097</v>
      </c>
      <c r="J30" s="12">
        <f>SUMIFS(Concentrado!K$2:K1019,Concentrado!$A$2:$A1019,"="&amp;$A30,Concentrado!$B$2:$B1019, "=Michoacán")</f>
        <v>82.922016310308692</v>
      </c>
      <c r="K30" s="12">
        <f>SUMIFS(Concentrado!L$2:L1019,Concentrado!$A$2:$A1019,"="&amp;$A30,Concentrado!$B$2:$B1019, "=Michoacán")</f>
        <v>19.905487818976511</v>
      </c>
      <c r="L30" s="12">
        <f>SUMIFS(Concentrado!M$2:M1019,Concentrado!$A$2:$A1019,"="&amp;$A30,Concentrado!$B$2:$B1019, "=Michoacán")</f>
        <v>41.555596006458877</v>
      </c>
      <c r="M30" s="12">
        <f>SUMIFS(Concentrado!N$2:N1019,Concentrado!$A$2:$A1019,"="&amp;$A30,Concentrado!$B$2:$B1019, "=Michoacán")</f>
        <v>78.057969610583712</v>
      </c>
      <c r="N30" s="12">
        <f>SUMIFS(Concentrado!O$2:O1019,Concentrado!$A$2:$A1019,"="&amp;$A30,Concentrado!$B$2:$B1019, "=Michoacán")</f>
        <v>6.9935847152138679</v>
      </c>
      <c r="O30" s="12">
        <f>SUMIFS(Concentrado!P$2:P1019,Concentrado!$A$2:$A1019,"="&amp;$A30,Concentrado!$B$2:$B1019, "=Michoacán")</f>
        <v>5.6744976725599807</v>
      </c>
      <c r="P30" s="12">
        <f>SUMIFS(Concentrado!Q$2:Q1019,Concentrado!$A$2:$A1019,"="&amp;$A30,Concentrado!$B$2:$B1019, "=Michoacán")</f>
        <v>0.31529283768178207</v>
      </c>
      <c r="Q30" s="12">
        <f>SUMIFS(Concentrado!R$2:R1019,Concentrado!$A$2:$A1019,"="&amp;$A30,Concentrado!$B$2:$B1019, "=Michoacán")</f>
        <v>1.4083080083119599</v>
      </c>
    </row>
    <row r="31" spans="1:17" x14ac:dyDescent="0.25">
      <c r="A31" s="5">
        <v>2019</v>
      </c>
      <c r="B31" s="12">
        <f>SUMIFS(Concentrado!C$2:C1020,Concentrado!$A$2:$A1020,"="&amp;$A31,Concentrado!$B$2:$B1020, "=Michoacán")</f>
        <v>7.6776105521079439</v>
      </c>
      <c r="C31" s="12">
        <f>SUMIFS(Concentrado!D$2:D1020,Concentrado!$A$2:$A1020,"="&amp;$A31,Concentrado!$B$2:$B1020, "=Michoacán")</f>
        <v>20.18114773696945</v>
      </c>
      <c r="D31" s="12">
        <f>SUMIFS(Concentrado!E$2:E1020,Concentrado!$A$2:$A1020,"="&amp;$A31,Concentrado!$B$2:$B1020, "=Michoacán")</f>
        <v>13.538132771233943</v>
      </c>
      <c r="E31" s="12">
        <f>SUMIFS(Concentrado!F$2:F1020,Concentrado!$A$2:$A1020,"="&amp;$A31,Concentrado!$B$2:$B1020, "=Michoacán")</f>
        <v>14.557132012079506</v>
      </c>
      <c r="F31" s="12">
        <f>SUMIFS(Concentrado!G$2:G1020,Concentrado!$A$2:$A1020,"="&amp;$A31,Concentrado!$B$2:$B1020, "=Michoacán")</f>
        <v>61.562019855044724</v>
      </c>
      <c r="G31" s="12">
        <f>SUMIFS(Concentrado!H$2:H1020,Concentrado!$A$2:$A1020,"="&amp;$A31,Concentrado!$B$2:$B1020, "=Michoacán")</f>
        <v>100.50131709730661</v>
      </c>
      <c r="H31" s="12">
        <f>SUMIFS(Concentrado!I$2:I1020,Concentrado!$A$2:$A1020,"="&amp;$A31,Concentrado!$B$2:$B1020, "=Michoacán")</f>
        <v>99.329674933551274</v>
      </c>
      <c r="I31" s="12">
        <f>SUMIFS(Concentrado!J$2:J1020,Concentrado!$A$2:$A1020,"="&amp;$A31,Concentrado!$B$2:$B1020, "=Michoacán")</f>
        <v>101.60979645145451</v>
      </c>
      <c r="J31" s="12">
        <f>SUMIFS(Concentrado!K$2:K1020,Concentrado!$A$2:$A1020,"="&amp;$A31,Concentrado!$B$2:$B1020, "=Michoacán")</f>
        <v>87.020451058091481</v>
      </c>
      <c r="K31" s="12">
        <f>SUMIFS(Concentrado!L$2:L1020,Concentrado!$A$2:$A1020,"="&amp;$A31,Concentrado!$B$2:$B1020, "=Michoacán")</f>
        <v>18.802260528378998</v>
      </c>
      <c r="L31" s="12">
        <f>SUMIFS(Concentrado!M$2:M1020,Concentrado!$A$2:$A1020,"="&amp;$A31,Concentrado!$B$2:$B1020, "=Michoacán")</f>
        <v>50.334131403385285</v>
      </c>
      <c r="M31" s="12">
        <f>SUMIFS(Concentrado!N$2:N1020,Concentrado!$A$2:$A1020,"="&amp;$A31,Concentrado!$B$2:$B1020, "=Michoacán")</f>
        <v>94.865419880357962</v>
      </c>
      <c r="N31" s="12">
        <f>SUMIFS(Concentrado!O$2:O1020,Concentrado!$A$2:$A1020,"="&amp;$A31,Concentrado!$B$2:$B1020, "=Michoacán")</f>
        <v>8.2441201757175335</v>
      </c>
      <c r="O31" s="12">
        <f>SUMIFS(Concentrado!P$2:P1020,Concentrado!$A$2:$A1020,"="&amp;$A31,Concentrado!$B$2:$B1020, "=Michoacán")</f>
        <v>6.1552178618446405</v>
      </c>
      <c r="P31" s="12">
        <f>SUMIFS(Concentrado!Q$2:Q1020,Concentrado!$A$2:$A1020,"="&amp;$A31,Concentrado!$B$2:$B1020, "=Michoacán")</f>
        <v>0.1460774957809689</v>
      </c>
      <c r="Q31" s="12">
        <f>SUMIFS(Concentrado!R$2:R1020,Concentrado!$A$2:$A1020,"="&amp;$A31,Concentrado!$B$2:$B1020, "=Michoacán")</f>
        <v>1.1686199662477512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"=Morelos")</f>
        <v>123.38451272560167</v>
      </c>
      <c r="C2" s="12">
        <f>SUMIFS(Concentrado!D$2:D991,Concentrado!$A$2:$A991,"="&amp;$A2,Concentrado!$B$2:$B991, "=Morelos")</f>
        <v>71.134948663229522</v>
      </c>
      <c r="D2" s="12">
        <f>SUMIFS(Concentrado!E$2:E991,Concentrado!$A$2:$A991,"="&amp;$A2,Concentrado!$B$2:$B991, "=Morelos")</f>
        <v>36.663191301657868</v>
      </c>
      <c r="E2" s="12">
        <f>SUMIFS(Concentrado!F$2:F991,Concentrado!$A$2:$A991,"="&amp;$A2,Concentrado!$B$2:$B991, "=Morelos")</f>
        <v>8.4019813399632604</v>
      </c>
      <c r="F2" s="12">
        <f>SUMIFS(Concentrado!G$2:G991,Concentrado!$A$2:$A991,"="&amp;$A2,Concentrado!$B$2:$B991, "=Morelos")</f>
        <v>41.667111828117825</v>
      </c>
      <c r="G2" s="12">
        <f>SUMIFS(Concentrado!H$2:H991,Concentrado!$A$2:$A991,"="&amp;$A2,Concentrado!$B$2:$B991, "=Morelos")</f>
        <v>30.864321891507476</v>
      </c>
      <c r="H2" s="12">
        <f>SUMIFS(Concentrado!I$2:I991,Concentrado!$A$2:$A991,"="&amp;$A2,Concentrado!$B$2:$B991, "=Morelos")</f>
        <v>28.503469560260267</v>
      </c>
      <c r="I2" s="12">
        <f>SUMIFS(Concentrado!J$2:J991,Concentrado!$A$2:$A991,"="&amp;$A2,Concentrado!$B$2:$B991, "=Morelos")</f>
        <v>32.833013198236848</v>
      </c>
      <c r="J2" s="12">
        <f>SUMIFS(Concentrado!K$2:K991,Concentrado!$A$2:$A991,"="&amp;$A2,Concentrado!$B$2:$B991, "=Morelos")</f>
        <v>34.732435340051495</v>
      </c>
      <c r="K2" s="12">
        <f>SUMIFS(Concentrado!L$2:L991,Concentrado!$A$2:$A991,"="&amp;$A2,Concentrado!$B$2:$B991, "=Morelos")</f>
        <v>6.8497842317966979</v>
      </c>
      <c r="L2" s="12">
        <f>SUMIFS(Concentrado!M$2:M991,Concentrado!$A$2:$A991,"="&amp;$A2,Concentrado!$B$2:$B991, "=Morelos")</f>
        <v>29.736122135682137</v>
      </c>
      <c r="M2" s="12">
        <f>SUMIFS(Concentrado!N$2:N991,Concentrado!$A$2:$A991,"="&amp;$A2,Concentrado!$B$2:$B991, "=Morelos")</f>
        <v>54.877369555673503</v>
      </c>
      <c r="N2" s="12">
        <f>SUMIFS(Concentrado!O$2:O991,Concentrado!$A$2:$A991,"="&amp;$A2,Concentrado!$B$2:$B991, "=Morelos")</f>
        <v>4.9170213002190453</v>
      </c>
      <c r="O2" s="12">
        <f>SUMIFS(Concentrado!P$2:P991,Concentrado!$A$2:$A991,"="&amp;$A2,Concentrado!$B$2:$B991, "=Morelos")</f>
        <v>1.7383645466345261</v>
      </c>
      <c r="P2" s="12">
        <f>SUMIFS(Concentrado!Q$2:Q991,Concentrado!$A$2:$A991,"="&amp;$A2,Concentrado!$B$2:$B991, "=Morelos")</f>
        <v>4.35162762961202</v>
      </c>
      <c r="Q2" s="12">
        <f>SUMIFS(Concentrado!R$2:R991,Concentrado!$A$2:$A991,"="&amp;$A2,Concentrado!$B$2:$B991, "=Morelos")</f>
        <v>3.1428421769420147</v>
      </c>
    </row>
    <row r="3" spans="1:17" x14ac:dyDescent="0.25">
      <c r="A3" s="5">
        <v>1991</v>
      </c>
      <c r="B3" s="12">
        <f>SUMIFS(Concentrado!C$2:C992,Concentrado!$A$2:$A992,"="&amp;$A3,Concentrado!$B$2:$B992, "=Morelos")</f>
        <v>124.70742899969899</v>
      </c>
      <c r="C3" s="12">
        <f>SUMIFS(Concentrado!D$2:D992,Concentrado!$A$2:$A992,"="&amp;$A3,Concentrado!$B$2:$B992, "=Morelos")</f>
        <v>71.261387999827988</v>
      </c>
      <c r="D3" s="12">
        <f>SUMIFS(Concentrado!E$2:E992,Concentrado!$A$2:$A992,"="&amp;$A3,Concentrado!$B$2:$B992, "=Morelos")</f>
        <v>36.482103704027992</v>
      </c>
      <c r="E3" s="12">
        <f>SUMIFS(Concentrado!F$2:F992,Concentrado!$A$2:$A992,"="&amp;$A3,Concentrado!$B$2:$B992, "=Morelos")</f>
        <v>11.674273185288957</v>
      </c>
      <c r="F3" s="12">
        <f>SUMIFS(Concentrado!G$2:G992,Concentrado!$A$2:$A992,"="&amp;$A3,Concentrado!$B$2:$B992, "=Morelos")</f>
        <v>20.479423299439887</v>
      </c>
      <c r="G3" s="12">
        <f>SUMIFS(Concentrado!H$2:H992,Concentrado!$A$2:$A992,"="&amp;$A3,Concentrado!$B$2:$B992, "=Morelos")</f>
        <v>29.90285865082674</v>
      </c>
      <c r="H3" s="12">
        <f>SUMIFS(Concentrado!I$2:I992,Concentrado!$A$2:$A992,"="&amp;$A3,Concentrado!$B$2:$B992, "=Morelos")</f>
        <v>26.838347393027746</v>
      </c>
      <c r="I3" s="12">
        <f>SUMIFS(Concentrado!J$2:J992,Concentrado!$A$2:$A992,"="&amp;$A3,Concentrado!$B$2:$B992, "=Morelos")</f>
        <v>32.86654646316029</v>
      </c>
      <c r="J3" s="12">
        <f>SUMIFS(Concentrado!K$2:K992,Concentrado!$A$2:$A992,"="&amp;$A3,Concentrado!$B$2:$B992, "=Morelos")</f>
        <v>34.977756333081928</v>
      </c>
      <c r="K3" s="12">
        <f>SUMIFS(Concentrado!L$2:L992,Concentrado!$A$2:$A992,"="&amp;$A3,Concentrado!$B$2:$B992, "=Morelos")</f>
        <v>7.7294595468194442</v>
      </c>
      <c r="L3" s="12">
        <f>SUMIFS(Concentrado!M$2:M992,Concentrado!$A$2:$A992,"="&amp;$A3,Concentrado!$B$2:$B992, "=Morelos")</f>
        <v>26.077166551895903</v>
      </c>
      <c r="M3" s="12">
        <f>SUMIFS(Concentrado!N$2:N992,Concentrado!$A$2:$A992,"="&amp;$A3,Concentrado!$B$2:$B992, "=Morelos")</f>
        <v>49.071297896127653</v>
      </c>
      <c r="N3" s="12">
        <f>SUMIFS(Concentrado!O$2:O992,Concentrado!$A$2:$A992,"="&amp;$A3,Concentrado!$B$2:$B992, "=Morelos")</f>
        <v>3.6859678276441441</v>
      </c>
      <c r="O3" s="12">
        <f>SUMIFS(Concentrado!P$2:P992,Concentrado!$A$2:$A992,"="&amp;$A3,Concentrado!$B$2:$B992, "=Morelos")</f>
        <v>3.1963358709733223</v>
      </c>
      <c r="P3" s="12">
        <f>SUMIFS(Concentrado!Q$2:Q992,Concentrado!$A$2:$A992,"="&amp;$A3,Concentrado!$B$2:$B992, "=Morelos")</f>
        <v>5.0748976822551901</v>
      </c>
      <c r="Q3" s="12">
        <f>SUMIFS(Concentrado!R$2:R992,Concentrado!$A$2:$A992,"="&amp;$A3,Concentrado!$B$2:$B992, "=Morelos")</f>
        <v>3.8256920989308365</v>
      </c>
    </row>
    <row r="4" spans="1:17" x14ac:dyDescent="0.25">
      <c r="A4" s="5">
        <v>1992</v>
      </c>
      <c r="B4" s="12">
        <f>SUMIFS(Concentrado!C$2:C993,Concentrado!$A$2:$A993,"="&amp;$A4,Concentrado!$B$2:$B993, "=Morelos")</f>
        <v>93.58409070458022</v>
      </c>
      <c r="C4" s="12">
        <f>SUMIFS(Concentrado!D$2:D993,Concentrado!$A$2:$A993,"="&amp;$A4,Concentrado!$B$2:$B993, "=Morelos")</f>
        <v>66.588679924412858</v>
      </c>
      <c r="D4" s="12">
        <f>SUMIFS(Concentrado!E$2:E993,Concentrado!$A$2:$A993,"="&amp;$A4,Concentrado!$B$2:$B993, "=Morelos")</f>
        <v>39.397394193591126</v>
      </c>
      <c r="E4" s="12">
        <f>SUMIFS(Concentrado!F$2:F993,Concentrado!$A$2:$A993,"="&amp;$A4,Concentrado!$B$2:$B993, "=Morelos")</f>
        <v>13.597330739381007</v>
      </c>
      <c r="F4" s="12">
        <f>SUMIFS(Concentrado!G$2:G993,Concentrado!$A$2:$A993,"="&amp;$A4,Concentrado!$B$2:$B993, "=Morelos")</f>
        <v>30.414818884659159</v>
      </c>
      <c r="G4" s="12">
        <f>SUMIFS(Concentrado!H$2:H993,Concentrado!$A$2:$A993,"="&amp;$A4,Concentrado!$B$2:$B993, "=Morelos")</f>
        <v>31.716186306479791</v>
      </c>
      <c r="H4" s="12">
        <f>SUMIFS(Concentrado!I$2:I993,Concentrado!$A$2:$A993,"="&amp;$A4,Concentrado!$B$2:$B993, "=Morelos")</f>
        <v>26.806429845724377</v>
      </c>
      <c r="I4" s="12">
        <f>SUMIFS(Concentrado!J$2:J993,Concentrado!$A$2:$A993,"="&amp;$A4,Concentrado!$B$2:$B993, "=Morelos")</f>
        <v>36.458658857073132</v>
      </c>
      <c r="J4" s="12">
        <f>SUMIFS(Concentrado!K$2:K993,Concentrado!$A$2:$A993,"="&amp;$A4,Concentrado!$B$2:$B993, "=Morelos")</f>
        <v>35.803713897291026</v>
      </c>
      <c r="K4" s="12">
        <f>SUMIFS(Concentrado!L$2:L993,Concentrado!$A$2:$A993,"="&amp;$A4,Concentrado!$B$2:$B993, "=Morelos")</f>
        <v>7.6451904939247228</v>
      </c>
      <c r="L4" s="12">
        <f>SUMIFS(Concentrado!M$2:M993,Concentrado!$A$2:$A993,"="&amp;$A4,Concentrado!$B$2:$B993, "=Morelos")</f>
        <v>27.62865871566855</v>
      </c>
      <c r="M4" s="12">
        <f>SUMIFS(Concentrado!N$2:N993,Concentrado!$A$2:$A993,"="&amp;$A4,Concentrado!$B$2:$B993, "=Morelos")</f>
        <v>51.610080450101528</v>
      </c>
      <c r="N4" s="12">
        <f>SUMIFS(Concentrado!O$2:O993,Concentrado!$A$2:$A993,"="&amp;$A4,Concentrado!$B$2:$B993, "=Morelos")</f>
        <v>4.166703869379786</v>
      </c>
      <c r="O4" s="12">
        <f>SUMIFS(Concentrado!P$2:P993,Concentrado!$A$2:$A993,"="&amp;$A4,Concentrado!$B$2:$B993, "=Morelos")</f>
        <v>2.9322933466263965</v>
      </c>
      <c r="P4" s="12">
        <f>SUMIFS(Concentrado!Q$2:Q993,Concentrado!$A$2:$A993,"="&amp;$A4,Concentrado!$B$2:$B993, "=Morelos")</f>
        <v>4.3903074123528114</v>
      </c>
      <c r="Q4" s="12">
        <f>SUMIFS(Concentrado!R$2:R993,Concentrado!$A$2:$A993,"="&amp;$A4,Concentrado!$B$2:$B993, "=Morelos")</f>
        <v>2.9521032600303383</v>
      </c>
    </row>
    <row r="5" spans="1:17" x14ac:dyDescent="0.25">
      <c r="A5" s="5">
        <v>1993</v>
      </c>
      <c r="B5" s="12">
        <f>SUMIFS(Concentrado!C$2:C994,Concentrado!$A$2:$A994,"="&amp;$A5,Concentrado!$B$2:$B994, "=Morelos")</f>
        <v>73.851780648488969</v>
      </c>
      <c r="C5" s="12">
        <f>SUMIFS(Concentrado!D$2:D994,Concentrado!$A$2:$A994,"="&amp;$A5,Concentrado!$B$2:$B994, "=Morelos")</f>
        <v>58.612524324197601</v>
      </c>
      <c r="D5" s="12">
        <f>SUMIFS(Concentrado!E$2:E994,Concentrado!$A$2:$A994,"="&amp;$A5,Concentrado!$B$2:$B994, "=Morelos")</f>
        <v>25.003083713658015</v>
      </c>
      <c r="E5" s="12">
        <f>SUMIFS(Concentrado!F$2:F994,Concentrado!$A$2:$A994,"="&amp;$A5,Concentrado!$B$2:$B994, "=Morelos")</f>
        <v>12.334854632071288</v>
      </c>
      <c r="F5" s="12">
        <f>SUMIFS(Concentrado!G$2:G994,Concentrado!$A$2:$A994,"="&amp;$A5,Concentrado!$B$2:$B994, "=Morelos")</f>
        <v>36.652068492378255</v>
      </c>
      <c r="G5" s="12">
        <f>SUMIFS(Concentrado!H$2:H994,Concentrado!$A$2:$A994,"="&amp;$A5,Concentrado!$B$2:$B994, "=Morelos")</f>
        <v>33.711182564782021</v>
      </c>
      <c r="H5" s="12">
        <f>SUMIFS(Concentrado!I$2:I994,Concentrado!$A$2:$A994,"="&amp;$A5,Concentrado!$B$2:$B994, "=Morelos")</f>
        <v>28.269333456980505</v>
      </c>
      <c r="I5" s="12">
        <f>SUMIFS(Concentrado!J$2:J994,Concentrado!$A$2:$A994,"="&amp;$A5,Concentrado!$B$2:$B994, "=Morelos")</f>
        <v>38.961207624275431</v>
      </c>
      <c r="J5" s="12">
        <f>SUMIFS(Concentrado!K$2:K994,Concentrado!$A$2:$A994,"="&amp;$A5,Concentrado!$B$2:$B994, "=Morelos")</f>
        <v>40.68844257274344</v>
      </c>
      <c r="K5" s="12">
        <f>SUMIFS(Concentrado!L$2:L994,Concentrado!$A$2:$A994,"="&amp;$A5,Concentrado!$B$2:$B994, "=Morelos")</f>
        <v>6.6834806392051496</v>
      </c>
      <c r="L5" s="12">
        <f>SUMIFS(Concentrado!M$2:M994,Concentrado!$A$2:$A994,"="&amp;$A5,Concentrado!$B$2:$B994, "=Morelos")</f>
        <v>36.942755621100993</v>
      </c>
      <c r="M5" s="12">
        <f>SUMIFS(Concentrado!N$2:N994,Concentrado!$A$2:$A994,"="&amp;$A5,Concentrado!$B$2:$B994, "=Morelos")</f>
        <v>68.354949152593079</v>
      </c>
      <c r="N5" s="12">
        <f>SUMIFS(Concentrado!O$2:O994,Concentrado!$A$2:$A994,"="&amp;$A5,Concentrado!$B$2:$B994, "=Morelos")</f>
        <v>6.4935346040459052</v>
      </c>
      <c r="O5" s="12">
        <f>SUMIFS(Concentrado!P$2:P994,Concentrado!$A$2:$A994,"="&amp;$A5,Concentrado!$B$2:$B994, "=Morelos")</f>
        <v>1.4314061239132496</v>
      </c>
      <c r="P5" s="12">
        <f>SUMIFS(Concentrado!Q$2:Q994,Concentrado!$A$2:$A994,"="&amp;$A5,Concentrado!$B$2:$B994, "=Morelos")</f>
        <v>3.5987972672643118</v>
      </c>
      <c r="Q5" s="12">
        <f>SUMIFS(Concentrado!R$2:R994,Concentrado!$A$2:$A994,"="&amp;$A5,Concentrado!$B$2:$B994, "=Morelos")</f>
        <v>5.5083631641800697</v>
      </c>
    </row>
    <row r="6" spans="1:17" x14ac:dyDescent="0.25">
      <c r="A6" s="5">
        <v>1994</v>
      </c>
      <c r="B6" s="12">
        <f>SUMIFS(Concentrado!C$2:C995,Concentrado!$A$2:$A995,"="&amp;$A6,Concentrado!$B$2:$B995, "=Morelos")</f>
        <v>52.169924898239984</v>
      </c>
      <c r="C6" s="12">
        <f>SUMIFS(Concentrado!D$2:D995,Concentrado!$A$2:$A995,"="&amp;$A6,Concentrado!$B$2:$B995, "=Morelos")</f>
        <v>57.329587800263724</v>
      </c>
      <c r="D6" s="12">
        <f>SUMIFS(Concentrado!E$2:E995,Concentrado!$A$2:$A995,"="&amp;$A6,Concentrado!$B$2:$B995, "=Morelos")</f>
        <v>23.603110507211706</v>
      </c>
      <c r="E6" s="12">
        <f>SUMIFS(Concentrado!F$2:F995,Concentrado!$A$2:$A995,"="&amp;$A6,Concentrado!$B$2:$B995, "=Morelos")</f>
        <v>9.5688285840047449</v>
      </c>
      <c r="F6" s="12">
        <f>SUMIFS(Concentrado!G$2:G995,Concentrado!$A$2:$A995,"="&amp;$A6,Concentrado!$B$2:$B995, "=Morelos")</f>
        <v>41.4041404140414</v>
      </c>
      <c r="G6" s="12">
        <f>SUMIFS(Concentrado!H$2:H995,Concentrado!$A$2:$A995,"="&amp;$A6,Concentrado!$B$2:$B995, "=Morelos")</f>
        <v>32.235082181630425</v>
      </c>
      <c r="H6" s="12">
        <f>SUMIFS(Concentrado!I$2:I995,Concentrado!$A$2:$A995,"="&amp;$A6,Concentrado!$B$2:$B995, "=Morelos")</f>
        <v>27.3224043715847</v>
      </c>
      <c r="I6" s="12">
        <f>SUMIFS(Concentrado!J$2:J995,Concentrado!$A$2:$A995,"="&amp;$A6,Concentrado!$B$2:$B995, "=Morelos")</f>
        <v>36.968628477886739</v>
      </c>
      <c r="J6" s="12">
        <f>SUMIFS(Concentrado!K$2:K995,Concentrado!$A$2:$A995,"="&amp;$A6,Concentrado!$B$2:$B995, "=Morelos")</f>
        <v>35.301693982095266</v>
      </c>
      <c r="K6" s="12">
        <f>SUMIFS(Concentrado!L$2:L995,Concentrado!$A$2:$A995,"="&amp;$A6,Concentrado!$B$2:$B995, "=Morelos")</f>
        <v>7.0603387964190532</v>
      </c>
      <c r="L6" s="12">
        <f>SUMIFS(Concentrado!M$2:M995,Concentrado!$A$2:$A995,"="&amp;$A6,Concentrado!$B$2:$B995, "=Morelos")</f>
        <v>33.875362912111619</v>
      </c>
      <c r="M6" s="12">
        <f>SUMIFS(Concentrado!N$2:N995,Concentrado!$A$2:$A995,"="&amp;$A6,Concentrado!$B$2:$B995, "=Morelos")</f>
        <v>64.52738053714684</v>
      </c>
      <c r="N6" s="12">
        <f>SUMIFS(Concentrado!O$2:O995,Concentrado!$A$2:$A995,"="&amp;$A6,Concentrado!$B$2:$B995, "=Morelos")</f>
        <v>4.2009805088507655</v>
      </c>
      <c r="O6" s="12">
        <f>SUMIFS(Concentrado!P$2:P995,Concentrado!$A$2:$A995,"="&amp;$A6,Concentrado!$B$2:$B995, "=Morelos")</f>
        <v>1.7489978242467068</v>
      </c>
      <c r="P6" s="12">
        <f>SUMIFS(Concentrado!Q$2:Q995,Concentrado!$A$2:$A995,"="&amp;$A6,Concentrado!$B$2:$B995, "=Morelos")</f>
        <v>4.2076766564517589</v>
      </c>
      <c r="Q6" s="12">
        <f>SUMIFS(Concentrado!R$2:R995,Concentrado!$A$2:$A995,"="&amp;$A6,Concentrado!$B$2:$B995, "=Morelos")</f>
        <v>4.4929428704484886</v>
      </c>
    </row>
    <row r="7" spans="1:17" x14ac:dyDescent="0.25">
      <c r="A7" s="5">
        <v>1995</v>
      </c>
      <c r="B7" s="12">
        <f>SUMIFS(Concentrado!C$2:C996,Concentrado!$A$2:$A996,"="&amp;$A7,Concentrado!$B$2:$B996, "=Morelos")</f>
        <v>47.740471563528523</v>
      </c>
      <c r="C7" s="12">
        <f>SUMIFS(Concentrado!D$2:D996,Concentrado!$A$2:$A996,"="&amp;$A7,Concentrado!$B$2:$B996, "=Morelos")</f>
        <v>47.740471563528523</v>
      </c>
      <c r="D7" s="12">
        <f>SUMIFS(Concentrado!E$2:E996,Concentrado!$A$2:$A996,"="&amp;$A7,Concentrado!$B$2:$B996, "=Morelos")</f>
        <v>28.708338550717553</v>
      </c>
      <c r="E7" s="12">
        <f>SUMIFS(Concentrado!F$2:F996,Concentrado!$A$2:$A996,"="&amp;$A7,Concentrado!$B$2:$B996, "=Morelos")</f>
        <v>12.216314276901086</v>
      </c>
      <c r="F7" s="12">
        <f>SUMIFS(Concentrado!G$2:G996,Concentrado!$A$2:$A996,"="&amp;$A7,Concentrado!$B$2:$B996, "=Morelos")</f>
        <v>39.669193421812885</v>
      </c>
      <c r="G7" s="12">
        <f>SUMIFS(Concentrado!H$2:H996,Concentrado!$A$2:$A996,"="&amp;$A7,Concentrado!$B$2:$B996, "=Morelos")</f>
        <v>34.513754562850032</v>
      </c>
      <c r="H7" s="12">
        <f>SUMIFS(Concentrado!I$2:I996,Concentrado!$A$2:$A996,"="&amp;$A7,Concentrado!$B$2:$B996, "=Morelos")</f>
        <v>32.929650677177776</v>
      </c>
      <c r="I7" s="12">
        <f>SUMIFS(Concentrado!J$2:J996,Concentrado!$A$2:$A996,"="&amp;$A7,Concentrado!$B$2:$B996, "=Morelos")</f>
        <v>36.038045296423121</v>
      </c>
      <c r="J7" s="12">
        <f>SUMIFS(Concentrado!K$2:K996,Concentrado!$A$2:$A996,"="&amp;$A7,Concentrado!$B$2:$B996, "=Morelos")</f>
        <v>39.226476069423931</v>
      </c>
      <c r="K7" s="12">
        <f>SUMIFS(Concentrado!L$2:L996,Concentrado!$A$2:$A996,"="&amp;$A7,Concentrado!$B$2:$B996, "=Morelos")</f>
        <v>9.3561382851099495</v>
      </c>
      <c r="L7" s="12">
        <f>SUMIFS(Concentrado!M$2:M996,Concentrado!$A$2:$A996,"="&amp;$A7,Concentrado!$B$2:$B996, "=Morelos")</f>
        <v>24.880397365588678</v>
      </c>
      <c r="M7" s="12">
        <f>SUMIFS(Concentrado!N$2:N996,Concentrado!$A$2:$A996,"="&amp;$A7,Concentrado!$B$2:$B996, "=Morelos")</f>
        <v>45.790587207749347</v>
      </c>
      <c r="N7" s="12">
        <f>SUMIFS(Concentrado!O$2:O996,Concentrado!$A$2:$A996,"="&amp;$A7,Concentrado!$B$2:$B996, "=Morelos")</f>
        <v>4.759741831603054</v>
      </c>
      <c r="O7" s="12">
        <f>SUMIFS(Concentrado!P$2:P996,Concentrado!$A$2:$A996,"="&amp;$A7,Concentrado!$B$2:$B996, "=Morelos")</f>
        <v>3.5941548772681684</v>
      </c>
      <c r="P7" s="12">
        <f>SUMIFS(Concentrado!Q$2:Q996,Concentrado!$A$2:$A996,"="&amp;$A7,Concentrado!$B$2:$B996, "=Morelos")</f>
        <v>3.2573222177790191</v>
      </c>
      <c r="Q7" s="12">
        <f>SUMIFS(Concentrado!R$2:R996,Concentrado!$A$2:$A996,"="&amp;$A7,Concentrado!$B$2:$B996, "=Morelos")</f>
        <v>6.3067302514444838</v>
      </c>
    </row>
    <row r="8" spans="1:17" x14ac:dyDescent="0.25">
      <c r="A8" s="5">
        <v>1996</v>
      </c>
      <c r="B8" s="12">
        <f>SUMIFS(Concentrado!C$2:C997,Concentrado!$A$2:$A997,"="&amp;$A8,Concentrado!$B$2:$B997, "=Morelos")</f>
        <v>37.256581069208266</v>
      </c>
      <c r="C8" s="12">
        <f>SUMIFS(Concentrado!D$2:D997,Concentrado!$A$2:$A997,"="&amp;$A8,Concentrado!$B$2:$B997, "=Morelos")</f>
        <v>45.597606681717586</v>
      </c>
      <c r="D8" s="12">
        <f>SUMIFS(Concentrado!E$2:E997,Concentrado!$A$2:$A997,"="&amp;$A8,Concentrado!$B$2:$B997, "=Morelos")</f>
        <v>32.299172553924933</v>
      </c>
      <c r="E8" s="12">
        <f>SUMIFS(Concentrado!F$2:F997,Concentrado!$A$2:$A997,"="&amp;$A8,Concentrado!$B$2:$B997, "=Morelos")</f>
        <v>13.800555545767928</v>
      </c>
      <c r="F8" s="12">
        <f>SUMIFS(Concentrado!G$2:G997,Concentrado!$A$2:$A997,"="&amp;$A8,Concentrado!$B$2:$B997, "=Morelos")</f>
        <v>43.054555089131206</v>
      </c>
      <c r="G8" s="12">
        <f>SUMIFS(Concentrado!H$2:H997,Concentrado!$A$2:$A997,"="&amp;$A8,Concentrado!$B$2:$B997, "=Morelos")</f>
        <v>36.180749266730039</v>
      </c>
      <c r="H8" s="12">
        <f>SUMIFS(Concentrado!I$2:I997,Concentrado!$A$2:$A997,"="&amp;$A8,Concentrado!$B$2:$B997, "=Morelos")</f>
        <v>34.727794964884808</v>
      </c>
      <c r="I8" s="12">
        <f>SUMIFS(Concentrado!J$2:J997,Concentrado!$A$2:$A997,"="&amp;$A8,Concentrado!$B$2:$B997, "=Morelos")</f>
        <v>37.30951897275343</v>
      </c>
      <c r="J8" s="12">
        <f>SUMIFS(Concentrado!K$2:K997,Concentrado!$A$2:$A997,"="&amp;$A8,Concentrado!$B$2:$B997, "=Morelos")</f>
        <v>38.75540932690933</v>
      </c>
      <c r="K8" s="12">
        <f>SUMIFS(Concentrado!L$2:L997,Concentrado!$A$2:$A997,"="&amp;$A8,Concentrado!$B$2:$B997, "=Morelos")</f>
        <v>9.2823270590674447</v>
      </c>
      <c r="L8" s="12">
        <f>SUMIFS(Concentrado!M$2:M997,Concentrado!$A$2:$A997,"="&amp;$A8,Concentrado!$B$2:$B997, "=Morelos")</f>
        <v>23.849482662713434</v>
      </c>
      <c r="M8" s="12">
        <f>SUMIFS(Concentrado!N$2:N997,Concentrado!$A$2:$A997,"="&amp;$A8,Concentrado!$B$2:$B997, "=Morelos")</f>
        <v>43.721048641050189</v>
      </c>
      <c r="N8" s="12">
        <f>SUMIFS(Concentrado!O$2:O997,Concentrado!$A$2:$A997,"="&amp;$A8,Concentrado!$B$2:$B997, "=Morelos")</f>
        <v>4.7798671993563113</v>
      </c>
      <c r="O8" s="12">
        <f>SUMIFS(Concentrado!P$2:P997,Concentrado!$A$2:$A997,"="&amp;$A8,Concentrado!$B$2:$B997, "=Morelos")</f>
        <v>3.7109757167243558</v>
      </c>
      <c r="P8" s="12">
        <f>SUMIFS(Concentrado!Q$2:Q997,Concentrado!$A$2:$A997,"="&amp;$A8,Concentrado!$B$2:$B997, "=Morelos")</f>
        <v>4.4717779992587685</v>
      </c>
      <c r="Q8" s="12">
        <f>SUMIFS(Concentrado!R$2:R997,Concentrado!$A$2:$A997,"="&amp;$A8,Concentrado!$B$2:$B997, "=Morelos")</f>
        <v>7.3174549078779858</v>
      </c>
    </row>
    <row r="9" spans="1:17" x14ac:dyDescent="0.25">
      <c r="A9" s="5">
        <v>1997</v>
      </c>
      <c r="B9" s="12">
        <f>SUMIFS(Concentrado!C$2:C998,Concentrado!$A$2:$A998,"="&amp;$A9,Concentrado!$B$2:$B998, "=Morelos")</f>
        <v>30.039886293467436</v>
      </c>
      <c r="C9" s="12">
        <f>SUMIFS(Concentrado!D$2:D998,Concentrado!$A$2:$A998,"="&amp;$A9,Concentrado!$B$2:$B998, "=Morelos")</f>
        <v>37.828004962144185</v>
      </c>
      <c r="D9" s="12">
        <f>SUMIFS(Concentrado!E$2:E998,Concentrado!$A$2:$A998,"="&amp;$A9,Concentrado!$B$2:$B998, "=Morelos")</f>
        <v>27.204175840991592</v>
      </c>
      <c r="E9" s="12">
        <f>SUMIFS(Concentrado!F$2:F998,Concentrado!$A$2:$A998,"="&amp;$A9,Concentrado!$B$2:$B998, "=Morelos")</f>
        <v>10.484942772048843</v>
      </c>
      <c r="F9" s="12">
        <f>SUMIFS(Concentrado!G$2:G998,Concentrado!$A$2:$A998,"="&amp;$A9,Concentrado!$B$2:$B998, "=Morelos")</f>
        <v>39.005596108992776</v>
      </c>
      <c r="G9" s="12">
        <f>SUMIFS(Concentrado!H$2:H998,Concentrado!$A$2:$A998,"="&amp;$A9,Concentrado!$B$2:$B998, "=Morelos")</f>
        <v>38.503685495501799</v>
      </c>
      <c r="H9" s="12">
        <f>SUMIFS(Concentrado!I$2:I998,Concentrado!$A$2:$A998,"="&amp;$A9,Concentrado!$B$2:$B998, "=Morelos")</f>
        <v>34.760797998868568</v>
      </c>
      <c r="I9" s="12">
        <f>SUMIFS(Concentrado!J$2:J998,Concentrado!$A$2:$A998,"="&amp;$A9,Concentrado!$B$2:$B998, "=Morelos")</f>
        <v>42.080852560678501</v>
      </c>
      <c r="J9" s="12">
        <f>SUMIFS(Concentrado!K$2:K998,Concentrado!$A$2:$A998,"="&amp;$A9,Concentrado!$B$2:$B998, "=Morelos")</f>
        <v>40.968454290196547</v>
      </c>
      <c r="K9" s="12">
        <f>SUMIFS(Concentrado!L$2:L998,Concentrado!$A$2:$A998,"="&amp;$A9,Concentrado!$B$2:$B998, "=Morelos")</f>
        <v>8.7932292135056009</v>
      </c>
      <c r="L9" s="12">
        <f>SUMIFS(Concentrado!M$2:M998,Concentrado!$A$2:$A998,"="&amp;$A9,Concentrado!$B$2:$B998, "=Morelos")</f>
        <v>20.517534831513068</v>
      </c>
      <c r="M9" s="12">
        <f>SUMIFS(Concentrado!N$2:N998,Concentrado!$A$2:$A998,"="&amp;$A9,Concentrado!$B$2:$B998, "=Morelos")</f>
        <v>38.850303645794284</v>
      </c>
      <c r="N9" s="12">
        <f>SUMIFS(Concentrado!O$2:O998,Concentrado!$A$2:$A998,"="&amp;$A9,Concentrado!$B$2:$B998, "=Morelos")</f>
        <v>2.7359068228304908</v>
      </c>
      <c r="O9" s="12">
        <f>SUMIFS(Concentrado!P$2:P998,Concentrado!$A$2:$A998,"="&amp;$A9,Concentrado!$B$2:$B998, "=Morelos")</f>
        <v>3.1803048740682964</v>
      </c>
      <c r="P9" s="12">
        <f>SUMIFS(Concentrado!Q$2:Q998,Concentrado!$A$2:$A998,"="&amp;$A9,Concentrado!$B$2:$B998, "=Morelos")</f>
        <v>4.2633838610936241</v>
      </c>
      <c r="Q9" s="12">
        <f>SUMIFS(Concentrado!R$2:R998,Concentrado!$A$2:$A998,"="&amp;$A9,Concentrado!$B$2:$B998, "=Morelos")</f>
        <v>6.1286143003220861</v>
      </c>
    </row>
    <row r="10" spans="1:17" x14ac:dyDescent="0.25">
      <c r="A10" s="5">
        <v>1998</v>
      </c>
      <c r="B10" s="12">
        <f>SUMIFS(Concentrado!C$2:C999,Concentrado!$A$2:$A999,"="&amp;$A10,Concentrado!$B$2:$B999, "=Morelos")</f>
        <v>27.88078177712103</v>
      </c>
      <c r="C10" s="12">
        <f>SUMIFS(Concentrado!D$2:D999,Concentrado!$A$2:$A999,"="&amp;$A10,Concentrado!$B$2:$B999, "=Morelos")</f>
        <v>26.765550506036192</v>
      </c>
      <c r="D10" s="12">
        <f>SUMIFS(Concentrado!E$2:E999,Concentrado!$A$2:$A999,"="&amp;$A10,Concentrado!$B$2:$B999, "=Morelos")</f>
        <v>25.99044098938769</v>
      </c>
      <c r="E10" s="12">
        <f>SUMIFS(Concentrado!F$2:F999,Concentrado!$A$2:$A999,"="&amp;$A10,Concentrado!$B$2:$B999, "=Morelos")</f>
        <v>13.952763057460761</v>
      </c>
      <c r="F10" s="12">
        <f>SUMIFS(Concentrado!G$2:G999,Concentrado!$A$2:$A999,"="&amp;$A10,Concentrado!$B$2:$B999, "=Morelos")</f>
        <v>46.656060698770119</v>
      </c>
      <c r="G10" s="12">
        <f>SUMIFS(Concentrado!H$2:H999,Concentrado!$A$2:$A999,"="&amp;$A10,Concentrado!$B$2:$B999, "=Morelos")</f>
        <v>47.835414719940033</v>
      </c>
      <c r="H10" s="12">
        <f>SUMIFS(Concentrado!I$2:I999,Concentrado!$A$2:$A999,"="&amp;$A10,Concentrado!$B$2:$B999, "=Morelos")</f>
        <v>45.826496315737842</v>
      </c>
      <c r="I10" s="12">
        <f>SUMIFS(Concentrado!J$2:J999,Concentrado!$A$2:$A999,"="&amp;$A10,Concentrado!$B$2:$B999, "=Morelos")</f>
        <v>49.747108209551698</v>
      </c>
      <c r="J10" s="12">
        <f>SUMIFS(Concentrado!K$2:K999,Concentrado!$A$2:$A999,"="&amp;$A10,Concentrado!$B$2:$B999, "=Morelos")</f>
        <v>41.806841905920187</v>
      </c>
      <c r="K10" s="12">
        <f>SUMIFS(Concentrado!L$2:L999,Concentrado!$A$2:$A999,"="&amp;$A10,Concentrado!$B$2:$B999, "=Morelos")</f>
        <v>9.698138874727567</v>
      </c>
      <c r="L10" s="12">
        <f>SUMIFS(Concentrado!M$2:M999,Concentrado!$A$2:$A999,"="&amp;$A10,Concentrado!$B$2:$B999, "=Morelos")</f>
        <v>19.658389610934258</v>
      </c>
      <c r="M10" s="12">
        <f>SUMIFS(Concentrado!N$2:N999,Concentrado!$A$2:$A999,"="&amp;$A10,Concentrado!$B$2:$B999, "=Morelos")</f>
        <v>37.897571733249478</v>
      </c>
      <c r="N10" s="12">
        <f>SUMIFS(Concentrado!O$2:O999,Concentrado!$A$2:$A999,"="&amp;$A10,Concentrado!$B$2:$B999, "=Morelos")</f>
        <v>2.3019227449149886</v>
      </c>
      <c r="O10" s="12">
        <f>SUMIFS(Concentrado!P$2:P999,Concentrado!$A$2:$A999,"="&amp;$A10,Concentrado!$B$2:$B999, "=Morelos")</f>
        <v>3.9895407539899561</v>
      </c>
      <c r="P10" s="12">
        <f>SUMIFS(Concentrado!Q$2:Q999,Concentrado!$A$2:$A999,"="&amp;$A10,Concentrado!$B$2:$B999, "=Morelos")</f>
        <v>4.3248457144055363</v>
      </c>
      <c r="Q10" s="12">
        <f>SUMIFS(Concentrado!R$2:R999,Concentrado!$A$2:$A999,"="&amp;$A10,Concentrado!$B$2:$B999, "=Morelos")</f>
        <v>5.8319889179104969</v>
      </c>
    </row>
    <row r="11" spans="1:17" x14ac:dyDescent="0.25">
      <c r="A11" s="5">
        <v>1999</v>
      </c>
      <c r="B11" s="12">
        <f>SUMIFS(Concentrado!C$2:C1000,Concentrado!$A$2:$A1000,"="&amp;$A11,Concentrado!$B$2:$B1000, "=Morelos")</f>
        <v>33.017891220039061</v>
      </c>
      <c r="C11" s="12">
        <f>SUMIFS(Concentrado!D$2:D1000,Concentrado!$A$2:$A1000,"="&amp;$A11,Concentrado!$B$2:$B1000, "=Morelos")</f>
        <v>19.58688462205707</v>
      </c>
      <c r="D11" s="12">
        <f>SUMIFS(Concentrado!E$2:E1000,Concentrado!$A$2:$A1000,"="&amp;$A11,Concentrado!$B$2:$B1000, "=Morelos")</f>
        <v>26.159057639765994</v>
      </c>
      <c r="E11" s="12">
        <f>SUMIFS(Concentrado!F$2:F1000,Concentrado!$A$2:$A1000,"="&amp;$A11,Concentrado!$B$2:$B1000, "=Morelos")</f>
        <v>12.418946556252543</v>
      </c>
      <c r="F11" s="12">
        <f>SUMIFS(Concentrado!G$2:G1000,Concentrado!$A$2:$A1000,"="&amp;$A11,Concentrado!$B$2:$B1000, "=Morelos")</f>
        <v>39.655729518550068</v>
      </c>
      <c r="G11" s="12">
        <f>SUMIFS(Concentrado!H$2:H1000,Concentrado!$A$2:$A1000,"="&amp;$A11,Concentrado!$B$2:$B1000, "=Morelos")</f>
        <v>48.495322974336815</v>
      </c>
      <c r="H11" s="12">
        <f>SUMIFS(Concentrado!I$2:I1000,Concentrado!$A$2:$A1000,"="&amp;$A11,Concentrado!$B$2:$B1000, "=Morelos")</f>
        <v>43.348578246172202</v>
      </c>
      <c r="I11" s="12">
        <f>SUMIFS(Concentrado!J$2:J1000,Concentrado!$A$2:$A1000,"="&amp;$A11,Concentrado!$B$2:$B1000, "=Morelos")</f>
        <v>53.370839429120387</v>
      </c>
      <c r="J11" s="12">
        <f>SUMIFS(Concentrado!K$2:K1000,Concentrado!$A$2:$A1000,"="&amp;$A11,Concentrado!$B$2:$B1000, "=Morelos")</f>
        <v>46.496180670873464</v>
      </c>
      <c r="K11" s="12">
        <f>SUMIFS(Concentrado!L$2:L1000,Concentrado!$A$2:$A1000,"="&amp;$A11,Concentrado!$B$2:$B1000, "=Morelos")</f>
        <v>8.5769653664718035</v>
      </c>
      <c r="L11" s="12">
        <f>SUMIFS(Concentrado!M$2:M1000,Concentrado!$A$2:$A1000,"="&amp;$A11,Concentrado!$B$2:$B1000, "=Morelos")</f>
        <v>19.991423034633527</v>
      </c>
      <c r="M11" s="12">
        <f>SUMIFS(Concentrado!N$2:N1000,Concentrado!$A$2:$A1000,"="&amp;$A11,Concentrado!$B$2:$B1000, "=Morelos")</f>
        <v>35.129581759130375</v>
      </c>
      <c r="N11" s="12">
        <f>SUMIFS(Concentrado!O$2:O1000,Concentrado!$A$2:$A1000,"="&amp;$A11,Concentrado!$B$2:$B1000, "=Morelos")</f>
        <v>5.6510300572009822</v>
      </c>
      <c r="O11" s="12">
        <f>SUMIFS(Concentrado!P$2:P1000,Concentrado!$A$2:$A1000,"="&amp;$A11,Concentrado!$B$2:$B1000, "=Morelos")</f>
        <v>3.3051022516009088</v>
      </c>
      <c r="P11" s="12">
        <f>SUMIFS(Concentrado!Q$2:Q1000,Concentrado!$A$2:$A1000,"="&amp;$A11,Concentrado!$B$2:$B1000, "=Morelos")</f>
        <v>2.5795384560817456</v>
      </c>
      <c r="Q11" s="12">
        <f>SUMIFS(Concentrado!R$2:R1000,Concentrado!$A$2:$A1000,"="&amp;$A11,Concentrado!$B$2:$B1000, "=Morelos")</f>
        <v>7.4806615226370621</v>
      </c>
    </row>
    <row r="12" spans="1:17" x14ac:dyDescent="0.25">
      <c r="A12" s="5">
        <v>2000</v>
      </c>
      <c r="B12" s="12">
        <f>SUMIFS(Concentrado!C$2:C1001,Concentrado!$A$2:$A1001,"="&amp;$A12,Concentrado!$B$2:$B1001, "=Morelos")</f>
        <v>24.272803734624873</v>
      </c>
      <c r="C12" s="12">
        <f>SUMIFS(Concentrado!D$2:D1001,Concentrado!$A$2:$A1001,"="&amp;$A12,Concentrado!$B$2:$B1001, "=Morelos")</f>
        <v>29.353158004662639</v>
      </c>
      <c r="D12" s="12">
        <f>SUMIFS(Concentrado!E$2:E1001,Concentrado!$A$2:$A1001,"="&amp;$A12,Concentrado!$B$2:$B1001, "=Morelos")</f>
        <v>32.040273341979933</v>
      </c>
      <c r="E12" s="12">
        <f>SUMIFS(Concentrado!F$2:F1001,Concentrado!$A$2:$A1001,"="&amp;$A12,Concentrado!$B$2:$B1001, "=Morelos")</f>
        <v>9.9965652826977394</v>
      </c>
      <c r="F12" s="12">
        <f>SUMIFS(Concentrado!G$2:G1001,Concentrado!$A$2:$A1001,"="&amp;$A12,Concentrado!$B$2:$B1001, "=Morelos")</f>
        <v>41.010556682953045</v>
      </c>
      <c r="G12" s="12">
        <f>SUMIFS(Concentrado!H$2:H1001,Concentrado!$A$2:$A1001,"="&amp;$A12,Concentrado!$B$2:$B1001, "=Morelos")</f>
        <v>47.518042205703438</v>
      </c>
      <c r="H12" s="12">
        <f>SUMIFS(Concentrado!I$2:I1001,Concentrado!$A$2:$A1001,"="&amp;$A12,Concentrado!$B$2:$B1001, "=Morelos")</f>
        <v>43.155294787391306</v>
      </c>
      <c r="I12" s="12">
        <f>SUMIFS(Concentrado!J$2:J1001,Concentrado!$A$2:$A1001,"="&amp;$A12,Concentrado!$B$2:$B1001, "=Morelos")</f>
        <v>51.636582475509776</v>
      </c>
      <c r="J12" s="12">
        <f>SUMIFS(Concentrado!K$2:K1001,Concentrado!$A$2:$A1001,"="&amp;$A12,Concentrado!$B$2:$B1001, "=Morelos")</f>
        <v>39.428509551381268</v>
      </c>
      <c r="K12" s="12">
        <f>SUMIFS(Concentrado!L$2:L1001,Concentrado!$A$2:$A1001,"="&amp;$A12,Concentrado!$B$2:$B1001, "=Morelos")</f>
        <v>8.5354124069226014</v>
      </c>
      <c r="L12" s="12">
        <f>SUMIFS(Concentrado!M$2:M1001,Concentrado!$A$2:$A1001,"="&amp;$A12,Concentrado!$B$2:$B1001, "=Morelos")</f>
        <v>15.159911588414769</v>
      </c>
      <c r="M12" s="12">
        <f>SUMIFS(Concentrado!N$2:N1001,Concentrado!$A$2:$A1001,"="&amp;$A12,Concentrado!$B$2:$B1001, "=Morelos")</f>
        <v>27.939446169344521</v>
      </c>
      <c r="N12" s="12">
        <f>SUMIFS(Concentrado!O$2:O1001,Concentrado!$A$2:$A1001,"="&amp;$A12,Concentrado!$B$2:$B1001, "=Morelos")</f>
        <v>2.7242321689717386</v>
      </c>
      <c r="O12" s="12">
        <f>SUMIFS(Concentrado!P$2:P1001,Concentrado!$A$2:$A1001,"="&amp;$A12,Concentrado!$B$2:$B1001, "=Morelos")</f>
        <v>2.9665081232880777</v>
      </c>
      <c r="P12" s="12">
        <f>SUMIFS(Concentrado!Q$2:Q1001,Concentrado!$A$2:$A1001,"="&amp;$A12,Concentrado!$B$2:$B1001, "=Morelos")</f>
        <v>2.2930958705165199</v>
      </c>
      <c r="Q12" s="12">
        <f>SUMIFS(Concentrado!R$2:R1001,Concentrado!$A$2:$A1001,"="&amp;$A12,Concentrado!$B$2:$B1001, "=Morelos")</f>
        <v>5.5416483537482559</v>
      </c>
    </row>
    <row r="13" spans="1:17" x14ac:dyDescent="0.25">
      <c r="A13" s="5">
        <v>2001</v>
      </c>
      <c r="B13" s="12">
        <f>SUMIFS(Concentrado!C$2:C1002,Concentrado!$A$2:$A1002,"="&amp;$A13,Concentrado!$B$2:$B1002, "=Morelos")</f>
        <v>17.160998770128423</v>
      </c>
      <c r="C13" s="12">
        <f>SUMIFS(Concentrado!D$2:D1002,Concentrado!$A$2:$A1002,"="&amp;$A13,Concentrado!$B$2:$B1002, "=Morelos")</f>
        <v>19.449131939478878</v>
      </c>
      <c r="D13" s="12">
        <f>SUMIFS(Concentrado!E$2:E1002,Concentrado!$A$2:$A1002,"="&amp;$A13,Concentrado!$B$2:$B1002, "=Morelos")</f>
        <v>24.218636865259487</v>
      </c>
      <c r="E13" s="12">
        <f>SUMIFS(Concentrado!F$2:F1002,Concentrado!$A$2:$A1002,"="&amp;$A13,Concentrado!$B$2:$B1002, "=Morelos")</f>
        <v>10.985773423416676</v>
      </c>
      <c r="F13" s="12">
        <f>SUMIFS(Concentrado!G$2:G1002,Concentrado!$A$2:$A1002,"="&amp;$A13,Concentrado!$B$2:$B1002, "=Morelos")</f>
        <v>43.696744592527857</v>
      </c>
      <c r="G13" s="12">
        <f>SUMIFS(Concentrado!H$2:H1002,Concentrado!$A$2:$A1002,"="&amp;$A13,Concentrado!$B$2:$B1002, "=Morelos")</f>
        <v>48.580564241171587</v>
      </c>
      <c r="H13" s="12">
        <f>SUMIFS(Concentrado!I$2:I1002,Concentrado!$A$2:$A1002,"="&amp;$A13,Concentrado!$B$2:$B1002, "=Morelos")</f>
        <v>45.520816669462945</v>
      </c>
      <c r="I13" s="12">
        <f>SUMIFS(Concentrado!J$2:J1002,Concentrado!$A$2:$A1002,"="&amp;$A13,Concentrado!$B$2:$B1002, "=Morelos")</f>
        <v>51.463209319252023</v>
      </c>
      <c r="J13" s="12">
        <f>SUMIFS(Concentrado!K$2:K1002,Concentrado!$A$2:$A1002,"="&amp;$A13,Concentrado!$B$2:$B1002, "=Morelos")</f>
        <v>42.019033486519845</v>
      </c>
      <c r="K13" s="12">
        <f>SUMIFS(Concentrado!L$2:L1002,Concentrado!$A$2:$A1002,"="&amp;$A13,Concentrado!$B$2:$B1002, "=Morelos")</f>
        <v>11.419587178768905</v>
      </c>
      <c r="L13" s="12">
        <f>SUMIFS(Concentrado!M$2:M1002,Concentrado!$A$2:$A1002,"="&amp;$A13,Concentrado!$B$2:$B1002, "=Morelos")</f>
        <v>13.627794644276703</v>
      </c>
      <c r="M13" s="12">
        <f>SUMIFS(Concentrado!N$2:N1002,Concentrado!$A$2:$A1002,"="&amp;$A13,Concentrado!$B$2:$B1002, "=Morelos")</f>
        <v>24.191062572914593</v>
      </c>
      <c r="N13" s="12">
        <f>SUMIFS(Concentrado!O$2:O1002,Concentrado!$A$2:$A1002,"="&amp;$A13,Concentrado!$B$2:$B1002, "=Morelos")</f>
        <v>3.6759435228037156</v>
      </c>
      <c r="O13" s="12">
        <f>SUMIFS(Concentrado!P$2:P1002,Concentrado!$A$2:$A1002,"="&amp;$A13,Concentrado!$B$2:$B1002, "=Morelos")</f>
        <v>3.6199273710935636</v>
      </c>
      <c r="P13" s="12">
        <f>SUMIFS(Concentrado!Q$2:Q1002,Concentrado!$A$2:$A1002,"="&amp;$A13,Concentrado!$B$2:$B1002, "=Morelos")</f>
        <v>2.9653071679676164</v>
      </c>
      <c r="Q13" s="12">
        <f>SUMIFS(Concentrado!R$2:R1002,Concentrado!$A$2:$A1002,"="&amp;$A13,Concentrado!$B$2:$B1002, "=Morelos")</f>
        <v>5.2996979172187189</v>
      </c>
    </row>
    <row r="14" spans="1:17" x14ac:dyDescent="0.25">
      <c r="A14" s="5">
        <v>2002</v>
      </c>
      <c r="B14" s="12">
        <f>SUMIFS(Concentrado!C$2:C1003,Concentrado!$A$2:$A1003,"="&amp;$A14,Concentrado!$B$2:$B1003, "=Morelos")</f>
        <v>20.273283866520696</v>
      </c>
      <c r="C14" s="12">
        <f>SUMIFS(Concentrado!D$2:D1003,Concentrado!$A$2:$A1003,"="&amp;$A14,Concentrado!$B$2:$B1003, "=Morelos")</f>
        <v>22.590230594123064</v>
      </c>
      <c r="D14" s="12">
        <f>SUMIFS(Concentrado!E$2:E1003,Concentrado!$A$2:$A1003,"="&amp;$A14,Concentrado!$B$2:$B1003, "=Morelos")</f>
        <v>25.306106558174847</v>
      </c>
      <c r="E14" s="12">
        <f>SUMIFS(Concentrado!F$2:F1003,Concentrado!$A$2:$A1003,"="&amp;$A14,Concentrado!$B$2:$B1003, "=Morelos")</f>
        <v>13.869693017461215</v>
      </c>
      <c r="F14" s="12">
        <f>SUMIFS(Concentrado!G$2:G1003,Concentrado!$A$2:$A1003,"="&amp;$A14,Concentrado!$B$2:$B1003, "=Morelos")</f>
        <v>47.463973525650317</v>
      </c>
      <c r="G14" s="12">
        <f>SUMIFS(Concentrado!H$2:H1003,Concentrado!$A$2:$A1003,"="&amp;$A14,Concentrado!$B$2:$B1003, "=Morelos")</f>
        <v>55.964322744250545</v>
      </c>
      <c r="H14" s="12">
        <f>SUMIFS(Concentrado!I$2:I1003,Concentrado!$A$2:$A1003,"="&amp;$A14,Concentrado!$B$2:$B1003, "=Morelos")</f>
        <v>50.777645463777752</v>
      </c>
      <c r="I14" s="12">
        <f>SUMIFS(Concentrado!J$2:J1003,Concentrado!$A$2:$A1003,"="&amp;$A14,Concentrado!$B$2:$B1003, "=Morelos")</f>
        <v>60.841995035681038</v>
      </c>
      <c r="J14" s="12">
        <f>SUMIFS(Concentrado!K$2:K1003,Concentrado!$A$2:$A1003,"="&amp;$A14,Concentrado!$B$2:$B1003, "=Morelos")</f>
        <v>45.346091866435152</v>
      </c>
      <c r="K14" s="12">
        <f>SUMIFS(Concentrado!L$2:L1003,Concentrado!$A$2:$A1003,"="&amp;$A14,Concentrado!$B$2:$B1003, "=Morelos")</f>
        <v>10.05608924310752</v>
      </c>
      <c r="L14" s="12">
        <f>SUMIFS(Concentrado!M$2:M1003,Concentrado!$A$2:$A1003,"="&amp;$A14,Concentrado!$B$2:$B1003, "=Morelos")</f>
        <v>10.680691059449602</v>
      </c>
      <c r="M14" s="12">
        <f>SUMIFS(Concentrado!N$2:N1003,Concentrado!$A$2:$A1003,"="&amp;$A14,Concentrado!$B$2:$B1003, "=Morelos")</f>
        <v>20.620363640112792</v>
      </c>
      <c r="N14" s="12">
        <f>SUMIFS(Concentrado!O$2:O1003,Concentrado!$A$2:$A1003,"="&amp;$A14,Concentrado!$B$2:$B1003, "=Morelos")</f>
        <v>1.3331911262798635</v>
      </c>
      <c r="O14" s="12">
        <f>SUMIFS(Concentrado!P$2:P1003,Concentrado!$A$2:$A1003,"="&amp;$A14,Concentrado!$B$2:$B1003, "=Morelos")</f>
        <v>2.4610336341263328</v>
      </c>
      <c r="P14" s="12">
        <f>SUMIFS(Concentrado!Q$2:Q1003,Concentrado!$A$2:$A1003,"="&amp;$A14,Concentrado!$B$2:$B1003, "=Morelos")</f>
        <v>2.7482479919051603</v>
      </c>
      <c r="Q14" s="12">
        <f>SUMIFS(Concentrado!R$2:R1003,Concentrado!$A$2:$A1003,"="&amp;$A14,Concentrado!$B$2:$B1003, "=Morelos")</f>
        <v>5.9961774368839862</v>
      </c>
    </row>
    <row r="15" spans="1:17" x14ac:dyDescent="0.25">
      <c r="A15" s="5">
        <v>2003</v>
      </c>
      <c r="B15" s="12">
        <f>SUMIFS(Concentrado!C$2:C1004,Concentrado!$A$2:$A1004,"="&amp;$A15,Concentrado!$B$2:$B1004, "=Morelos")</f>
        <v>21.096181005233024</v>
      </c>
      <c r="C15" s="12">
        <f>SUMIFS(Concentrado!D$2:D1004,Concentrado!$A$2:$A1004,"="&amp;$A15,Concentrado!$B$2:$B1004, "=Morelos")</f>
        <v>21.682186033156164</v>
      </c>
      <c r="D15" s="12">
        <f>SUMIFS(Concentrado!E$2:E1004,Concentrado!$A$2:$A1004,"="&amp;$A15,Concentrado!$B$2:$B1004, "=Morelos")</f>
        <v>18.510344434793755</v>
      </c>
      <c r="E15" s="12">
        <f>SUMIFS(Concentrado!F$2:F1004,Concentrado!$A$2:$A1004,"="&amp;$A15,Concentrado!$B$2:$B1004, "=Morelos")</f>
        <v>15.662599137133176</v>
      </c>
      <c r="F15" s="12">
        <f>SUMIFS(Concentrado!G$2:G1004,Concentrado!$A$2:$A1004,"="&amp;$A15,Concentrado!$B$2:$B1004, "=Morelos")</f>
        <v>50.92006186787517</v>
      </c>
      <c r="G15" s="12">
        <f>SUMIFS(Concentrado!H$2:H1004,Concentrado!$A$2:$A1004,"="&amp;$A15,Concentrado!$B$2:$B1004, "=Morelos")</f>
        <v>57.696802991081427</v>
      </c>
      <c r="H15" s="12">
        <f>SUMIFS(Concentrado!I$2:I1004,Concentrado!$A$2:$A1004,"="&amp;$A15,Concentrado!$B$2:$B1004, "=Morelos")</f>
        <v>52.111871927411229</v>
      </c>
      <c r="I15" s="12">
        <f>SUMIFS(Concentrado!J$2:J1004,Concentrado!$A$2:$A1004,"="&amp;$A15,Concentrado!$B$2:$B1004, "=Morelos")</f>
        <v>62.818965093515139</v>
      </c>
      <c r="J15" s="12">
        <f>SUMIFS(Concentrado!K$2:K1004,Concentrado!$A$2:$A1004,"="&amp;$A15,Concentrado!$B$2:$B1004, "=Morelos")</f>
        <v>46.503746890989532</v>
      </c>
      <c r="K15" s="12">
        <f>SUMIFS(Concentrado!L$2:L1004,Concentrado!$A$2:$A1004,"="&amp;$A15,Concentrado!$B$2:$B1004, "=Morelos")</f>
        <v>10.760175477436407</v>
      </c>
      <c r="L15" s="12">
        <f>SUMIFS(Concentrado!M$2:M1004,Concentrado!$A$2:$A1004,"="&amp;$A15,Concentrado!$B$2:$B1004, "=Morelos")</f>
        <v>9.708893965273079</v>
      </c>
      <c r="M15" s="12">
        <f>SUMIFS(Concentrado!N$2:N1004,Concentrado!$A$2:$A1004,"="&amp;$A15,Concentrado!$B$2:$B1004, "=Morelos")</f>
        <v>18.775600915023162</v>
      </c>
      <c r="N15" s="12">
        <f>SUMIFS(Concentrado!O$2:O1004,Concentrado!$A$2:$A1004,"="&amp;$A15,Concentrado!$B$2:$B1004, "=Morelos")</f>
        <v>1.1988352117083043</v>
      </c>
      <c r="O15" s="12">
        <f>SUMIFS(Concentrado!P$2:P1004,Concentrado!$A$2:$A1004,"="&amp;$A15,Concentrado!$B$2:$B1004, "=Morelos")</f>
        <v>2.7816093082464897</v>
      </c>
      <c r="P15" s="12">
        <f>SUMIFS(Concentrado!Q$2:Q1004,Concentrado!$A$2:$A1004,"="&amp;$A15,Concentrado!$B$2:$B1004, "=Morelos")</f>
        <v>1.9788828464250863</v>
      </c>
      <c r="Q15" s="12">
        <f>SUMIFS(Concentrado!R$2:R1004,Concentrado!$A$2:$A1004,"="&amp;$A15,Concentrado!$B$2:$B1004, "=Morelos")</f>
        <v>5.0090472050135002</v>
      </c>
    </row>
    <row r="16" spans="1:17" x14ac:dyDescent="0.25">
      <c r="A16" s="5">
        <v>2004</v>
      </c>
      <c r="B16" s="12">
        <f>SUMIFS(Concentrado!C$2:C1005,Concentrado!$A$2:$A1005,"="&amp;$A16,Concentrado!$B$2:$B1005, "=Morelos")</f>
        <v>15.991755361680202</v>
      </c>
      <c r="C16" s="12">
        <f>SUMIFS(Concentrado!D$2:D1005,Concentrado!$A$2:$A1005,"="&amp;$A16,Concentrado!$B$2:$B1005, "=Morelos")</f>
        <v>13.622606419209058</v>
      </c>
      <c r="D16" s="12">
        <f>SUMIFS(Concentrado!E$2:E1005,Concentrado!$A$2:$A1005,"="&amp;$A16,Concentrado!$B$2:$B1005, "=Morelos")</f>
        <v>20.38004145485705</v>
      </c>
      <c r="E16" s="12">
        <f>SUMIFS(Concentrado!F$2:F1005,Concentrado!$A$2:$A1005,"="&amp;$A16,Concentrado!$B$2:$B1005, "=Morelos")</f>
        <v>16.21139661181811</v>
      </c>
      <c r="F16" s="12">
        <f>SUMIFS(Concentrado!G$2:G1005,Concentrado!$A$2:$A1005,"="&amp;$A16,Concentrado!$B$2:$B1005, "=Morelos")</f>
        <v>52.213547265545813</v>
      </c>
      <c r="G16" s="12">
        <f>SUMIFS(Concentrado!H$2:H1005,Concentrado!$A$2:$A1005,"="&amp;$A16,Concentrado!$B$2:$B1005, "=Morelos")</f>
        <v>61.916508864288325</v>
      </c>
      <c r="H16" s="12">
        <f>SUMIFS(Concentrado!I$2:I1005,Concentrado!$A$2:$A1005,"="&amp;$A16,Concentrado!$B$2:$B1005, "=Morelos")</f>
        <v>59.888806870626247</v>
      </c>
      <c r="I16" s="12">
        <f>SUMIFS(Concentrado!J$2:J1005,Concentrado!$A$2:$A1005,"="&amp;$A16,Concentrado!$B$2:$B1005, "=Morelos")</f>
        <v>63.816133620071</v>
      </c>
      <c r="J16" s="12">
        <f>SUMIFS(Concentrado!K$2:K1005,Concentrado!$A$2:$A1005,"="&amp;$A16,Concentrado!$B$2:$B1005, "=Morelos")</f>
        <v>40.052815823189484</v>
      </c>
      <c r="K16" s="12">
        <f>SUMIFS(Concentrado!L$2:L1005,Concentrado!$A$2:$A1005,"="&amp;$A16,Concentrado!$B$2:$B1005, "=Morelos")</f>
        <v>10.533768075823533</v>
      </c>
      <c r="L16" s="12">
        <f>SUMIFS(Concentrado!M$2:M1005,Concentrado!$A$2:$A1005,"="&amp;$A16,Concentrado!$B$2:$B1005, "=Morelos")</f>
        <v>9.4313969981210697</v>
      </c>
      <c r="M16" s="12">
        <f>SUMIFS(Concentrado!N$2:N1005,Concentrado!$A$2:$A1005,"="&amp;$A16,Concentrado!$B$2:$B1005, "=Morelos")</f>
        <v>17.346229474156015</v>
      </c>
      <c r="N16" s="12">
        <f>SUMIFS(Concentrado!O$2:O1005,Concentrado!$A$2:$A1005,"="&amp;$A16,Concentrado!$B$2:$B1005, "=Morelos")</f>
        <v>2.0164949285152547</v>
      </c>
      <c r="O16" s="12">
        <f>SUMIFS(Concentrado!P$2:P1005,Concentrado!$A$2:$A1005,"="&amp;$A16,Concentrado!$B$2:$B1005, "=Morelos")</f>
        <v>3.1033125411393074</v>
      </c>
      <c r="P16" s="12">
        <f>SUMIFS(Concentrado!Q$2:Q1005,Concentrado!$A$2:$A1005,"="&amp;$A16,Concentrado!$B$2:$B1005, "=Morelos")</f>
        <v>1.9597708048043783</v>
      </c>
      <c r="Q16" s="12">
        <f>SUMIFS(Concentrado!R$2:R1005,Concentrado!$A$2:$A1005,"="&amp;$A16,Concentrado!$B$2:$B1005, "=Morelos")</f>
        <v>5.021912687311219</v>
      </c>
    </row>
    <row r="17" spans="1:17" x14ac:dyDescent="0.25">
      <c r="A17" s="5">
        <v>2005</v>
      </c>
      <c r="B17" s="12">
        <f>SUMIFS(Concentrado!C$2:C1006,Concentrado!$A$2:$A1006,"="&amp;$A17,Concentrado!$B$2:$B1006, "=Morelos")</f>
        <v>18.541889717624962</v>
      </c>
      <c r="C17" s="12">
        <f>SUMIFS(Concentrado!D$2:D1006,Concentrado!$A$2:$A1006,"="&amp;$A17,Concentrado!$B$2:$B1006, "=Morelos")</f>
        <v>17.34563876810077</v>
      </c>
      <c r="D17" s="12">
        <f>SUMIFS(Concentrado!E$2:E1006,Concentrado!$A$2:$A1006,"="&amp;$A17,Concentrado!$B$2:$B1006, "=Morelos")</f>
        <v>20.12349949917358</v>
      </c>
      <c r="E17" s="12">
        <f>SUMIFS(Concentrado!F$2:F1006,Concentrado!$A$2:$A1006,"="&amp;$A17,Concentrado!$B$2:$B1006, "=Morelos")</f>
        <v>14.244724364583544</v>
      </c>
      <c r="F17" s="12">
        <f>SUMIFS(Concentrado!G$2:G1006,Concentrado!$A$2:$A1006,"="&amp;$A17,Concentrado!$B$2:$B1006, "=Morelos")</f>
        <v>51.566250777939132</v>
      </c>
      <c r="G17" s="12">
        <f>SUMIFS(Concentrado!H$2:H1006,Concentrado!$A$2:$A1006,"="&amp;$A17,Concentrado!$B$2:$B1006, "=Morelos")</f>
        <v>63.077668625106973</v>
      </c>
      <c r="H17" s="12">
        <f>SUMIFS(Concentrado!I$2:I1006,Concentrado!$A$2:$A1006,"="&amp;$A17,Concentrado!$B$2:$B1006, "=Morelos")</f>
        <v>58.490982849339282</v>
      </c>
      <c r="I17" s="12">
        <f>SUMIFS(Concentrado!J$2:J1006,Concentrado!$A$2:$A1006,"="&amp;$A17,Concentrado!$B$2:$B1006, "=Morelos")</f>
        <v>67.36638511273307</v>
      </c>
      <c r="J17" s="12">
        <f>SUMIFS(Concentrado!K$2:K1006,Concentrado!$A$2:$A1006,"="&amp;$A17,Concentrado!$B$2:$B1006, "=Morelos")</f>
        <v>41.607000650791711</v>
      </c>
      <c r="K17" s="12">
        <f>SUMIFS(Concentrado!L$2:L1006,Concentrado!$A$2:$A1006,"="&amp;$A17,Concentrado!$B$2:$B1006, "=Morelos")</f>
        <v>13.707262605071325</v>
      </c>
      <c r="L17" s="12">
        <f>SUMIFS(Concentrado!M$2:M1006,Concentrado!$A$2:$A1006,"="&amp;$A17,Concentrado!$B$2:$B1006, "=Morelos")</f>
        <v>8.4305730181633365</v>
      </c>
      <c r="M17" s="12">
        <f>SUMIFS(Concentrado!N$2:N1006,Concentrado!$A$2:$A1006,"="&amp;$A17,Concentrado!$B$2:$B1006, "=Morelos")</f>
        <v>15.062055669357754</v>
      </c>
      <c r="N17" s="12">
        <f>SUMIFS(Concentrado!O$2:O1006,Concentrado!$A$2:$A1006,"="&amp;$A17,Concentrado!$B$2:$B1006, "=Morelos")</f>
        <v>2.1125347247895387</v>
      </c>
      <c r="O17" s="12">
        <f>SUMIFS(Concentrado!P$2:P1006,Concentrado!$A$2:$A1006,"="&amp;$A17,Concentrado!$B$2:$B1006, "=Morelos")</f>
        <v>3.0990707680965341</v>
      </c>
      <c r="P17" s="12">
        <f>SUMIFS(Concentrado!Q$2:Q1006,Concentrado!$A$2:$A1006,"="&amp;$A17,Concentrado!$B$2:$B1006, "=Morelos")</f>
        <v>2.001502946758202</v>
      </c>
      <c r="Q17" s="12">
        <f>SUMIFS(Concentrado!R$2:R1006,Concentrado!$A$2:$A1006,"="&amp;$A17,Concentrado!$B$2:$B1006, "=Morelos")</f>
        <v>4.8521283557774595</v>
      </c>
    </row>
    <row r="18" spans="1:17" x14ac:dyDescent="0.25">
      <c r="A18" s="5">
        <v>2006</v>
      </c>
      <c r="B18" s="12">
        <f>SUMIFS(Concentrado!C$2:C1007,Concentrado!$A$2:$A1007,"="&amp;$A18,Concentrado!$B$2:$B1007, "=Morelos")</f>
        <v>9.6097827588485067</v>
      </c>
      <c r="C18" s="12">
        <f>SUMIFS(Concentrado!D$2:D1007,Concentrado!$A$2:$A1007,"="&amp;$A18,Concentrado!$B$2:$B1007, "=Morelos")</f>
        <v>12.612839870988667</v>
      </c>
      <c r="D18" s="12">
        <f>SUMIFS(Concentrado!E$2:E1007,Concentrado!$A$2:$A1007,"="&amp;$A18,Concentrado!$B$2:$B1007, "=Morelos")</f>
        <v>22.457215701556812</v>
      </c>
      <c r="E18" s="12">
        <f>SUMIFS(Concentrado!F$2:F1007,Concentrado!$A$2:$A1007,"="&amp;$A18,Concentrado!$B$2:$B1007, "=Morelos")</f>
        <v>14.751308352983397</v>
      </c>
      <c r="F18" s="12">
        <f>SUMIFS(Concentrado!G$2:G1007,Concentrado!$A$2:$A1007,"="&amp;$A18,Concentrado!$B$2:$B1007, "=Morelos")</f>
        <v>35.37722391500337</v>
      </c>
      <c r="G18" s="12">
        <f>SUMIFS(Concentrado!H$2:H1007,Concentrado!$A$2:$A1007,"="&amp;$A18,Concentrado!$B$2:$B1007, "=Morelos")</f>
        <v>70.280331794941731</v>
      </c>
      <c r="H18" s="12">
        <f>SUMIFS(Concentrado!I$2:I1007,Concentrado!$A$2:$A1007,"="&amp;$A18,Concentrado!$B$2:$B1007, "=Morelos")</f>
        <v>69.964101605211766</v>
      </c>
      <c r="I18" s="12">
        <f>SUMIFS(Concentrado!J$2:J1007,Concentrado!$A$2:$A1007,"="&amp;$A18,Concentrado!$B$2:$B1007, "=Morelos")</f>
        <v>70.575794353705064</v>
      </c>
      <c r="J18" s="12">
        <f>SUMIFS(Concentrado!K$2:K1007,Concentrado!$A$2:$A1007,"="&amp;$A18,Concentrado!$B$2:$B1007, "=Morelos")</f>
        <v>44.560721010409864</v>
      </c>
      <c r="K18" s="12">
        <f>SUMIFS(Concentrado!L$2:L1007,Concentrado!$A$2:$A1007,"="&amp;$A18,Concentrado!$B$2:$B1007, "=Morelos")</f>
        <v>14.893449035694033</v>
      </c>
      <c r="L18" s="12">
        <f>SUMIFS(Concentrado!M$2:M1007,Concentrado!$A$2:$A1007,"="&amp;$A18,Concentrado!$B$2:$B1007, "=Morelos")</f>
        <v>7.7158832353595601</v>
      </c>
      <c r="M18" s="12">
        <f>SUMIFS(Concentrado!N$2:N1007,Concentrado!$A$2:$A1007,"="&amp;$A18,Concentrado!$B$2:$B1007, "=Morelos")</f>
        <v>13.249838711075503</v>
      </c>
      <c r="N18" s="12">
        <f>SUMIFS(Concentrado!O$2:O1007,Concentrado!$A$2:$A1007,"="&amp;$A18,Concentrado!$B$2:$B1007, "=Morelos")</f>
        <v>2.5453565176746085</v>
      </c>
      <c r="O18" s="12">
        <f>SUMIFS(Concentrado!P$2:P1007,Concentrado!$A$2:$A1007,"="&amp;$A18,Concentrado!$B$2:$B1007, "=Morelos")</f>
        <v>3.2414910858995141</v>
      </c>
      <c r="P18" s="12">
        <f>SUMIFS(Concentrado!Q$2:Q1007,Concentrado!$A$2:$A1007,"="&amp;$A18,Concentrado!$B$2:$B1007, "=Morelos")</f>
        <v>1.7345784017474979</v>
      </c>
      <c r="Q18" s="12">
        <f>SUMIFS(Concentrado!R$2:R1007,Concentrado!$A$2:$A1007,"="&amp;$A18,Concentrado!$B$2:$B1007, "=Morelos")</f>
        <v>4.8448569152257699</v>
      </c>
    </row>
    <row r="19" spans="1:17" x14ac:dyDescent="0.25">
      <c r="A19" s="5">
        <v>2007</v>
      </c>
      <c r="B19" s="12">
        <f>SUMIFS(Concentrado!C$2:C1008,Concentrado!$A$2:$A1008,"="&amp;$A19,Concentrado!$B$2:$B1008, "=Morelos")</f>
        <v>12.594836117191951</v>
      </c>
      <c r="C19" s="12">
        <f>SUMIFS(Concentrado!D$2:D1008,Concentrado!$A$2:$A1008,"="&amp;$A19,Concentrado!$B$2:$B1008, "=Morelos")</f>
        <v>9.596065613098629</v>
      </c>
      <c r="D19" s="12">
        <f>SUMIFS(Concentrado!E$2:E1008,Concentrado!$A$2:$A1008,"="&amp;$A19,Concentrado!$B$2:$B1008, "=Morelos")</f>
        <v>16.464389876752282</v>
      </c>
      <c r="E19" s="12">
        <f>SUMIFS(Concentrado!F$2:F1008,Concentrado!$A$2:$A1008,"="&amp;$A19,Concentrado!$B$2:$B1008, "=Morelos")</f>
        <v>17.533506102515414</v>
      </c>
      <c r="F19" s="12">
        <f>SUMIFS(Concentrado!G$2:G1008,Concentrado!$A$2:$A1008,"="&amp;$A19,Concentrado!$B$2:$B1008, "=Morelos")</f>
        <v>48.786637942848373</v>
      </c>
      <c r="G19" s="12">
        <f>SUMIFS(Concentrado!H$2:H1008,Concentrado!$A$2:$A1008,"="&amp;$A19,Concentrado!$B$2:$B1008, "=Morelos")</f>
        <v>68.369481836860075</v>
      </c>
      <c r="H19" s="12">
        <f>SUMIFS(Concentrado!I$2:I1008,Concentrado!$A$2:$A1008,"="&amp;$A19,Concentrado!$B$2:$B1008, "=Morelos")</f>
        <v>64.668664263877318</v>
      </c>
      <c r="I19" s="12">
        <f>SUMIFS(Concentrado!J$2:J1008,Concentrado!$A$2:$A1008,"="&amp;$A19,Concentrado!$B$2:$B1008, "=Morelos")</f>
        <v>71.829690893654544</v>
      </c>
      <c r="J19" s="12">
        <f>SUMIFS(Concentrado!K$2:K1008,Concentrado!$A$2:$A1008,"="&amp;$A19,Concentrado!$B$2:$B1008, "=Morelos")</f>
        <v>48.046594624185175</v>
      </c>
      <c r="K19" s="12">
        <f>SUMIFS(Concentrado!L$2:L1008,Concentrado!$A$2:$A1008,"="&amp;$A19,Concentrado!$B$2:$B1008, "=Morelos")</f>
        <v>14.742903729426013</v>
      </c>
      <c r="L19" s="12">
        <f>SUMIFS(Concentrado!M$2:M1008,Concentrado!$A$2:$A1008,"="&amp;$A19,Concentrado!$B$2:$B1008, "=Morelos")</f>
        <v>7.6357668718142699</v>
      </c>
      <c r="M19" s="12">
        <f>SUMIFS(Concentrado!N$2:N1008,Concentrado!$A$2:$A1008,"="&amp;$A19,Concentrado!$B$2:$B1008, "=Morelos")</f>
        <v>13.614455634500489</v>
      </c>
      <c r="N19" s="12">
        <f>SUMIFS(Concentrado!O$2:O1008,Concentrado!$A$2:$A1008,"="&amp;$A19,Concentrado!$B$2:$B1008, "=Morelos")</f>
        <v>2.0457823355787688</v>
      </c>
      <c r="O19" s="12">
        <f>SUMIFS(Concentrado!P$2:P1008,Concentrado!$A$2:$A1008,"="&amp;$A19,Concentrado!$B$2:$B1008, "=Morelos")</f>
        <v>3.5244379722947135</v>
      </c>
      <c r="P19" s="12">
        <f>SUMIFS(Concentrado!Q$2:Q1008,Concentrado!$A$2:$A1008,"="&amp;$A19,Concentrado!$B$2:$B1008, "=Morelos")</f>
        <v>1.0572600284050528</v>
      </c>
      <c r="Q19" s="12">
        <f>SUMIFS(Concentrado!R$2:R1008,Concentrado!$A$2:$A1008,"="&amp;$A19,Concentrado!$B$2:$B1008, "=Morelos")</f>
        <v>4.6401967913332873</v>
      </c>
    </row>
    <row r="20" spans="1:17" x14ac:dyDescent="0.25">
      <c r="A20" s="5">
        <v>2008</v>
      </c>
      <c r="B20" s="12">
        <f>SUMIFS(Concentrado!C$2:C1009,Concentrado!$A$2:$A1009,"="&amp;$A20,Concentrado!$B$2:$B1009, "=Morelos")</f>
        <v>11.379630461473962</v>
      </c>
      <c r="C20" s="12">
        <f>SUMIFS(Concentrado!D$2:D1009,Concentrado!$A$2:$A1009,"="&amp;$A20,Concentrado!$B$2:$B1009, "=Morelos")</f>
        <v>13.775342137573743</v>
      </c>
      <c r="D20" s="12">
        <f>SUMIFS(Concentrado!E$2:E1009,Concentrado!$A$2:$A1009,"="&amp;$A20,Concentrado!$B$2:$B1009, "=Morelos")</f>
        <v>17.863448476414018</v>
      </c>
      <c r="E20" s="12">
        <f>SUMIFS(Concentrado!F$2:F1009,Concentrado!$A$2:$A1009,"="&amp;$A20,Concentrado!$B$2:$B1009, "=Morelos")</f>
        <v>15.994017821905574</v>
      </c>
      <c r="F20" s="12">
        <f>SUMIFS(Concentrado!G$2:G1009,Concentrado!$A$2:$A1009,"="&amp;$A20,Concentrado!$B$2:$B1009, "=Morelos")</f>
        <v>44.796964346886611</v>
      </c>
      <c r="G20" s="12">
        <f>SUMIFS(Concentrado!H$2:H1009,Concentrado!$A$2:$A1009,"="&amp;$A20,Concentrado!$B$2:$B1009, "=Morelos")</f>
        <v>80.716439113572065</v>
      </c>
      <c r="H20" s="12">
        <f>SUMIFS(Concentrado!I$2:I1009,Concentrado!$A$2:$A1009,"="&amp;$A20,Concentrado!$B$2:$B1009, "=Morelos")</f>
        <v>78.586258256625271</v>
      </c>
      <c r="I20" s="12">
        <f>SUMIFS(Concentrado!J$2:J1009,Concentrado!$A$2:$A1009,"="&amp;$A20,Concentrado!$B$2:$B1009, "=Morelos")</f>
        <v>82.710308539588212</v>
      </c>
      <c r="J20" s="12">
        <f>SUMIFS(Concentrado!K$2:K1009,Concentrado!$A$2:$A1009,"="&amp;$A20,Concentrado!$B$2:$B1009, "=Morelos")</f>
        <v>52.177412426987651</v>
      </c>
      <c r="K20" s="12">
        <f>SUMIFS(Concentrado!L$2:L1009,Concentrado!$A$2:$A1009,"="&amp;$A20,Concentrado!$B$2:$B1009, "=Morelos")</f>
        <v>14.644268239176645</v>
      </c>
      <c r="L20" s="12">
        <f>SUMIFS(Concentrado!M$2:M1009,Concentrado!$A$2:$A1009,"="&amp;$A20,Concentrado!$B$2:$B1009, "=Morelos")</f>
        <v>12.568702661970507</v>
      </c>
      <c r="M20" s="12">
        <f>SUMIFS(Concentrado!N$2:N1009,Concentrado!$A$2:$A1009,"="&amp;$A20,Concentrado!$B$2:$B1009, "=Morelos")</f>
        <v>23.015398852092076</v>
      </c>
      <c r="N20" s="12">
        <f>SUMIFS(Concentrado!O$2:O1009,Concentrado!$A$2:$A1009,"="&amp;$A20,Concentrado!$B$2:$B1009, "=Morelos")</f>
        <v>2.567256540365086</v>
      </c>
      <c r="O20" s="12">
        <f>SUMIFS(Concentrado!P$2:P1009,Concentrado!$A$2:$A1009,"="&amp;$A20,Concentrado!$B$2:$B1009, "=Morelos")</f>
        <v>4.9023793935598547</v>
      </c>
      <c r="P20" s="12">
        <f>SUMIFS(Concentrado!Q$2:Q1009,Concentrado!$A$2:$A1009,"="&amp;$A20,Concentrado!$B$2:$B1009, "=Morelos")</f>
        <v>1.84494717973879</v>
      </c>
      <c r="Q20" s="12">
        <f>SUMIFS(Concentrado!R$2:R1009,Concentrado!$A$2:$A1009,"="&amp;$A20,Concentrado!$B$2:$B1009, "=Morelos")</f>
        <v>5.0159501449148358</v>
      </c>
    </row>
    <row r="21" spans="1:17" x14ac:dyDescent="0.25">
      <c r="A21" s="5">
        <v>2009</v>
      </c>
      <c r="B21" s="12">
        <f>SUMIFS(Concentrado!C$2:C1010,Concentrado!$A$2:$A1010,"="&amp;$A21,Concentrado!$B$2:$B1010, "=Morelos")</f>
        <v>4.7869507721949969</v>
      </c>
      <c r="C21" s="12">
        <f>SUMIFS(Concentrado!D$2:D1010,Concentrado!$A$2:$A1010,"="&amp;$A21,Concentrado!$B$2:$B1010, "=Morelos")</f>
        <v>20.344540781828734</v>
      </c>
      <c r="D21" s="12">
        <f>SUMIFS(Concentrado!E$2:E1010,Concentrado!$A$2:$A1010,"="&amp;$A21,Concentrado!$B$2:$B1010, "=Morelos")</f>
        <v>21.397455721397051</v>
      </c>
      <c r="E21" s="12">
        <f>SUMIFS(Concentrado!F$2:F1010,Concentrado!$A$2:$A1010,"="&amp;$A21,Concentrado!$B$2:$B1010, "=Morelos")</f>
        <v>12.71735575894353</v>
      </c>
      <c r="F21" s="12">
        <f>SUMIFS(Concentrado!G$2:G1010,Concentrado!$A$2:$A1010,"="&amp;$A21,Concentrado!$B$2:$B1010, "=Morelos")</f>
        <v>42.603478269690157</v>
      </c>
      <c r="G21" s="12">
        <f>SUMIFS(Concentrado!H$2:H1010,Concentrado!$A$2:$A1010,"="&amp;$A21,Concentrado!$B$2:$B1010, "=Morelos")</f>
        <v>74.47297355417173</v>
      </c>
      <c r="H21" s="12">
        <f>SUMIFS(Concentrado!I$2:I1010,Concentrado!$A$2:$A1010,"="&amp;$A21,Concentrado!$B$2:$B1010, "=Morelos")</f>
        <v>71.465582479586701</v>
      </c>
      <c r="I21" s="12">
        <f>SUMIFS(Concentrado!J$2:J1010,Concentrado!$A$2:$A1010,"="&amp;$A21,Concentrado!$B$2:$B1010, "=Morelos")</f>
        <v>77.291868347280584</v>
      </c>
      <c r="J21" s="12">
        <f>SUMIFS(Concentrado!K$2:K1010,Concentrado!$A$2:$A1010,"="&amp;$A21,Concentrado!$B$2:$B1010, "=Morelos")</f>
        <v>49.460014351326819</v>
      </c>
      <c r="K21" s="12">
        <f>SUMIFS(Concentrado!L$2:L1010,Concentrado!$A$2:$A1010,"="&amp;$A21,Concentrado!$B$2:$B1010, "=Morelos")</f>
        <v>16.241446360218305</v>
      </c>
      <c r="L21" s="12">
        <f>SUMIFS(Concentrado!M$2:M1010,Concentrado!$A$2:$A1010,"="&amp;$A21,Concentrado!$B$2:$B1010, "=Morelos")</f>
        <v>14.43055338625668</v>
      </c>
      <c r="M21" s="12">
        <f>SUMIFS(Concentrado!N$2:N1010,Concentrado!$A$2:$A1010,"="&amp;$A21,Concentrado!$B$2:$B1010, "=Morelos")</f>
        <v>26.784972811498125</v>
      </c>
      <c r="N21" s="12">
        <f>SUMIFS(Concentrado!O$2:O1010,Concentrado!$A$2:$A1010,"="&amp;$A21,Concentrado!$B$2:$B1010, "=Morelos")</f>
        <v>2.8504802511053833</v>
      </c>
      <c r="O21" s="12">
        <f>SUMIFS(Concentrado!P$2:P1010,Concentrado!$A$2:$A1010,"="&amp;$A21,Concentrado!$B$2:$B1010, "=Morelos")</f>
        <v>4.0563331060746703</v>
      </c>
      <c r="P21" s="12">
        <f>SUMIFS(Concentrado!Q$2:Q1010,Concentrado!$A$2:$A1010,"="&amp;$A21,Concentrado!$B$2:$B1010, "=Morelos")</f>
        <v>1.5845313522164199</v>
      </c>
      <c r="Q21" s="12">
        <f>SUMIFS(Concentrado!R$2:R1010,Concentrado!$A$2:$A1010,"="&amp;$A21,Concentrado!$B$2:$B1010, "=Morelos")</f>
        <v>5.5458597327574699</v>
      </c>
    </row>
    <row r="22" spans="1:17" x14ac:dyDescent="0.25">
      <c r="A22" s="5">
        <v>2010</v>
      </c>
      <c r="B22" s="12">
        <f>SUMIFS(Concentrado!C$2:C1011,Concentrado!$A$2:$A1011,"="&amp;$A22,Concentrado!$B$2:$B1011, "=Morelos")</f>
        <v>7.1787938429878144</v>
      </c>
      <c r="C22" s="12">
        <f>SUMIFS(Concentrado!D$2:D1011,Concentrado!$A$2:$A1011,"="&amp;$A22,Concentrado!$B$2:$B1011, "=Morelos")</f>
        <v>8.9734923037347674</v>
      </c>
      <c r="D22" s="12">
        <f>SUMIFS(Concentrado!E$2:E1011,Concentrado!$A$2:$A1011,"="&amp;$A22,Concentrado!$B$2:$B1011, "=Morelos")</f>
        <v>17.293796047188483</v>
      </c>
      <c r="E22" s="12">
        <f>SUMIFS(Concentrado!F$2:F1011,Concentrado!$A$2:$A1011,"="&amp;$A22,Concentrado!$B$2:$B1011, "=Morelos")</f>
        <v>16.900755227934194</v>
      </c>
      <c r="F22" s="12">
        <f>SUMIFS(Concentrado!G$2:G1011,Concentrado!$A$2:$A1011,"="&amp;$A22,Concentrado!$B$2:$B1011, "=Morelos")</f>
        <v>45.030052665583334</v>
      </c>
      <c r="G22" s="12">
        <f>SUMIFS(Concentrado!H$2:H1011,Concentrado!$A$2:$A1011,"="&amp;$A22,Concentrado!$B$2:$B1011, "=Morelos")</f>
        <v>85.860935333305136</v>
      </c>
      <c r="H22" s="12">
        <f>SUMIFS(Concentrado!I$2:I1011,Concentrado!$A$2:$A1011,"="&amp;$A22,Concentrado!$B$2:$B1011, "=Morelos")</f>
        <v>83.462570026360837</v>
      </c>
      <c r="I22" s="12">
        <f>SUMIFS(Concentrado!J$2:J1011,Concentrado!$A$2:$A1011,"="&amp;$A22,Concentrado!$B$2:$B1011, "=Morelos")</f>
        <v>88.003011083418443</v>
      </c>
      <c r="J22" s="12">
        <f>SUMIFS(Concentrado!K$2:K1011,Concentrado!$A$2:$A1011,"="&amp;$A22,Concentrado!$B$2:$B1011, "=Morelos")</f>
        <v>56.034972054853057</v>
      </c>
      <c r="K22" s="12">
        <f>SUMIFS(Concentrado!L$2:L1011,Concentrado!$A$2:$A1011,"="&amp;$A22,Concentrado!$B$2:$B1011, "=Morelos")</f>
        <v>17.250090702089821</v>
      </c>
      <c r="L22" s="12">
        <f>SUMIFS(Concentrado!M$2:M1011,Concentrado!$A$2:$A1011,"="&amp;$A22,Concentrado!$B$2:$B1011, "=Morelos")</f>
        <v>26.264654230278694</v>
      </c>
      <c r="M22" s="12">
        <f>SUMIFS(Concentrado!N$2:N1011,Concentrado!$A$2:$A1011,"="&amp;$A22,Concentrado!$B$2:$B1011, "=Morelos")</f>
        <v>49.778640249881875</v>
      </c>
      <c r="N22" s="12">
        <f>SUMIFS(Concentrado!O$2:O1011,Concentrado!$A$2:$A1011,"="&amp;$A22,Concentrado!$B$2:$B1011, "=Morelos")</f>
        <v>4.2060262650163232</v>
      </c>
      <c r="O22" s="12">
        <f>SUMIFS(Concentrado!P$2:P1011,Concentrado!$A$2:$A1011,"="&amp;$A22,Concentrado!$B$2:$B1011, "=Morelos")</f>
        <v>2.930122741299463</v>
      </c>
      <c r="P22" s="12">
        <f>SUMIFS(Concentrado!Q$2:Q1011,Concentrado!$A$2:$A1011,"="&amp;$A22,Concentrado!$B$2:$B1011, "=Morelos")</f>
        <v>1.5580727085758548</v>
      </c>
      <c r="Q22" s="12">
        <f>SUMIFS(Concentrado!R$2:R1011,Concentrado!$A$2:$A1011,"="&amp;$A22,Concentrado!$B$2:$B1011, "=Morelos")</f>
        <v>3.6725999559288005</v>
      </c>
    </row>
    <row r="23" spans="1:17" x14ac:dyDescent="0.25">
      <c r="A23" s="5">
        <v>2011</v>
      </c>
      <c r="B23" s="12">
        <f>SUMIFS(Concentrado!C$2:C1012,Concentrado!$A$2:$A1012,"="&amp;$A23,Concentrado!$B$2:$B1012, "=Morelos")</f>
        <v>6.5787506354475047</v>
      </c>
      <c r="C23" s="12">
        <f>SUMIFS(Concentrado!D$2:D1012,Concentrado!$A$2:$A1012,"="&amp;$A23,Concentrado!$B$2:$B1012, "=Morelos")</f>
        <v>14.951705989653417</v>
      </c>
      <c r="D23" s="12">
        <f>SUMIFS(Concentrado!E$2:E1012,Concentrado!$A$2:$A1012,"="&amp;$A23,Concentrado!$B$2:$B1012, "=Morelos")</f>
        <v>15.901845380418122</v>
      </c>
      <c r="E23" s="12">
        <f>SUMIFS(Concentrado!F$2:F1012,Concentrado!$A$2:$A1012,"="&amp;$A23,Concentrado!$B$2:$B1012, "=Morelos")</f>
        <v>17.242964870332905</v>
      </c>
      <c r="F23" s="12">
        <f>SUMIFS(Concentrado!G$2:G1012,Concentrado!$A$2:$A1012,"="&amp;$A23,Concentrado!$B$2:$B1012, "=Morelos")</f>
        <v>42.609803095365478</v>
      </c>
      <c r="G23" s="12">
        <f>SUMIFS(Concentrado!H$2:H1012,Concentrado!$A$2:$A1012,"="&amp;$A23,Concentrado!$B$2:$B1012, "=Morelos")</f>
        <v>76.554572943849379</v>
      </c>
      <c r="H23" s="12">
        <f>SUMIFS(Concentrado!I$2:I1012,Concentrado!$A$2:$A1012,"="&amp;$A23,Concentrado!$B$2:$B1012, "=Morelos")</f>
        <v>79.007985692536693</v>
      </c>
      <c r="I23" s="12">
        <f>SUMIFS(Concentrado!J$2:J1012,Concentrado!$A$2:$A1012,"="&amp;$A23,Concentrado!$B$2:$B1012, "=Morelos")</f>
        <v>74.25214072427174</v>
      </c>
      <c r="J23" s="12">
        <f>SUMIFS(Concentrado!K$2:K1012,Concentrado!$A$2:$A1012,"="&amp;$A23,Concentrado!$B$2:$B1012, "=Morelos")</f>
        <v>56.662439816707426</v>
      </c>
      <c r="K23" s="12">
        <f>SUMIFS(Concentrado!L$2:L1012,Concentrado!$A$2:$A1012,"="&amp;$A23,Concentrado!$B$2:$B1012, "=Morelos")</f>
        <v>14.795801499527082</v>
      </c>
      <c r="L23" s="12">
        <f>SUMIFS(Concentrado!M$2:M1012,Concentrado!$A$2:$A1012,"="&amp;$A23,Concentrado!$B$2:$B1012, "=Morelos")</f>
        <v>23.015691221486573</v>
      </c>
      <c r="M23" s="12">
        <f>SUMIFS(Concentrado!N$2:N1012,Concentrado!$A$2:$A1012,"="&amp;$A23,Concentrado!$B$2:$B1012, "=Morelos")</f>
        <v>41.881023934439213</v>
      </c>
      <c r="N23" s="12">
        <f>SUMIFS(Concentrado!O$2:O1012,Concentrado!$A$2:$A1012,"="&amp;$A23,Concentrado!$B$2:$B1012, "=Morelos")</f>
        <v>4.780180733322215</v>
      </c>
      <c r="O23" s="12">
        <f>SUMIFS(Concentrado!P$2:P1012,Concentrado!$A$2:$A1012,"="&amp;$A23,Concentrado!$B$2:$B1012, "=Morelos")</f>
        <v>5.0387295072580613</v>
      </c>
      <c r="P23" s="12">
        <f>SUMIFS(Concentrado!Q$2:Q1012,Concentrado!$A$2:$A1012,"="&amp;$A23,Concentrado!$B$2:$B1012, "=Morelos")</f>
        <v>1.2603830907004552</v>
      </c>
      <c r="Q23" s="12">
        <f>SUMIFS(Concentrado!R$2:R1012,Concentrado!$A$2:$A1012,"="&amp;$A23,Concentrado!$B$2:$B1012, "=Morelos")</f>
        <v>4.2195433906058719</v>
      </c>
    </row>
    <row r="24" spans="1:17" x14ac:dyDescent="0.25">
      <c r="A24" s="5">
        <v>2012</v>
      </c>
      <c r="B24" s="12">
        <f>SUMIFS(Concentrado!C$2:C1013,Concentrado!$A$2:$A1013,"="&amp;$A24,Concentrado!$B$2:$B1013, "=Morelos")</f>
        <v>5.3799757303317053</v>
      </c>
      <c r="C24" s="12">
        <f>SUMIFS(Concentrado!D$2:D1013,Concentrado!$A$2:$A1013,"="&amp;$A24,Concentrado!$B$2:$B1013, "=Morelos")</f>
        <v>8.9666262172195097</v>
      </c>
      <c r="D24" s="12">
        <f>SUMIFS(Concentrado!E$2:E1013,Concentrado!$A$2:$A1013,"="&amp;$A24,Concentrado!$B$2:$B1013, "=Morelos")</f>
        <v>16.070140557671252</v>
      </c>
      <c r="E24" s="12">
        <f>SUMIFS(Concentrado!F$2:F1013,Concentrado!$A$2:$A1013,"="&amp;$A24,Concentrado!$B$2:$B1013, "=Morelos")</f>
        <v>19.620520448319549</v>
      </c>
      <c r="F24" s="12">
        <f>SUMIFS(Concentrado!G$2:G1013,Concentrado!$A$2:$A1013,"="&amp;$A24,Concentrado!$B$2:$B1013, "=Morelos")</f>
        <v>46.726617221965178</v>
      </c>
      <c r="G24" s="12">
        <f>SUMIFS(Concentrado!H$2:H1013,Concentrado!$A$2:$A1013,"="&amp;$A24,Concentrado!$B$2:$B1013, "=Morelos")</f>
        <v>82.493684752111335</v>
      </c>
      <c r="H24" s="12">
        <f>SUMIFS(Concentrado!I$2:I1013,Concentrado!$A$2:$A1013,"="&amp;$A24,Concentrado!$B$2:$B1013, "=Morelos")</f>
        <v>82.616155973950825</v>
      </c>
      <c r="I24" s="12">
        <f>SUMIFS(Concentrado!J$2:J1013,Concentrado!$A$2:$A1013,"="&amp;$A24,Concentrado!$B$2:$B1013, "=Morelos")</f>
        <v>82.378703378050218</v>
      </c>
      <c r="J24" s="12">
        <f>SUMIFS(Concentrado!K$2:K1013,Concentrado!$A$2:$A1013,"="&amp;$A24,Concentrado!$B$2:$B1013, "=Morelos")</f>
        <v>60.142647129484317</v>
      </c>
      <c r="K24" s="12">
        <f>SUMIFS(Concentrado!L$2:L1013,Concentrado!$A$2:$A1013,"="&amp;$A24,Concentrado!$B$2:$B1013, "=Morelos")</f>
        <v>19.489672902822115</v>
      </c>
      <c r="L24" s="12">
        <f>SUMIFS(Concentrado!M$2:M1013,Concentrado!$A$2:$A1013,"="&amp;$A24,Concentrado!$B$2:$B1013, "=Morelos")</f>
        <v>35.416136909283402</v>
      </c>
      <c r="M24" s="12">
        <f>SUMIFS(Concentrado!N$2:N1013,Concentrado!$A$2:$A1013,"="&amp;$A24,Concentrado!$B$2:$B1013, "=Morelos")</f>
        <v>66.33820891295646</v>
      </c>
      <c r="N24" s="12">
        <f>SUMIFS(Concentrado!O$2:O1013,Concentrado!$A$2:$A1013,"="&amp;$A24,Concentrado!$B$2:$B1013, "=Morelos")</f>
        <v>6.3851345693279065</v>
      </c>
      <c r="O24" s="12">
        <f>SUMIFS(Concentrado!P$2:P1013,Concentrado!$A$2:$A1013,"="&amp;$A24,Concentrado!$B$2:$B1013, "=Morelos")</f>
        <v>4.9914011770631506</v>
      </c>
      <c r="P24" s="12">
        <f>SUMIFS(Concentrado!Q$2:Q1013,Concentrado!$A$2:$A1013,"="&amp;$A24,Concentrado!$B$2:$B1013, "=Morelos")</f>
        <v>1.403688353111842</v>
      </c>
      <c r="Q24" s="12">
        <f>SUMIFS(Concentrado!R$2:R1013,Concentrado!$A$2:$A1013,"="&amp;$A24,Concentrado!$B$2:$B1013, "=Morelos")</f>
        <v>4.2110650593355263</v>
      </c>
    </row>
    <row r="25" spans="1:17" x14ac:dyDescent="0.25">
      <c r="A25" s="5">
        <v>2013</v>
      </c>
      <c r="B25" s="12">
        <f>SUMIFS(Concentrado!C$2:C1014,Concentrado!$A$2:$A1014,"="&amp;$A25,Concentrado!$B$2:$B1014, "=Morelos")</f>
        <v>6.5743861913983119</v>
      </c>
      <c r="C25" s="12">
        <f>SUMIFS(Concentrado!D$2:D1014,Concentrado!$A$2:$A1014,"="&amp;$A25,Concentrado!$B$2:$B1014, "=Morelos")</f>
        <v>11.953429438906022</v>
      </c>
      <c r="D25" s="12">
        <f>SUMIFS(Concentrado!E$2:E1014,Concentrado!$A$2:$A1014,"="&amp;$A25,Concentrado!$B$2:$B1014, "=Morelos")</f>
        <v>18.964916727603619</v>
      </c>
      <c r="E25" s="12">
        <f>SUMIFS(Concentrado!F$2:F1014,Concentrado!$A$2:$A1014,"="&amp;$A25,Concentrado!$B$2:$B1014, "=Morelos")</f>
        <v>15.135462388375965</v>
      </c>
      <c r="F25" s="12">
        <f>SUMIFS(Concentrado!G$2:G1014,Concentrado!$A$2:$A1014,"="&amp;$A25,Concentrado!$B$2:$B1014, "=Morelos")</f>
        <v>42.130097741826759</v>
      </c>
      <c r="G25" s="12">
        <f>SUMIFS(Concentrado!H$2:H1014,Concentrado!$A$2:$A1014,"="&amp;$A25,Concentrado!$B$2:$B1014, "=Morelos")</f>
        <v>87.865652300020486</v>
      </c>
      <c r="H25" s="12">
        <f>SUMIFS(Concentrado!I$2:I1014,Concentrado!$A$2:$A1014,"="&amp;$A25,Concentrado!$B$2:$B1014, "=Morelos")</f>
        <v>89.450746045595707</v>
      </c>
      <c r="I25" s="12">
        <f>SUMIFS(Concentrado!J$2:J1014,Concentrado!$A$2:$A1014,"="&amp;$A25,Concentrado!$B$2:$B1014, "=Morelos")</f>
        <v>86.377084995258031</v>
      </c>
      <c r="J25" s="12">
        <f>SUMIFS(Concentrado!K$2:K1014,Concentrado!$A$2:$A1014,"="&amp;$A25,Concentrado!$B$2:$B1014, "=Morelos")</f>
        <v>59.925332822424643</v>
      </c>
      <c r="K25" s="12">
        <f>SUMIFS(Concentrado!L$2:L1014,Concentrado!$A$2:$A1014,"="&amp;$A25,Concentrado!$B$2:$B1014, "=Morelos")</f>
        <v>19.850931743130008</v>
      </c>
      <c r="L25" s="12">
        <f>SUMIFS(Concentrado!M$2:M1014,Concentrado!$A$2:$A1014,"="&amp;$A25,Concentrado!$B$2:$B1014, "=Morelos")</f>
        <v>32.676868874750205</v>
      </c>
      <c r="M25" s="12">
        <f>SUMIFS(Concentrado!N$2:N1014,Concentrado!$A$2:$A1014,"="&amp;$A25,Concentrado!$B$2:$B1014, "=Morelos")</f>
        <v>60.439693274051159</v>
      </c>
      <c r="N25" s="12">
        <f>SUMIFS(Concentrado!O$2:O1014,Concentrado!$A$2:$A1014,"="&amp;$A25,Concentrado!$B$2:$B1014, "=Morelos")</f>
        <v>6.2951041633342175</v>
      </c>
      <c r="O25" s="12">
        <f>SUMIFS(Concentrado!P$2:P1014,Concentrado!$A$2:$A1014,"="&amp;$A25,Concentrado!$B$2:$B1014, "=Morelos")</f>
        <v>3.4494705062772866</v>
      </c>
      <c r="P25" s="12">
        <f>SUMIFS(Concentrado!Q$2:Q1014,Concentrado!$A$2:$A1014,"="&amp;$A25,Concentrado!$B$2:$B1014, "=Morelos")</f>
        <v>1.0643931229560326</v>
      </c>
      <c r="Q25" s="12">
        <f>SUMIFS(Concentrado!R$2:R1014,Concentrado!$A$2:$A1014,"="&amp;$A25,Concentrado!$B$2:$B1014, "=Morelos")</f>
        <v>4.89620836559775</v>
      </c>
    </row>
    <row r="26" spans="1:17" x14ac:dyDescent="0.25">
      <c r="A26" s="5">
        <v>2014</v>
      </c>
      <c r="B26" s="12">
        <f>SUMIFS(Concentrado!C$2:C1015,Concentrado!$A$2:$A1015,"="&amp;$A26,Concentrado!$B$2:$B1015, "=Morelos")</f>
        <v>5.3782075031970455</v>
      </c>
      <c r="C26" s="12">
        <f>SUMIFS(Concentrado!D$2:D1015,Concentrado!$A$2:$A1015,"="&amp;$A26,Concentrado!$B$2:$B1015, "=Morelos")</f>
        <v>7.7685219490623982</v>
      </c>
      <c r="D26" s="12">
        <f>SUMIFS(Concentrado!E$2:E1015,Concentrado!$A$2:$A1015,"="&amp;$A26,Concentrado!$B$2:$B1015, "=Morelos")</f>
        <v>17.093864905048921</v>
      </c>
      <c r="E26" s="12">
        <f>SUMIFS(Concentrado!F$2:F1015,Concentrado!$A$2:$A1015,"="&amp;$A26,Concentrado!$B$2:$B1015, "=Morelos")</f>
        <v>12.998459771547619</v>
      </c>
      <c r="F26" s="12">
        <f>SUMIFS(Concentrado!G$2:G1015,Concentrado!$A$2:$A1015,"="&amp;$A26,Concentrado!$B$2:$B1015, "=Morelos")</f>
        <v>43.814997615948663</v>
      </c>
      <c r="G26" s="12">
        <f>SUMIFS(Concentrado!H$2:H1015,Concentrado!$A$2:$A1015,"="&amp;$A26,Concentrado!$B$2:$B1015, "=Morelos")</f>
        <v>89.960814035146655</v>
      </c>
      <c r="H26" s="12">
        <f>SUMIFS(Concentrado!I$2:I1015,Concentrado!$A$2:$A1015,"="&amp;$A26,Concentrado!$B$2:$B1015, "=Morelos")</f>
        <v>89.288520031944486</v>
      </c>
      <c r="I26" s="12">
        <f>SUMIFS(Concentrado!J$2:J1015,Concentrado!$A$2:$A1015,"="&amp;$A26,Concentrado!$B$2:$B1015, "=Morelos")</f>
        <v>90.59234158809393</v>
      </c>
      <c r="J26" s="12">
        <f>SUMIFS(Concentrado!K$2:K1015,Concentrado!$A$2:$A1015,"="&amp;$A26,Concentrado!$B$2:$B1015, "=Morelos")</f>
        <v>64.085270674979029</v>
      </c>
      <c r="K26" s="12">
        <f>SUMIFS(Concentrado!L$2:L1015,Concentrado!$A$2:$A1015,"="&amp;$A26,Concentrado!$B$2:$B1015, "=Morelos")</f>
        <v>19.89215199493616</v>
      </c>
      <c r="L26" s="12">
        <f>SUMIFS(Concentrado!M$2:M1015,Concentrado!$A$2:$A1015,"="&amp;$A26,Concentrado!$B$2:$B1015, "=Morelos")</f>
        <v>22.673904120877101</v>
      </c>
      <c r="M26" s="12">
        <f>SUMIFS(Concentrado!N$2:N1015,Concentrado!$A$2:$A1015,"="&amp;$A26,Concentrado!$B$2:$B1015, "=Morelos")</f>
        <v>40.743305257295056</v>
      </c>
      <c r="N26" s="12">
        <f>SUMIFS(Concentrado!O$2:O1015,Concentrado!$A$2:$A1015,"="&amp;$A26,Concentrado!$B$2:$B1015, "=Morelos")</f>
        <v>5.5984031318485012</v>
      </c>
      <c r="O26" s="12">
        <f>SUMIFS(Concentrado!P$2:P1015,Concentrado!$A$2:$A1015,"="&amp;$A26,Concentrado!$B$2:$B1015, "=Morelos")</f>
        <v>3.5719388484069152</v>
      </c>
      <c r="P26" s="12">
        <f>SUMIFS(Concentrado!Q$2:Q1015,Concentrado!$A$2:$A1015,"="&amp;$A26,Concentrado!$B$2:$B1015, "=Morelos")</f>
        <v>1.0497177833739399</v>
      </c>
      <c r="Q26" s="12">
        <f>SUMIFS(Concentrado!R$2:R1015,Concentrado!$A$2:$A1015,"="&amp;$A26,Concentrado!$B$2:$B1015, "=Morelos")</f>
        <v>4.7762159143514262</v>
      </c>
    </row>
    <row r="27" spans="1:17" x14ac:dyDescent="0.25">
      <c r="A27" s="5">
        <v>2015</v>
      </c>
      <c r="B27" s="12">
        <f>SUMIFS(Concentrado!C$2:C1016,Concentrado!$A$2:$A1016,"="&amp;$A27,Concentrado!$B$2:$B1016, "=Morelos")</f>
        <v>3.5865432895775049</v>
      </c>
      <c r="C27" s="12">
        <f>SUMIFS(Concentrado!D$2:D1016,Concentrado!$A$2:$A1016,"="&amp;$A27,Concentrado!$B$2:$B1016, "=Morelos")</f>
        <v>4.1843005045070898</v>
      </c>
      <c r="D27" s="12">
        <f>SUMIFS(Concentrado!E$2:E1016,Concentrado!$A$2:$A1016,"="&amp;$A27,Concentrado!$B$2:$B1016, "=Morelos")</f>
        <v>14.096517638050157</v>
      </c>
      <c r="E27" s="12">
        <f>SUMIFS(Concentrado!F$2:F1016,Concentrado!$A$2:$A1016,"="&amp;$A27,Concentrado!$B$2:$B1016, "=Morelos")</f>
        <v>17.055046031221178</v>
      </c>
      <c r="F27" s="12">
        <f>SUMIFS(Concentrado!G$2:G1016,Concentrado!$A$2:$A1016,"="&amp;$A27,Concentrado!$B$2:$B1016, "=Morelos")</f>
        <v>43.317089424799036</v>
      </c>
      <c r="G27" s="12">
        <f>SUMIFS(Concentrado!H$2:H1016,Concentrado!$A$2:$A1016,"="&amp;$A27,Concentrado!$B$2:$B1016, "=Morelos")</f>
        <v>94.534849689588995</v>
      </c>
      <c r="H27" s="12">
        <f>SUMIFS(Concentrado!I$2:I1016,Concentrado!$A$2:$A1016,"="&amp;$A27,Concentrado!$B$2:$B1016, "=Morelos")</f>
        <v>91.743511659338594</v>
      </c>
      <c r="I27" s="12">
        <f>SUMIFS(Concentrado!J$2:J1016,Concentrado!$A$2:$A1016,"="&amp;$A27,Concentrado!$B$2:$B1016, "=Morelos")</f>
        <v>97.157709971676567</v>
      </c>
      <c r="J27" s="12">
        <f>SUMIFS(Concentrado!K$2:K1016,Concentrado!$A$2:$A1016,"="&amp;$A27,Concentrado!$B$2:$B1016, "=Morelos")</f>
        <v>71.12128691715381</v>
      </c>
      <c r="K27" s="12">
        <f>SUMIFS(Concentrado!L$2:L1016,Concentrado!$A$2:$A1016,"="&amp;$A27,Concentrado!$B$2:$B1016, "=Morelos")</f>
        <v>20.616367219976119</v>
      </c>
      <c r="L27" s="12">
        <f>SUMIFS(Concentrado!M$2:M1016,Concentrado!$A$2:$A1016,"="&amp;$A27,Concentrado!$B$2:$B1016, "=Morelos")</f>
        <v>24.242361454645287</v>
      </c>
      <c r="M27" s="12">
        <f>SUMIFS(Concentrado!N$2:N1016,Concentrado!$A$2:$A1016,"="&amp;$A27,Concentrado!$B$2:$B1016, "=Morelos")</f>
        <v>43.947066773878973</v>
      </c>
      <c r="N27" s="12">
        <f>SUMIFS(Concentrado!O$2:O1016,Concentrado!$A$2:$A1016,"="&amp;$A27,Concentrado!$B$2:$B1016, "=Morelos")</f>
        <v>5.3250864824186745</v>
      </c>
      <c r="O27" s="12">
        <f>SUMIFS(Concentrado!P$2:P1016,Concentrado!$A$2:$A1016,"="&amp;$A27,Concentrado!$B$2:$B1016, "=Morelos")</f>
        <v>2.6613439787092483</v>
      </c>
      <c r="P27" s="12">
        <f>SUMIFS(Concentrado!Q$2:Q1016,Concentrado!$A$2:$A1016,"="&amp;$A27,Concentrado!$B$2:$B1016, "=Morelos")</f>
        <v>0.72519884693383341</v>
      </c>
      <c r="Q27" s="12">
        <f>SUMIFS(Concentrado!R$2:R1016,Concentrado!$A$2:$A1016,"="&amp;$A27,Concentrado!$B$2:$B1016, "=Morelos")</f>
        <v>4.4547929168792617</v>
      </c>
    </row>
    <row r="28" spans="1:17" x14ac:dyDescent="0.25">
      <c r="A28" s="5">
        <v>2016</v>
      </c>
      <c r="B28" s="12">
        <f>SUMIFS(Concentrado!C$2:C1017,Concentrado!$A$2:$A1017,"="&amp;$A28,Concentrado!$B$2:$B1017, "=Morelos")</f>
        <v>2.9808036246572076</v>
      </c>
      <c r="C28" s="12">
        <f>SUMIFS(Concentrado!D$2:D1017,Concentrado!$A$2:$A1017,"="&amp;$A28,Concentrado!$B$2:$B1017, "=Morelos")</f>
        <v>5.9616072493144152</v>
      </c>
      <c r="D28" s="12">
        <f>SUMIFS(Concentrado!E$2:E1017,Concentrado!$A$2:$A1017,"="&amp;$A28,Concentrado!$B$2:$B1017, "=Morelos")</f>
        <v>17.374477913972488</v>
      </c>
      <c r="E28" s="12">
        <f>SUMIFS(Concentrado!F$2:F1017,Concentrado!$A$2:$A1017,"="&amp;$A28,Concentrado!$B$2:$B1017, "=Morelos")</f>
        <v>14.478731594977072</v>
      </c>
      <c r="F28" s="12">
        <f>SUMIFS(Concentrado!G$2:G1017,Concentrado!$A$2:$A1017,"="&amp;$A28,Concentrado!$B$2:$B1017, "=Morelos")</f>
        <v>48.975362559347211</v>
      </c>
      <c r="G28" s="12">
        <f>SUMIFS(Concentrado!H$2:H1017,Concentrado!$A$2:$A1017,"="&amp;$A28,Concentrado!$B$2:$B1017, "=Morelos")</f>
        <v>106.05115727749849</v>
      </c>
      <c r="H28" s="12">
        <f>SUMIFS(Concentrado!I$2:I1017,Concentrado!$A$2:$A1017,"="&amp;$A28,Concentrado!$B$2:$B1017, "=Morelos")</f>
        <v>104.93666850358622</v>
      </c>
      <c r="I28" s="12">
        <f>SUMIFS(Concentrado!J$2:J1017,Concentrado!$A$2:$A1017,"="&amp;$A28,Concentrado!$B$2:$B1017, "=Morelos")</f>
        <v>107.09900653016093</v>
      </c>
      <c r="J28" s="12">
        <f>SUMIFS(Concentrado!K$2:K1017,Concentrado!$A$2:$A1017,"="&amp;$A28,Concentrado!$B$2:$B1017, "=Morelos")</f>
        <v>83.899613089772075</v>
      </c>
      <c r="K28" s="12">
        <f>SUMIFS(Concentrado!L$2:L1017,Concentrado!$A$2:$A1017,"="&amp;$A28,Concentrado!$B$2:$B1017, "=Morelos")</f>
        <v>20.770270069785038</v>
      </c>
      <c r="L28" s="12">
        <f>SUMIFS(Concentrado!M$2:M1017,Concentrado!$A$2:$A1017,"="&amp;$A28,Concentrado!$B$2:$B1017, "=Morelos")</f>
        <v>32.638995823947916</v>
      </c>
      <c r="M28" s="12">
        <f>SUMIFS(Concentrado!N$2:N1017,Concentrado!$A$2:$A1017,"="&amp;$A28,Concentrado!$B$2:$B1017, "=Morelos")</f>
        <v>58.696969505024079</v>
      </c>
      <c r="N28" s="12">
        <f>SUMIFS(Concentrado!O$2:O1017,Concentrado!$A$2:$A1017,"="&amp;$A28,Concentrado!$B$2:$B1017, "=Morelos")</f>
        <v>8.1391274656841475</v>
      </c>
      <c r="O28" s="12">
        <f>SUMIFS(Concentrado!P$2:P1017,Concentrado!$A$2:$A1017,"="&amp;$A28,Concentrado!$B$2:$B1017, "=Morelos")</f>
        <v>6.9166572237126562</v>
      </c>
      <c r="P28" s="12">
        <f>SUMIFS(Concentrado!Q$2:Q1017,Concentrado!$A$2:$A1017,"="&amp;$A28,Concentrado!$B$2:$B1017, "=Morelos")</f>
        <v>0.92084941196091297</v>
      </c>
      <c r="Q28" s="12">
        <f>SUMIFS(Concentrado!R$2:R1017,Concentrado!$A$2:$A1017,"="&amp;$A28,Concentrado!$B$2:$B1017, "=Morelos")</f>
        <v>4.5019304584755746</v>
      </c>
    </row>
    <row r="29" spans="1:17" x14ac:dyDescent="0.25">
      <c r="A29" s="5">
        <v>2017</v>
      </c>
      <c r="B29" s="12">
        <f>SUMIFS(Concentrado!C$2:C1018,Concentrado!$A$2:$A1018,"="&amp;$A29,Concentrado!$B$2:$B1018, "=Morelos")</f>
        <v>2.9664259906379598</v>
      </c>
      <c r="C29" s="12">
        <f>SUMIFS(Concentrado!D$2:D1018,Concentrado!$A$2:$A1018,"="&amp;$A29,Concentrado!$B$2:$B1018, "=Morelos")</f>
        <v>4.1529963868931432</v>
      </c>
      <c r="D29" s="12">
        <f>SUMIFS(Concentrado!E$2:E1018,Concentrado!$A$2:$A1018,"="&amp;$A29,Concentrado!$B$2:$B1018, "=Morelos")</f>
        <v>16.527242404563523</v>
      </c>
      <c r="E29" s="12">
        <f>SUMIFS(Concentrado!F$2:F1018,Concentrado!$A$2:$A1018,"="&amp;$A29,Concentrado!$B$2:$B1018, "=Morelos")</f>
        <v>18.697486356677924</v>
      </c>
      <c r="F29" s="12">
        <f>SUMIFS(Concentrado!G$2:G1018,Concentrado!$A$2:$A1018,"="&amp;$A29,Concentrado!$B$2:$B1018, "=Morelos")</f>
        <v>42.166989158748862</v>
      </c>
      <c r="G29" s="12">
        <f>SUMIFS(Concentrado!H$2:H1018,Concentrado!$A$2:$A1018,"="&amp;$A29,Concentrado!$B$2:$B1018, "=Morelos")</f>
        <v>107.4346822410723</v>
      </c>
      <c r="H29" s="12">
        <f>SUMIFS(Concentrado!I$2:I1018,Concentrado!$A$2:$A1018,"="&amp;$A29,Concentrado!$B$2:$B1018, "=Morelos")</f>
        <v>106.0628972795962</v>
      </c>
      <c r="I29" s="12">
        <f>SUMIFS(Concentrado!J$2:J1018,Concentrado!$A$2:$A1018,"="&amp;$A29,Concentrado!$B$2:$B1018, "=Morelos")</f>
        <v>108.72541044333082</v>
      </c>
      <c r="J29" s="12">
        <f>SUMIFS(Concentrado!K$2:K1018,Concentrado!$A$2:$A1018,"="&amp;$A29,Concentrado!$B$2:$B1018, "=Morelos")</f>
        <v>86.453320768109947</v>
      </c>
      <c r="K29" s="12">
        <f>SUMIFS(Concentrado!L$2:L1018,Concentrado!$A$2:$A1018,"="&amp;$A29,Concentrado!$B$2:$B1018, "=Morelos")</f>
        <v>20.121884015033778</v>
      </c>
      <c r="L29" s="12">
        <f>SUMIFS(Concentrado!M$2:M1018,Concentrado!$A$2:$A1018,"="&amp;$A29,Concentrado!$B$2:$B1018, "=Morelos")</f>
        <v>32.154568426033876</v>
      </c>
      <c r="M29" s="12">
        <f>SUMIFS(Concentrado!N$2:N1018,Concentrado!$A$2:$A1018,"="&amp;$A29,Concentrado!$B$2:$B1018, "=Morelos")</f>
        <v>58.402381982865158</v>
      </c>
      <c r="N29" s="12">
        <f>SUMIFS(Concentrado!O$2:O1018,Concentrado!$A$2:$A1018,"="&amp;$A29,Concentrado!$B$2:$B1018, "=Morelos")</f>
        <v>7.4576996332970591</v>
      </c>
      <c r="O29" s="12">
        <f>SUMIFS(Concentrado!P$2:P1018,Concentrado!$A$2:$A1018,"="&amp;$A29,Concentrado!$B$2:$B1018, "=Morelos")</f>
        <v>4.1099529850735319</v>
      </c>
      <c r="P29" s="12">
        <f>SUMIFS(Concentrado!Q$2:Q1018,Concentrado!$A$2:$A1018,"="&amp;$A29,Concentrado!$B$2:$B1018, "=Morelos")</f>
        <v>0.7078049653529469</v>
      </c>
      <c r="Q29" s="12">
        <f>SUMIFS(Concentrado!R$2:R1018,Concentrado!$A$2:$A1018,"="&amp;$A29,Concentrado!$B$2:$B1018, "=Morelos")</f>
        <v>4.7018472698445768</v>
      </c>
    </row>
    <row r="30" spans="1:17" x14ac:dyDescent="0.25">
      <c r="A30" s="5">
        <v>2018</v>
      </c>
      <c r="B30" s="12">
        <f>SUMIFS(Concentrado!C$2:C1019,Concentrado!$A$2:$A1019,"="&amp;$A30,Concentrado!$B$2:$B1019, "=Morelos")</f>
        <v>1.1828090532204933</v>
      </c>
      <c r="C30" s="12">
        <f>SUMIFS(Concentrado!D$2:D1019,Concentrado!$A$2:$A1019,"="&amp;$A30,Concentrado!$B$2:$B1019, "=Morelos")</f>
        <v>6.5054497927127137</v>
      </c>
      <c r="D30" s="12">
        <f>SUMIFS(Concentrado!E$2:E1019,Concentrado!$A$2:$A1019,"="&amp;$A30,Concentrado!$B$2:$B1019, "=Morelos")</f>
        <v>18.336397585489362</v>
      </c>
      <c r="E30" s="12">
        <f>SUMIFS(Concentrado!F$2:F1019,Concentrado!$A$2:$A1019,"="&amp;$A30,Concentrado!$B$2:$B1019, "=Morelos")</f>
        <v>18.336397585489362</v>
      </c>
      <c r="F30" s="12">
        <f>SUMIFS(Concentrado!G$2:G1019,Concentrado!$A$2:$A1019,"="&amp;$A30,Concentrado!$B$2:$B1019, "=Morelos")</f>
        <v>44.93122066989762</v>
      </c>
      <c r="G30" s="12">
        <f>SUMIFS(Concentrado!H$2:H1019,Concentrado!$A$2:$A1019,"="&amp;$A30,Concentrado!$B$2:$B1019, "=Morelos")</f>
        <v>115.21963962495882</v>
      </c>
      <c r="H30" s="12">
        <f>SUMIFS(Concentrado!I$2:I1019,Concentrado!$A$2:$A1019,"="&amp;$A30,Concentrado!$B$2:$B1019, "=Morelos")</f>
        <v>113.59372616284104</v>
      </c>
      <c r="I30" s="12">
        <f>SUMIFS(Concentrado!J$2:J1019,Concentrado!$A$2:$A1019,"="&amp;$A30,Concentrado!$B$2:$B1019, "=Morelos")</f>
        <v>116.75043647970745</v>
      </c>
      <c r="J30" s="12">
        <f>SUMIFS(Concentrado!K$2:K1019,Concentrado!$A$2:$A1019,"="&amp;$A30,Concentrado!$B$2:$B1019, "=Morelos")</f>
        <v>95.974710663740098</v>
      </c>
      <c r="K30" s="12">
        <f>SUMIFS(Concentrado!L$2:L1019,Concentrado!$A$2:$A1019,"="&amp;$A30,Concentrado!$B$2:$B1019, "=Morelos")</f>
        <v>20.594573329927567</v>
      </c>
      <c r="L30" s="12">
        <f>SUMIFS(Concentrado!M$2:M1019,Concentrado!$A$2:$A1019,"="&amp;$A30,Concentrado!$B$2:$B1019, "=Morelos")</f>
        <v>36.940266239845798</v>
      </c>
      <c r="M30" s="12">
        <f>SUMIFS(Concentrado!N$2:N1019,Concentrado!$A$2:$A1019,"="&amp;$A30,Concentrado!$B$2:$B1019, "=Morelos")</f>
        <v>67.001744106938915</v>
      </c>
      <c r="N30" s="12">
        <f>SUMIFS(Concentrado!O$2:O1019,Concentrado!$A$2:$A1019,"="&amp;$A30,Concentrado!$B$2:$B1019, "=Morelos")</f>
        <v>8.7344466194294839</v>
      </c>
      <c r="O30" s="12">
        <f>SUMIFS(Concentrado!P$2:P1019,Concentrado!$A$2:$A1019,"="&amp;$A30,Concentrado!$B$2:$B1019, "=Morelos")</f>
        <v>5.8623519756126159</v>
      </c>
      <c r="P30" s="12">
        <f>SUMIFS(Concentrado!Q$2:Q1019,Concentrado!$A$2:$A1019,"="&amp;$A30,Concentrado!$B$2:$B1019, "=Morelos")</f>
        <v>0.64982877011907358</v>
      </c>
      <c r="Q30" s="12">
        <f>SUMIFS(Concentrado!R$2:R1019,Concentrado!$A$2:$A1019,"="&amp;$A30,Concentrado!$B$2:$B1019, "=Morelos")</f>
        <v>4.5987882193042138</v>
      </c>
    </row>
    <row r="31" spans="1:17" x14ac:dyDescent="0.25">
      <c r="A31" s="5">
        <v>2019</v>
      </c>
      <c r="B31" s="12">
        <f>SUMIFS(Concentrado!C$2:C1020,Concentrado!$A$2:$A1020,"="&amp;$A31,Concentrado!$B$2:$B1020, "=Morelos")</f>
        <v>0.59055931873076994</v>
      </c>
      <c r="C31" s="12">
        <f>SUMIFS(Concentrado!D$2:D1020,Concentrado!$A$2:$A1020,"="&amp;$A31,Concentrado!$B$2:$B1020, "=Morelos")</f>
        <v>4.7244745498461596</v>
      </c>
      <c r="D31" s="12">
        <f>SUMIFS(Concentrado!E$2:E1020,Concentrado!$A$2:$A1020,"="&amp;$A31,Concentrado!$B$2:$B1020, "=Morelos")</f>
        <v>18.314782921625582</v>
      </c>
      <c r="E31" s="12">
        <f>SUMIFS(Concentrado!F$2:F1020,Concentrado!$A$2:$A1020,"="&amp;$A31,Concentrado!$B$2:$B1020, "=Morelos")</f>
        <v>20.885278770274784</v>
      </c>
      <c r="F31" s="12">
        <f>SUMIFS(Concentrado!G$2:G1020,Concentrado!$A$2:$A1020,"="&amp;$A31,Concentrado!$B$2:$B1020, "=Morelos")</f>
        <v>44.573795852015003</v>
      </c>
      <c r="G31" s="12">
        <f>SUMIFS(Concentrado!H$2:H1020,Concentrado!$A$2:$A1020,"="&amp;$A31,Concentrado!$B$2:$B1020, "=Morelos")</f>
        <v>121.3803441960913</v>
      </c>
      <c r="H31" s="12">
        <f>SUMIFS(Concentrado!I$2:I1020,Concentrado!$A$2:$A1020,"="&amp;$A31,Concentrado!$B$2:$B1020, "=Morelos")</f>
        <v>120.47713839276159</v>
      </c>
      <c r="I31" s="12">
        <f>SUMIFS(Concentrado!J$2:J1020,Concentrado!$A$2:$A1020,"="&amp;$A31,Concentrado!$B$2:$B1020, "=Morelos")</f>
        <v>122.32721281190319</v>
      </c>
      <c r="J31" s="12">
        <f>SUMIFS(Concentrado!K$2:K1020,Concentrado!$A$2:$A1020,"="&amp;$A31,Concentrado!$B$2:$B1020, "=Morelos")</f>
        <v>103.28453728131761</v>
      </c>
      <c r="K31" s="12">
        <f>SUMIFS(Concentrado!L$2:L1020,Concentrado!$A$2:$A1020,"="&amp;$A31,Concentrado!$B$2:$B1020, "=Morelos")</f>
        <v>20.370143302969296</v>
      </c>
      <c r="L31" s="12">
        <f>SUMIFS(Concentrado!M$2:M1020,Concentrado!$A$2:$A1020,"="&amp;$A31,Concentrado!$B$2:$B1020, "=Morelos")</f>
        <v>40.69084451054303</v>
      </c>
      <c r="M31" s="12">
        <f>SUMIFS(Concentrado!N$2:N1020,Concentrado!$A$2:$A1020,"="&amp;$A31,Concentrado!$B$2:$B1020, "=Morelos")</f>
        <v>73.896721941414683</v>
      </c>
      <c r="N31" s="12">
        <f>SUMIFS(Concentrado!O$2:O1020,Concentrado!$A$2:$A1020,"="&amp;$A31,Concentrado!$B$2:$B1020, "=Morelos")</f>
        <v>9.7938584825856552</v>
      </c>
      <c r="O31" s="12">
        <f>SUMIFS(Concentrado!P$2:P1020,Concentrado!$A$2:$A1020,"="&amp;$A31,Concentrado!$B$2:$B1020, "=Morelos")</f>
        <v>6.5910309251171002</v>
      </c>
      <c r="P31" s="12">
        <f>SUMIFS(Concentrado!Q$2:Q1020,Concentrado!$A$2:$A1020,"="&amp;$A31,Concentrado!$B$2:$B1020, "=Morelos")</f>
        <v>0.64274724014223505</v>
      </c>
      <c r="Q31" s="12">
        <f>SUMIFS(Concentrado!R$2:R1020,Concentrado!$A$2:$A1020,"="&amp;$A31,Concentrado!$B$2:$B1020, "=Morelos")</f>
        <v>4.746441157973428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C22" sqref="C22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6">
        <v>1990</v>
      </c>
      <c r="B2" s="10">
        <f>SUMIFS(Concentrado!C$2:C991,Concentrado!$A$2:$A991,"="&amp;$A2,Concentrado!$B$2:$B991, "=Nacional")</f>
        <v>143.55315968151359</v>
      </c>
      <c r="C2" s="10">
        <f>SUMIFS(Concentrado!D$2:D991,Concentrado!$A$2:$A991,"="&amp;$A2,Concentrado!$B$2:$B991, "=Nacional")</f>
        <v>121.30763372602479</v>
      </c>
      <c r="D2" s="10">
        <f>SUMIFS(Concentrado!E$2:E991,Concentrado!$A$2:$A991,"="&amp;$A2,Concentrado!$B$2:$B991, "=Nacional")</f>
        <v>24.63980321741256</v>
      </c>
      <c r="E2" s="10">
        <f>SUMIFS(Concentrado!F$2:F991,Concentrado!$A$2:$A991,"="&amp;$A2,Concentrado!$B$2:$B991, "=Nacional")</f>
        <v>12.768852116927002</v>
      </c>
      <c r="F2" s="10">
        <f>SUMIFS(Concentrado!G$2:G991,Concentrado!$A$2:$A991,"="&amp;$A2,Concentrado!$B$2:$B991, "=Nacional")</f>
        <v>38.186643057767697</v>
      </c>
      <c r="G2" s="10">
        <f>SUMIFS(Concentrado!H$2:H991,Concentrado!$A$2:$A991,"="&amp;$A2,Concentrado!$B$2:$B991, "=Nacional")</f>
        <v>30.572806412426644</v>
      </c>
      <c r="H2" s="10">
        <f>SUMIFS(Concentrado!I$2:I991,Concentrado!$A$2:$A991,"="&amp;$A2,Concentrado!$B$2:$B991, "=Nacional")</f>
        <v>26.80006996501821</v>
      </c>
      <c r="I2" s="10">
        <f>SUMIFS(Concentrado!J$2:J991,Concentrado!$A$2:$A991,"="&amp;$A2,Concentrado!$B$2:$B991, "=Nacional")</f>
        <v>34.167520541187947</v>
      </c>
      <c r="J2" s="10">
        <f>SUMIFS(Concentrado!K$2:K991,Concentrado!$A$2:$A991,"="&amp;$A2,Concentrado!$B$2:$B991, "=Nacional")</f>
        <v>35.165915245071169</v>
      </c>
      <c r="K2" s="10">
        <f>SUMIFS(Concentrado!L$2:L991,Concentrado!$A$2:$A991,"="&amp;$A2,Concentrado!$B$2:$B991, "=Nacional")</f>
        <v>8.0801172195590727</v>
      </c>
      <c r="L2" s="10">
        <f>SUMIFS(Concentrado!M$2:M991,Concentrado!$A$2:$A991,"="&amp;$A2,Concentrado!$B$2:$B991, "=Nacional")</f>
        <v>17.107132457643157</v>
      </c>
      <c r="M2" s="10">
        <f>SUMIFS(Concentrado!N$2:N991,Concentrado!$A$2:$A991,"="&amp;$A2,Concentrado!$B$2:$B991, "=Nacional")</f>
        <v>30.849260570002595</v>
      </c>
      <c r="N2" s="10">
        <f>SUMIFS(Concentrado!O$2:O991,Concentrado!$A$2:$A991,"="&amp;$A2,Concentrado!$B$2:$B991, "=Nacional")</f>
        <v>3.5573533291231323</v>
      </c>
      <c r="O2" s="10">
        <f>SUMIFS(Concentrado!P$2:P991,Concentrado!$A$2:$A991,"="&amp;$A2,Concentrado!$B$2:$B991, "=Nacional")</f>
        <v>2.5191011198215714</v>
      </c>
      <c r="P2" s="10">
        <f>SUMIFS(Concentrado!Q$2:Q991,Concentrado!$A$2:$A991,"="&amp;$A2,Concentrado!$B$2:$B991, "=Nacional")</f>
        <v>7.5431060471960816</v>
      </c>
      <c r="Q2" s="10">
        <f>SUMIFS(Concentrado!R$2:R991,Concentrado!$A$2:$A991,"="&amp;$A2,Concentrado!$B$2:$B991, "=Nacional")</f>
        <v>1.7738001777388173</v>
      </c>
    </row>
    <row r="3" spans="1:17" x14ac:dyDescent="0.25">
      <c r="A3" s="6">
        <v>1991</v>
      </c>
      <c r="B3" s="10">
        <f>SUMIFS(Concentrado!C$2:C992,Concentrado!$A$2:$A992,"="&amp;$A3,Concentrado!$B$2:$B992, "=Nacional")</f>
        <v>124.68937045427705</v>
      </c>
      <c r="C3" s="10">
        <f>SUMIFS(Concentrado!D$2:D992,Concentrado!$A$2:$A992,"="&amp;$A3,Concentrado!$B$2:$B992, "=Nacional")</f>
        <v>104.60529285626342</v>
      </c>
      <c r="D3" s="10">
        <f>SUMIFS(Concentrado!E$2:E992,Concentrado!$A$2:$A992,"="&amp;$A3,Concentrado!$B$2:$B992, "=Nacional")</f>
        <v>23.371443758962247</v>
      </c>
      <c r="E3" s="10">
        <f>SUMIFS(Concentrado!F$2:F992,Concentrado!$A$2:$A992,"="&amp;$A3,Concentrado!$B$2:$B992, "=Nacional")</f>
        <v>13.153834032654421</v>
      </c>
      <c r="F3" s="10">
        <f>SUMIFS(Concentrado!G$2:G992,Concentrado!$A$2:$A992,"="&amp;$A3,Concentrado!$B$2:$B992, "=Nacional")</f>
        <v>39.420481983234012</v>
      </c>
      <c r="G3" s="10">
        <f>SUMIFS(Concentrado!H$2:H992,Concentrado!$A$2:$A992,"="&amp;$A3,Concentrado!$B$2:$B992, "=Nacional")</f>
        <v>31.595798804838445</v>
      </c>
      <c r="H3" s="10">
        <f>SUMIFS(Concentrado!I$2:I992,Concentrado!$A$2:$A992,"="&amp;$A3,Concentrado!$B$2:$B992, "=Nacional")</f>
        <v>28.195212955702715</v>
      </c>
      <c r="I3" s="10">
        <f>SUMIFS(Concentrado!J$2:J992,Concentrado!$A$2:$A992,"="&amp;$A3,Concentrado!$B$2:$B992, "=Nacional")</f>
        <v>34.845412638103141</v>
      </c>
      <c r="J3" s="10">
        <f>SUMIFS(Concentrado!K$2:K992,Concentrado!$A$2:$A992,"="&amp;$A3,Concentrado!$B$2:$B992, "=Nacional")</f>
        <v>35.810437895403766</v>
      </c>
      <c r="K3" s="10">
        <f>SUMIFS(Concentrado!L$2:L992,Concentrado!$A$2:$A992,"="&amp;$A3,Concentrado!$B$2:$B992, "=Nacional")</f>
        <v>7.8823313816079077</v>
      </c>
      <c r="L3" s="10">
        <f>SUMIFS(Concentrado!M$2:M992,Concentrado!$A$2:$A992,"="&amp;$A3,Concentrado!$B$2:$B992, "=Nacional")</f>
        <v>17.5232891463294</v>
      </c>
      <c r="M3" s="10">
        <f>SUMIFS(Concentrado!N$2:N992,Concentrado!$A$2:$A992,"="&amp;$A3,Concentrado!$B$2:$B992, "=Nacional")</f>
        <v>31.742611339957094</v>
      </c>
      <c r="N3" s="10">
        <f>SUMIFS(Concentrado!O$2:O992,Concentrado!$A$2:$A992,"="&amp;$A3,Concentrado!$B$2:$B992, "=Nacional")</f>
        <v>3.5223715807217997</v>
      </c>
      <c r="O3" s="10">
        <f>SUMIFS(Concentrado!P$2:P992,Concentrado!$A$2:$A992,"="&amp;$A3,Concentrado!$B$2:$B992, "=Nacional")</f>
        <v>2.8216838699716513</v>
      </c>
      <c r="P3" s="10">
        <f>SUMIFS(Concentrado!Q$2:Q992,Concentrado!$A$2:$A992,"="&amp;$A3,Concentrado!$B$2:$B992, "=Nacional")</f>
        <v>6.4257502459919476</v>
      </c>
      <c r="Q3" s="10">
        <f>SUMIFS(Concentrado!R$2:R992,Concentrado!$A$2:$A992,"="&amp;$A3,Concentrado!$B$2:$B992, "=Nacional")</f>
        <v>2.3417253165066843</v>
      </c>
    </row>
    <row r="4" spans="1:17" x14ac:dyDescent="0.25">
      <c r="A4" s="6">
        <v>1992</v>
      </c>
      <c r="B4" s="10">
        <f>SUMIFS(Concentrado!C$2:C993,Concentrado!$A$2:$A993,"="&amp;$A4,Concentrado!$B$2:$B993, "=Nacional")</f>
        <v>88.553332514739225</v>
      </c>
      <c r="C4" s="10">
        <f>SUMIFS(Concentrado!D$2:D993,Concentrado!$A$2:$A993,"="&amp;$A4,Concentrado!$B$2:$B993, "=Nacional")</f>
        <v>101.20380858827342</v>
      </c>
      <c r="D4" s="10">
        <f>SUMIFS(Concentrado!E$2:E993,Concentrado!$A$2:$A993,"="&amp;$A4,Concentrado!$B$2:$B993, "=Nacional")</f>
        <v>23.465029585773021</v>
      </c>
      <c r="E4" s="10">
        <f>SUMIFS(Concentrado!F$2:F993,Concentrado!$A$2:$A993,"="&amp;$A4,Concentrado!$B$2:$B993, "=Nacional")</f>
        <v>13.721538434040054</v>
      </c>
      <c r="F4" s="10">
        <f>SUMIFS(Concentrado!G$2:G993,Concentrado!$A$2:$A993,"="&amp;$A4,Concentrado!$B$2:$B993, "=Nacional")</f>
        <v>37.898500162188775</v>
      </c>
      <c r="G4" s="10">
        <f>SUMIFS(Concentrado!H$2:H993,Concentrado!$A$2:$A993,"="&amp;$A4,Concentrado!$B$2:$B993, "=Nacional")</f>
        <v>32.347089736012911</v>
      </c>
      <c r="H4" s="10">
        <f>SUMIFS(Concentrado!I$2:I993,Concentrado!$A$2:$A993,"="&amp;$A4,Concentrado!$B$2:$B993, "=Nacional")</f>
        <v>29.037137198306311</v>
      </c>
      <c r="I4" s="10">
        <f>SUMIFS(Concentrado!J$2:J993,Concentrado!$A$2:$A993,"="&amp;$A4,Concentrado!$B$2:$B993, "=Nacional")</f>
        <v>35.562785955955583</v>
      </c>
      <c r="J4" s="10">
        <f>SUMIFS(Concentrado!K$2:K993,Concentrado!$A$2:$A993,"="&amp;$A4,Concentrado!$B$2:$B993, "=Nacional")</f>
        <v>36.613382596780106</v>
      </c>
      <c r="K4" s="10">
        <f>SUMIFS(Concentrado!L$2:L993,Concentrado!$A$2:$A993,"="&amp;$A4,Concentrado!$B$2:$B993, "=Nacional")</f>
        <v>8.1821197845156757</v>
      </c>
      <c r="L4" s="10">
        <f>SUMIFS(Concentrado!M$2:M993,Concentrado!$A$2:$A993,"="&amp;$A4,Concentrado!$B$2:$B993, "=Nacional")</f>
        <v>18.824373009280464</v>
      </c>
      <c r="M4" s="10">
        <f>SUMIFS(Concentrado!N$2:N993,Concentrado!$A$2:$A993,"="&amp;$A4,Concentrado!$B$2:$B993, "=Nacional")</f>
        <v>34.274899994073913</v>
      </c>
      <c r="N4" s="10">
        <f>SUMIFS(Concentrado!O$2:O993,Concentrado!$A$2:$A993,"="&amp;$A4,Concentrado!$B$2:$B993, "=Nacional")</f>
        <v>3.647755518594451</v>
      </c>
      <c r="O4" s="10">
        <f>SUMIFS(Concentrado!P$2:P993,Concentrado!$A$2:$A993,"="&amp;$A4,Concentrado!$B$2:$B993, "=Nacional")</f>
        <v>2.8971588427681518</v>
      </c>
      <c r="P4" s="10">
        <f>SUMIFS(Concentrado!Q$2:Q993,Concentrado!$A$2:$A993,"="&amp;$A4,Concentrado!$B$2:$B993, "=Nacional")</f>
        <v>6.1205554491113894</v>
      </c>
      <c r="Q4" s="10">
        <f>SUMIFS(Concentrado!R$2:R993,Concentrado!$A$2:$A993,"="&amp;$A4,Concentrado!$B$2:$B993, "=Nacional")</f>
        <v>2.8964978912430213</v>
      </c>
    </row>
    <row r="5" spans="1:17" x14ac:dyDescent="0.25">
      <c r="A5" s="6">
        <v>1993</v>
      </c>
      <c r="B5" s="10">
        <f>SUMIFS(Concentrado!C$2:C994,Concentrado!$A$2:$A994,"="&amp;$A5,Concentrado!$B$2:$B994, "=Nacional")</f>
        <v>80.653362912553419</v>
      </c>
      <c r="C5" s="10">
        <f>SUMIFS(Concentrado!D$2:D994,Concentrado!$A$2:$A994,"="&amp;$A5,Concentrado!$B$2:$B994, "=Nacional")</f>
        <v>92.25407102115534</v>
      </c>
      <c r="D5" s="10">
        <f>SUMIFS(Concentrado!E$2:E994,Concentrado!$A$2:$A994,"="&amp;$A5,Concentrado!$B$2:$B994, "=Nacional")</f>
        <v>22.79347174727037</v>
      </c>
      <c r="E5" s="10">
        <f>SUMIFS(Concentrado!F$2:F994,Concentrado!$A$2:$A994,"="&amp;$A5,Concentrado!$B$2:$B994, "=Nacional")</f>
        <v>14.106228121113672</v>
      </c>
      <c r="F5" s="10">
        <f>SUMIFS(Concentrado!G$2:G994,Concentrado!$A$2:$A994,"="&amp;$A5,Concentrado!$B$2:$B994, "=Nacional")</f>
        <v>40.320703279854158</v>
      </c>
      <c r="G5" s="10">
        <f>SUMIFS(Concentrado!H$2:H994,Concentrado!$A$2:$A994,"="&amp;$A5,Concentrado!$B$2:$B994, "=Nacional")</f>
        <v>33.206207940191369</v>
      </c>
      <c r="H5" s="10">
        <f>SUMIFS(Concentrado!I$2:I994,Concentrado!$A$2:$A994,"="&amp;$A5,Concentrado!$B$2:$B994, "=Nacional")</f>
        <v>29.228043107660802</v>
      </c>
      <c r="I5" s="10">
        <f>SUMIFS(Concentrado!J$2:J994,Concentrado!$A$2:$A994,"="&amp;$A5,Concentrado!$B$2:$B994, "=Nacional")</f>
        <v>37.068896440405176</v>
      </c>
      <c r="J5" s="10">
        <f>SUMIFS(Concentrado!K$2:K994,Concentrado!$A$2:$A994,"="&amp;$A5,Concentrado!$B$2:$B994, "=Nacional")</f>
        <v>38.076166649424287</v>
      </c>
      <c r="K5" s="10">
        <f>SUMIFS(Concentrado!L$2:L994,Concentrado!$A$2:$A994,"="&amp;$A5,Concentrado!$B$2:$B994, "=Nacional")</f>
        <v>8.7731287586019437</v>
      </c>
      <c r="L5" s="10">
        <f>SUMIFS(Concentrado!M$2:M994,Concentrado!$A$2:$A994,"="&amp;$A5,Concentrado!$B$2:$B994, "=Nacional")</f>
        <v>17.88727842982177</v>
      </c>
      <c r="M5" s="10">
        <f>SUMIFS(Concentrado!N$2:N994,Concentrado!$A$2:$A994,"="&amp;$A5,Concentrado!$B$2:$B994, "=Nacional")</f>
        <v>32.664223742754942</v>
      </c>
      <c r="N5" s="10">
        <f>SUMIFS(Concentrado!O$2:O994,Concentrado!$A$2:$A994,"="&amp;$A5,Concentrado!$B$2:$B994, "=Nacional")</f>
        <v>3.4248920397302598</v>
      </c>
      <c r="O5" s="10">
        <f>SUMIFS(Concentrado!P$2:P994,Concentrado!$A$2:$A994,"="&amp;$A5,Concentrado!$B$2:$B994, "=Nacional")</f>
        <v>2.8761905997803408</v>
      </c>
      <c r="P5" s="10">
        <f>SUMIFS(Concentrado!Q$2:Q994,Concentrado!$A$2:$A994,"="&amp;$A5,Concentrado!$B$2:$B994, "=Nacional")</f>
        <v>5.7230737315575215</v>
      </c>
      <c r="Q5" s="10">
        <f>SUMIFS(Concentrado!R$2:R994,Concentrado!$A$2:$A994,"="&amp;$A5,Concentrado!$B$2:$B994, "=Nacional")</f>
        <v>3.5317611346366768</v>
      </c>
    </row>
    <row r="6" spans="1:17" x14ac:dyDescent="0.25">
      <c r="A6" s="6">
        <v>1994</v>
      </c>
      <c r="B6" s="10">
        <f>SUMIFS(Concentrado!C$2:C995,Concentrado!$A$2:$A995,"="&amp;$A6,Concentrado!$B$2:$B995, "=Nacional")</f>
        <v>62.889992577243248</v>
      </c>
      <c r="C6" s="10">
        <f>SUMIFS(Concentrado!D$2:D995,Concentrado!$A$2:$A995,"="&amp;$A6,Concentrado!$B$2:$B995, "=Nacional")</f>
        <v>98.339268929427561</v>
      </c>
      <c r="D6" s="10">
        <f>SUMIFS(Concentrado!E$2:E995,Concentrado!$A$2:$A995,"="&amp;$A6,Concentrado!$B$2:$B995, "=Nacional")</f>
        <v>22.043749982144615</v>
      </c>
      <c r="E6" s="10">
        <f>SUMIFS(Concentrado!F$2:F995,Concentrado!$A$2:$A995,"="&amp;$A6,Concentrado!$B$2:$B995, "=Nacional")</f>
        <v>13.973115297638071</v>
      </c>
      <c r="F6" s="10">
        <f>SUMIFS(Concentrado!G$2:G995,Concentrado!$A$2:$A995,"="&amp;$A6,Concentrado!$B$2:$B995, "=Nacional")</f>
        <v>43.446786148732734</v>
      </c>
      <c r="G6" s="10">
        <f>SUMIFS(Concentrado!H$2:H995,Concentrado!$A$2:$A995,"="&amp;$A6,Concentrado!$B$2:$B995, "=Nacional")</f>
        <v>33.475092031603438</v>
      </c>
      <c r="H6" s="10">
        <f>SUMIFS(Concentrado!I$2:I995,Concentrado!$A$2:$A995,"="&amp;$A6,Concentrado!$B$2:$B995, "=Nacional")</f>
        <v>29.68465201941379</v>
      </c>
      <c r="I6" s="10">
        <f>SUMIFS(Concentrado!J$2:J995,Concentrado!$A$2:$A995,"="&amp;$A6,Concentrado!$B$2:$B995, "=Nacional")</f>
        <v>37.161942271983634</v>
      </c>
      <c r="J6" s="10">
        <f>SUMIFS(Concentrado!K$2:K995,Concentrado!$A$2:$A995,"="&amp;$A6,Concentrado!$B$2:$B995, "=Nacional")</f>
        <v>39.590446541393533</v>
      </c>
      <c r="K6" s="10">
        <f>SUMIFS(Concentrado!L$2:L995,Concentrado!$A$2:$A995,"="&amp;$A6,Concentrado!$B$2:$B995, "=Nacional")</f>
        <v>9.1176992048788623</v>
      </c>
      <c r="L6" s="10">
        <f>SUMIFS(Concentrado!M$2:M995,Concentrado!$A$2:$A995,"="&amp;$A6,Concentrado!$B$2:$B995, "=Nacional")</f>
        <v>17.352290755249491</v>
      </c>
      <c r="M6" s="10">
        <f>SUMIFS(Concentrado!N$2:N995,Concentrado!$A$2:$A995,"="&amp;$A6,Concentrado!$B$2:$B995, "=Nacional")</f>
        <v>31.818754777492774</v>
      </c>
      <c r="N6" s="10">
        <f>SUMIFS(Concentrado!O$2:O995,Concentrado!$A$2:$A995,"="&amp;$A6,Concentrado!$B$2:$B995, "=Nacional")</f>
        <v>3.2041055914090455</v>
      </c>
      <c r="O6" s="10">
        <f>SUMIFS(Concentrado!P$2:P995,Concentrado!$A$2:$A995,"="&amp;$A6,Concentrado!$B$2:$B995, "=Nacional")</f>
        <v>3.2248876623718812</v>
      </c>
      <c r="P6" s="10">
        <f>SUMIFS(Concentrado!Q$2:Q995,Concentrado!$A$2:$A995,"="&amp;$A6,Concentrado!$B$2:$B995, "=Nacional")</f>
        <v>5.3783248131704413</v>
      </c>
      <c r="Q6" s="10">
        <f>SUMIFS(Concentrado!R$2:R995,Concentrado!$A$2:$A995,"="&amp;$A6,Concentrado!$B$2:$B995, "=Nacional")</f>
        <v>3.8533594649093574</v>
      </c>
    </row>
    <row r="7" spans="1:17" x14ac:dyDescent="0.25">
      <c r="A7" s="6">
        <v>1995</v>
      </c>
      <c r="B7" s="10">
        <f>SUMIFS(Concentrado!C$2:C996,Concentrado!$A$2:$A996,"="&amp;$A7,Concentrado!$B$2:$B996, "=Nacional")</f>
        <v>53.972993389146403</v>
      </c>
      <c r="C7" s="10">
        <f>SUMIFS(Concentrado!D$2:D996,Concentrado!$A$2:$A996,"="&amp;$A7,Concentrado!$B$2:$B996, "=Nacional")</f>
        <v>89.31030439771159</v>
      </c>
      <c r="D7" s="10">
        <f>SUMIFS(Concentrado!E$2:E996,Concentrado!$A$2:$A996,"="&amp;$A7,Concentrado!$B$2:$B996, "=Nacional")</f>
        <v>21.466082552081559</v>
      </c>
      <c r="E7" s="10">
        <f>SUMIFS(Concentrado!F$2:F996,Concentrado!$A$2:$A996,"="&amp;$A7,Concentrado!$B$2:$B996, "=Nacional")</f>
        <v>14.722422555858008</v>
      </c>
      <c r="F7" s="10">
        <f>SUMIFS(Concentrado!G$2:G996,Concentrado!$A$2:$A996,"="&amp;$A7,Concentrado!$B$2:$B996, "=Nacional")</f>
        <v>43.968781599912624</v>
      </c>
      <c r="G7" s="10">
        <f>SUMIFS(Concentrado!H$2:H996,Concentrado!$A$2:$A996,"="&amp;$A7,Concentrado!$B$2:$B996, "=Nacional")</f>
        <v>36.179864085700622</v>
      </c>
      <c r="H7" s="10">
        <f>SUMIFS(Concentrado!I$2:I996,Concentrado!$A$2:$A996,"="&amp;$A7,Concentrado!$B$2:$B996, "=Nacional")</f>
        <v>32.285915416153863</v>
      </c>
      <c r="I7" s="10">
        <f>SUMIFS(Concentrado!J$2:J996,Concentrado!$A$2:$A996,"="&amp;$A7,Concentrado!$B$2:$B996, "=Nacional")</f>
        <v>39.969887832433713</v>
      </c>
      <c r="J7" s="10">
        <f>SUMIFS(Concentrado!K$2:K996,Concentrado!$A$2:$A996,"="&amp;$A7,Concentrado!$B$2:$B996, "=Nacional")</f>
        <v>41.477983759510224</v>
      </c>
      <c r="K7" s="10">
        <f>SUMIFS(Concentrado!L$2:L996,Concentrado!$A$2:$A996,"="&amp;$A7,Concentrado!$B$2:$B996, "=Nacional")</f>
        <v>9.515057096058797</v>
      </c>
      <c r="L7" s="10">
        <f>SUMIFS(Concentrado!M$2:M996,Concentrado!$A$2:$A996,"="&amp;$A7,Concentrado!$B$2:$B996, "=Nacional")</f>
        <v>16.832907964878018</v>
      </c>
      <c r="M7" s="10">
        <f>SUMIFS(Concentrado!N$2:N996,Concentrado!$A$2:$A996,"="&amp;$A7,Concentrado!$B$2:$B996, "=Nacional")</f>
        <v>30.734514285767251</v>
      </c>
      <c r="N7" s="10">
        <f>SUMIFS(Concentrado!O$2:O996,Concentrado!$A$2:$A996,"="&amp;$A7,Concentrado!$B$2:$B996, "=Nacional")</f>
        <v>3.2516636353625237</v>
      </c>
      <c r="O7" s="10">
        <f>SUMIFS(Concentrado!P$2:P996,Concentrado!$A$2:$A996,"="&amp;$A7,Concentrado!$B$2:$B996, "=Nacional")</f>
        <v>3.7603531971037234</v>
      </c>
      <c r="P7" s="10">
        <f>SUMIFS(Concentrado!Q$2:Q996,Concentrado!$A$2:$A996,"="&amp;$A7,Concentrado!$B$2:$B996, "=Nacional")</f>
        <v>5.28940924277991</v>
      </c>
      <c r="Q7" s="10">
        <f>SUMIFS(Concentrado!R$2:R996,Concentrado!$A$2:$A996,"="&amp;$A7,Concentrado!$B$2:$B996, "=Nacional")</f>
        <v>4.3399722605435818</v>
      </c>
    </row>
    <row r="8" spans="1:17" x14ac:dyDescent="0.25">
      <c r="A8" s="6">
        <v>1996</v>
      </c>
      <c r="B8" s="10">
        <f>SUMIFS(Concentrado!C$2:C997,Concentrado!$A$2:$A997,"="&amp;$A8,Concentrado!$B$2:$B997, "=Nacional")</f>
        <v>46.679746057363779</v>
      </c>
      <c r="C8" s="10">
        <f>SUMIFS(Concentrado!D$2:D997,Concentrado!$A$2:$A997,"="&amp;$A8,Concentrado!$B$2:$B997, "=Nacional")</f>
        <v>85.745858635043277</v>
      </c>
      <c r="D8" s="10">
        <f>SUMIFS(Concentrado!E$2:E997,Concentrado!$A$2:$A997,"="&amp;$A8,Concentrado!$B$2:$B997, "=Nacional")</f>
        <v>21.489155394830924</v>
      </c>
      <c r="E8" s="10">
        <f>SUMIFS(Concentrado!F$2:F997,Concentrado!$A$2:$A997,"="&amp;$A8,Concentrado!$B$2:$B997, "=Nacional")</f>
        <v>14.669100508943604</v>
      </c>
      <c r="F8" s="10">
        <f>SUMIFS(Concentrado!G$2:G997,Concentrado!$A$2:$A997,"="&amp;$A8,Concentrado!$B$2:$B997, "=Nacional")</f>
        <v>43.805956707460595</v>
      </c>
      <c r="G8" s="10">
        <f>SUMIFS(Concentrado!H$2:H997,Concentrado!$A$2:$A997,"="&amp;$A8,Concentrado!$B$2:$B997, "=Nacional")</f>
        <v>37.278611816911564</v>
      </c>
      <c r="H8" s="10">
        <f>SUMIFS(Concentrado!I$2:I997,Concentrado!$A$2:$A997,"="&amp;$A8,Concentrado!$B$2:$B997, "=Nacional")</f>
        <v>33.510321015832069</v>
      </c>
      <c r="I8" s="10">
        <f>SUMIFS(Concentrado!J$2:J997,Concentrado!$A$2:$A997,"="&amp;$A8,Concentrado!$B$2:$B997, "=Nacional")</f>
        <v>40.935399245951338</v>
      </c>
      <c r="J8" s="10">
        <f>SUMIFS(Concentrado!K$2:K997,Concentrado!$A$2:$A997,"="&amp;$A8,Concentrado!$B$2:$B997, "=Nacional")</f>
        <v>42.908079865516164</v>
      </c>
      <c r="K8" s="10">
        <f>SUMIFS(Concentrado!L$2:L997,Concentrado!$A$2:$A997,"="&amp;$A8,Concentrado!$B$2:$B997, "=Nacional")</f>
        <v>9.43139553687584</v>
      </c>
      <c r="L8" s="10">
        <f>SUMIFS(Concentrado!M$2:M997,Concentrado!$A$2:$A997,"="&amp;$A8,Concentrado!$B$2:$B997, "=Nacional")</f>
        <v>15.423156083657968</v>
      </c>
      <c r="M8" s="10">
        <f>SUMIFS(Concentrado!N$2:N997,Concentrado!$A$2:$A997,"="&amp;$A8,Concentrado!$B$2:$B997, "=Nacional")</f>
        <v>28.090844512914824</v>
      </c>
      <c r="N8" s="10">
        <f>SUMIFS(Concentrado!O$2:O997,Concentrado!$A$2:$A997,"="&amp;$A8,Concentrado!$B$2:$B997, "=Nacional")</f>
        <v>3.0701549434463504</v>
      </c>
      <c r="O8" s="10">
        <f>SUMIFS(Concentrado!P$2:P997,Concentrado!$A$2:$A997,"="&amp;$A8,Concentrado!$B$2:$B997, "=Nacional")</f>
        <v>3.9118042811873548</v>
      </c>
      <c r="P8" s="10">
        <f>SUMIFS(Concentrado!Q$2:Q997,Concentrado!$A$2:$A997,"="&amp;$A8,Concentrado!$B$2:$B997, "=Nacional")</f>
        <v>5.0795980735600192</v>
      </c>
      <c r="Q8" s="10">
        <f>SUMIFS(Concentrado!R$2:R997,Concentrado!$A$2:$A997,"="&amp;$A8,Concentrado!$B$2:$B997, "=Nacional")</f>
        <v>4.6497776837103526</v>
      </c>
    </row>
    <row r="9" spans="1:17" x14ac:dyDescent="0.25">
      <c r="A9" s="6">
        <v>1997</v>
      </c>
      <c r="B9" s="10">
        <f>SUMIFS(Concentrado!C$2:C998,Concentrado!$A$2:$A998,"="&amp;$A9,Concentrado!$B$2:$B998, "=Nacional")</f>
        <v>41.080654961741864</v>
      </c>
      <c r="C9" s="10">
        <f>SUMIFS(Concentrado!D$2:D998,Concentrado!$A$2:$A998,"="&amp;$A9,Concentrado!$B$2:$B998, "=Nacional")</f>
        <v>78.495704557382467</v>
      </c>
      <c r="D9" s="10">
        <f>SUMIFS(Concentrado!E$2:E998,Concentrado!$A$2:$A998,"="&amp;$A9,Concentrado!$B$2:$B998, "=Nacional")</f>
        <v>20.860088630797208</v>
      </c>
      <c r="E9" s="10">
        <f>SUMIFS(Concentrado!F$2:F998,Concentrado!$A$2:$A998,"="&amp;$A9,Concentrado!$B$2:$B998, "=Nacional")</f>
        <v>14.752321461664279</v>
      </c>
      <c r="F9" s="10">
        <f>SUMIFS(Concentrado!G$2:G998,Concentrado!$A$2:$A998,"="&amp;$A9,Concentrado!$B$2:$B998, "=Nacional")</f>
        <v>44.84715333653034</v>
      </c>
      <c r="G9" s="10">
        <f>SUMIFS(Concentrado!H$2:H998,Concentrado!$A$2:$A998,"="&amp;$A9,Concentrado!$B$2:$B998, "=Nacional")</f>
        <v>37.932638074776193</v>
      </c>
      <c r="H9" s="10">
        <f>SUMIFS(Concentrado!I$2:I998,Concentrado!$A$2:$A998,"="&amp;$A9,Concentrado!$B$2:$B998, "=Nacional")</f>
        <v>33.9270822709247</v>
      </c>
      <c r="I9" s="10">
        <f>SUMIFS(Concentrado!J$2:J998,Concentrado!$A$2:$A998,"="&amp;$A9,Concentrado!$B$2:$B998, "=Nacional")</f>
        <v>41.81905958063021</v>
      </c>
      <c r="J9" s="10">
        <f>SUMIFS(Concentrado!K$2:K998,Concentrado!$A$2:$A998,"="&amp;$A9,Concentrado!$B$2:$B998, "=Nacional")</f>
        <v>44.558444825605463</v>
      </c>
      <c r="K9" s="10">
        <f>SUMIFS(Concentrado!L$2:L998,Concentrado!$A$2:$A998,"="&amp;$A9,Concentrado!$B$2:$B998, "=Nacional")</f>
        <v>9.8510839375378989</v>
      </c>
      <c r="L9" s="10">
        <f>SUMIFS(Concentrado!M$2:M998,Concentrado!$A$2:$A998,"="&amp;$A9,Concentrado!$B$2:$B998, "=Nacional")</f>
        <v>14.188052409878024</v>
      </c>
      <c r="M9" s="10">
        <f>SUMIFS(Concentrado!N$2:N998,Concentrado!$A$2:$A998,"="&amp;$A9,Concentrado!$B$2:$B998, "=Nacional")</f>
        <v>25.849205539752152</v>
      </c>
      <c r="N9" s="10">
        <f>SUMIFS(Concentrado!O$2:O998,Concentrado!$A$2:$A998,"="&amp;$A9,Concentrado!$B$2:$B998, "=Nacional")</f>
        <v>2.828312031953641</v>
      </c>
      <c r="O9" s="10">
        <f>SUMIFS(Concentrado!P$2:P998,Concentrado!$A$2:$A998,"="&amp;$A9,Concentrado!$B$2:$B998, "=Nacional")</f>
        <v>4.6166147463259177</v>
      </c>
      <c r="P9" s="10">
        <f>SUMIFS(Concentrado!Q$2:Q998,Concentrado!$A$2:$A998,"="&amp;$A9,Concentrado!$B$2:$B998, "=Nacional")</f>
        <v>4.6547453735510231</v>
      </c>
      <c r="Q9" s="10">
        <f>SUMIFS(Concentrado!R$2:R998,Concentrado!$A$2:$A998,"="&amp;$A9,Concentrado!$B$2:$B998, "=Nacional")</f>
        <v>4.4034799167796139</v>
      </c>
    </row>
    <row r="10" spans="1:17" x14ac:dyDescent="0.25">
      <c r="A10" s="6">
        <v>1998</v>
      </c>
      <c r="B10" s="10">
        <f>SUMIFS(Concentrado!C$2:C999,Concentrado!$A$2:$A999,"="&amp;$A10,Concentrado!$B$2:$B999, "=Nacional")</f>
        <v>36.674692703243686</v>
      </c>
      <c r="C10" s="10">
        <f>SUMIFS(Concentrado!D$2:D999,Concentrado!$A$2:$A999,"="&amp;$A10,Concentrado!$B$2:$B999, "=Nacional")</f>
        <v>60.595984116816993</v>
      </c>
      <c r="D10" s="10">
        <f>SUMIFS(Concentrado!E$2:E999,Concentrado!$A$2:$A999,"="&amp;$A10,Concentrado!$B$2:$B999, "=Nacional")</f>
        <v>20.283980218623725</v>
      </c>
      <c r="E10" s="10">
        <f>SUMIFS(Concentrado!F$2:F999,Concentrado!$A$2:$A999,"="&amp;$A10,Concentrado!$B$2:$B999, "=Nacional")</f>
        <v>15.042153770282576</v>
      </c>
      <c r="F10" s="10">
        <f>SUMIFS(Concentrado!G$2:G999,Concentrado!$A$2:$A999,"="&amp;$A10,Concentrado!$B$2:$B999, "=Nacional")</f>
        <v>44.692043448794387</v>
      </c>
      <c r="G10" s="10">
        <f>SUMIFS(Concentrado!H$2:H999,Concentrado!$A$2:$A999,"="&amp;$A10,Concentrado!$B$2:$B999, "=Nacional")</f>
        <v>43.430420604230513</v>
      </c>
      <c r="H10" s="10">
        <f>SUMIFS(Concentrado!I$2:I999,Concentrado!$A$2:$A999,"="&amp;$A10,Concentrado!$B$2:$B999, "=Nacional")</f>
        <v>39.241338904593313</v>
      </c>
      <c r="I10" s="10">
        <f>SUMIFS(Concentrado!J$2:J999,Concentrado!$A$2:$A999,"="&amp;$A10,Concentrado!$B$2:$B999, "=Nacional")</f>
        <v>47.49065945987951</v>
      </c>
      <c r="J10" s="10">
        <f>SUMIFS(Concentrado!K$2:K999,Concentrado!$A$2:$A999,"="&amp;$A10,Concentrado!$B$2:$B999, "=Nacional")</f>
        <v>44.27418428547886</v>
      </c>
      <c r="K10" s="10">
        <f>SUMIFS(Concentrado!L$2:L999,Concentrado!$A$2:$A999,"="&amp;$A10,Concentrado!$B$2:$B999, "=Nacional")</f>
        <v>9.4353795625662737</v>
      </c>
      <c r="L10" s="10">
        <f>SUMIFS(Concentrado!M$2:M999,Concentrado!$A$2:$A999,"="&amp;$A10,Concentrado!$B$2:$B999, "=Nacional")</f>
        <v>14.079721206330289</v>
      </c>
      <c r="M10" s="10">
        <f>SUMIFS(Concentrado!N$2:N999,Concentrado!$A$2:$A999,"="&amp;$A10,Concentrado!$B$2:$B999, "=Nacional")</f>
        <v>25.355031729081293</v>
      </c>
      <c r="N10" s="10">
        <f>SUMIFS(Concentrado!O$2:O999,Concentrado!$A$2:$A999,"="&amp;$A10,Concentrado!$B$2:$B999, "=Nacional")</f>
        <v>3.1169971967928167</v>
      </c>
      <c r="O10" s="10">
        <f>SUMIFS(Concentrado!P$2:P999,Concentrado!$A$2:$A999,"="&amp;$A10,Concentrado!$B$2:$B999, "=Nacional")</f>
        <v>4.4616066541617023</v>
      </c>
      <c r="P10" s="10">
        <f>SUMIFS(Concentrado!Q$2:Q999,Concentrado!$A$2:$A999,"="&amp;$A10,Concentrado!$B$2:$B999, "=Nacional")</f>
        <v>4.4768373864508408</v>
      </c>
      <c r="Q10" s="10">
        <f>SUMIFS(Concentrado!R$2:R999,Concentrado!$A$2:$A999,"="&amp;$A10,Concentrado!$B$2:$B999, "=Nacional")</f>
        <v>4.2469091823128826</v>
      </c>
    </row>
    <row r="11" spans="1:17" x14ac:dyDescent="0.25">
      <c r="A11" s="6">
        <v>1999</v>
      </c>
      <c r="B11" s="10">
        <f>SUMIFS(Concentrado!C$2:C1000,Concentrado!$A$2:$A1000,"="&amp;$A11,Concentrado!$B$2:$B1000, "=Nacional")</f>
        <v>31.335303960290954</v>
      </c>
      <c r="C11" s="10">
        <f>SUMIFS(Concentrado!D$2:D1000,Concentrado!$A$2:$A1000,"="&amp;$A11,Concentrado!$B$2:$B1000, "=Nacional")</f>
        <v>53.703970608251709</v>
      </c>
      <c r="D11" s="10">
        <f>SUMIFS(Concentrado!E$2:E1000,Concentrado!$A$2:$A1000,"="&amp;$A11,Concentrado!$B$2:$B1000, "=Nacional")</f>
        <v>19.845859753424783</v>
      </c>
      <c r="E11" s="10">
        <f>SUMIFS(Concentrado!F$2:F1000,Concentrado!$A$2:$A1000,"="&amp;$A11,Concentrado!$B$2:$B1000, "=Nacional")</f>
        <v>14.744880862496183</v>
      </c>
      <c r="F11" s="10">
        <f>SUMIFS(Concentrado!G$2:G1000,Concentrado!$A$2:$A1000,"="&amp;$A11,Concentrado!$B$2:$B1000, "=Nacional")</f>
        <v>45.821941095419596</v>
      </c>
      <c r="G11" s="10">
        <f>SUMIFS(Concentrado!H$2:H1000,Concentrado!$A$2:$A1000,"="&amp;$A11,Concentrado!$B$2:$B1000, "=Nacional")</f>
        <v>46.723217759594881</v>
      </c>
      <c r="H11" s="10">
        <f>SUMIFS(Concentrado!I$2:I1000,Concentrado!$A$2:$A1000,"="&amp;$A11,Concentrado!$B$2:$B1000, "=Nacional")</f>
        <v>42.139566243398136</v>
      </c>
      <c r="I11" s="10">
        <f>SUMIFS(Concentrado!J$2:J1000,Concentrado!$A$2:$A1000,"="&amp;$A11,Concentrado!$B$2:$B1000, "=Nacional")</f>
        <v>51.160021489550815</v>
      </c>
      <c r="J11" s="10">
        <f>SUMIFS(Concentrado!K$2:K1000,Concentrado!$A$2:$A1000,"="&amp;$A11,Concentrado!$B$2:$B1000, "=Nacional")</f>
        <v>44.895198920865703</v>
      </c>
      <c r="K11" s="10">
        <f>SUMIFS(Concentrado!L$2:L1000,Concentrado!$A$2:$A1000,"="&amp;$A11,Concentrado!$B$2:$B1000, "=Nacional")</f>
        <v>9.5842761000262371</v>
      </c>
      <c r="L11" s="10">
        <f>SUMIFS(Concentrado!M$2:M1000,Concentrado!$A$2:$A1000,"="&amp;$A11,Concentrado!$B$2:$B1000, "=Nacional")</f>
        <v>12.417602717630054</v>
      </c>
      <c r="M11" s="10">
        <f>SUMIFS(Concentrado!N$2:N1000,Concentrado!$A$2:$A1000,"="&amp;$A11,Concentrado!$B$2:$B1000, "=Nacional")</f>
        <v>22.318015262093713</v>
      </c>
      <c r="N11" s="10">
        <f>SUMIFS(Concentrado!O$2:O1000,Concentrado!$A$2:$A1000,"="&amp;$A11,Concentrado!$B$2:$B1000, "=Nacional")</f>
        <v>2.8121659669696268</v>
      </c>
      <c r="O11" s="10">
        <f>SUMIFS(Concentrado!P$2:P1000,Concentrado!$A$2:$A1000,"="&amp;$A11,Concentrado!$B$2:$B1000, "=Nacional")</f>
        <v>4.3930528061714673</v>
      </c>
      <c r="P11" s="10">
        <f>SUMIFS(Concentrado!Q$2:Q1000,Concentrado!$A$2:$A1000,"="&amp;$A11,Concentrado!$B$2:$B1000, "=Nacional")</f>
        <v>4.0571349647440611</v>
      </c>
      <c r="Q11" s="10">
        <f>SUMIFS(Concentrado!R$2:R1000,Concentrado!$A$2:$A1000,"="&amp;$A11,Concentrado!$B$2:$B1000, "=Nacional")</f>
        <v>4.2889712484437217</v>
      </c>
    </row>
    <row r="12" spans="1:17" x14ac:dyDescent="0.25">
      <c r="A12" s="6">
        <v>2000</v>
      </c>
      <c r="B12" s="10">
        <f>SUMIFS(Concentrado!C$2:C1001,Concentrado!$A$2:$A1001,"="&amp;$A12,Concentrado!$B$2:$B1001, "=Nacional")</f>
        <v>28.69479428241986</v>
      </c>
      <c r="C12" s="10">
        <f>SUMIFS(Concentrado!D$2:D1001,Concentrado!$A$2:$A1001,"="&amp;$A12,Concentrado!$B$2:$B1001, "=Nacional")</f>
        <v>45.622532466735947</v>
      </c>
      <c r="D12" s="10">
        <f>SUMIFS(Concentrado!E$2:E1001,Concentrado!$A$2:$A1001,"="&amp;$A12,Concentrado!$B$2:$B1001, "=Nacional")</f>
        <v>19.404440684031716</v>
      </c>
      <c r="E12" s="10">
        <f>SUMIFS(Concentrado!F$2:F1001,Concentrado!$A$2:$A1001,"="&amp;$A12,Concentrado!$B$2:$B1001, "=Nacional")</f>
        <v>14.469745408659637</v>
      </c>
      <c r="F12" s="10">
        <f>SUMIFS(Concentrado!G$2:G1001,Concentrado!$A$2:$A1001,"="&amp;$A12,Concentrado!$B$2:$B1001, "=Nacional")</f>
        <v>45.416590972348381</v>
      </c>
      <c r="G12" s="10">
        <f>SUMIFS(Concentrado!H$2:H1001,Concentrado!$A$2:$A1001,"="&amp;$A12,Concentrado!$B$2:$B1001, "=Nacional")</f>
        <v>47.097100251024251</v>
      </c>
      <c r="H12" s="10">
        <f>SUMIFS(Concentrado!I$2:I1001,Concentrado!$A$2:$A1001,"="&amp;$A12,Concentrado!$B$2:$B1001, "=Nacional")</f>
        <v>42.867398824038972</v>
      </c>
      <c r="I12" s="10">
        <f>SUMIFS(Concentrado!J$2:J1001,Concentrado!$A$2:$A1001,"="&amp;$A12,Concentrado!$B$2:$B1001, "=Nacional")</f>
        <v>51.183313344236332</v>
      </c>
      <c r="J12" s="10">
        <f>SUMIFS(Concentrado!K$2:K1001,Concentrado!$A$2:$A1001,"="&amp;$A12,Concentrado!$B$2:$B1001, "=Nacional")</f>
        <v>44.291014020055115</v>
      </c>
      <c r="K12" s="10">
        <f>SUMIFS(Concentrado!L$2:L1001,Concentrado!$A$2:$A1001,"="&amp;$A12,Concentrado!$B$2:$B1001, "=Nacional")</f>
        <v>9.8668551562973317</v>
      </c>
      <c r="L12" s="10">
        <f>SUMIFS(Concentrado!M$2:M1001,Concentrado!$A$2:$A1001,"="&amp;$A12,Concentrado!$B$2:$B1001, "=Nacional")</f>
        <v>10.768811444823127</v>
      </c>
      <c r="M12" s="10">
        <f>SUMIFS(Concentrado!N$2:N1001,Concentrado!$A$2:$A1001,"="&amp;$A12,Concentrado!$B$2:$B1001, "=Nacional")</f>
        <v>19.266431843637662</v>
      </c>
      <c r="N12" s="10">
        <f>SUMIFS(Concentrado!O$2:O1001,Concentrado!$A$2:$A1001,"="&amp;$A12,Concentrado!$B$2:$B1001, "=Nacional")</f>
        <v>2.5375714318894631</v>
      </c>
      <c r="O12" s="10">
        <f>SUMIFS(Concentrado!P$2:P1001,Concentrado!$A$2:$A1001,"="&amp;$A12,Concentrado!$B$2:$B1001, "=Nacional")</f>
        <v>4.4387629647691611</v>
      </c>
      <c r="P12" s="10">
        <f>SUMIFS(Concentrado!Q$2:Q1001,Concentrado!$A$2:$A1001,"="&amp;$A12,Concentrado!$B$2:$B1001, "=Nacional")</f>
        <v>3.5055831954711869</v>
      </c>
      <c r="Q12" s="10">
        <f>SUMIFS(Concentrado!R$2:R1001,Concentrado!$A$2:$A1001,"="&amp;$A12,Concentrado!$B$2:$B1001, "=Nacional")</f>
        <v>4.2475966180182212</v>
      </c>
    </row>
    <row r="13" spans="1:17" x14ac:dyDescent="0.25">
      <c r="A13" s="6">
        <v>2001</v>
      </c>
      <c r="B13" s="10">
        <f>SUMIFS(Concentrado!C$2:C1002,Concentrado!$A$2:$A1002,"="&amp;$A13,Concentrado!$B$2:$B1002, "=Nacional")</f>
        <v>26.480616857518434</v>
      </c>
      <c r="C13" s="10">
        <f>SUMIFS(Concentrado!D$2:D1002,Concentrado!$A$2:$A1002,"="&amp;$A13,Concentrado!$B$2:$B1002, "=Nacional")</f>
        <v>39.8089592518944</v>
      </c>
      <c r="D13" s="10">
        <f>SUMIFS(Concentrado!E$2:E1002,Concentrado!$A$2:$A1002,"="&amp;$A13,Concentrado!$B$2:$B1002, "=Nacional")</f>
        <v>18.398925124515497</v>
      </c>
      <c r="E13" s="10">
        <f>SUMIFS(Concentrado!F$2:F1002,Concentrado!$A$2:$A1002,"="&amp;$A13,Concentrado!$B$2:$B1002, "=Nacional")</f>
        <v>14.649244741597478</v>
      </c>
      <c r="F13" s="10">
        <f>SUMIFS(Concentrado!G$2:G1002,Concentrado!$A$2:$A1002,"="&amp;$A13,Concentrado!$B$2:$B1002, "=Nacional")</f>
        <v>45.774693949868393</v>
      </c>
      <c r="G13" s="10">
        <f>SUMIFS(Concentrado!H$2:H1002,Concentrado!$A$2:$A1002,"="&amp;$A13,Concentrado!$B$2:$B1002, "=Nacional")</f>
        <v>49.802558404026151</v>
      </c>
      <c r="H13" s="10">
        <f>SUMIFS(Concentrado!I$2:I1002,Concentrado!$A$2:$A1002,"="&amp;$A13,Concentrado!$B$2:$B1002, "=Nacional")</f>
        <v>45.383492649298468</v>
      </c>
      <c r="I13" s="10">
        <f>SUMIFS(Concentrado!J$2:J1002,Concentrado!$A$2:$A1002,"="&amp;$A13,Concentrado!$B$2:$B1002, "=Nacional")</f>
        <v>54.021517118794328</v>
      </c>
      <c r="J13" s="10">
        <f>SUMIFS(Concentrado!K$2:K1002,Concentrado!$A$2:$A1002,"="&amp;$A13,Concentrado!$B$2:$B1002, "=Nacional")</f>
        <v>45.373222450491852</v>
      </c>
      <c r="K13" s="10">
        <f>SUMIFS(Concentrado!L$2:L1002,Concentrado!$A$2:$A1002,"="&amp;$A13,Concentrado!$B$2:$B1002, "=Nacional")</f>
        <v>10.159302356211933</v>
      </c>
      <c r="L13" s="10">
        <f>SUMIFS(Concentrado!M$2:M1002,Concentrado!$A$2:$A1002,"="&amp;$A13,Concentrado!$B$2:$B1002, "=Nacional")</f>
        <v>10.155306563741446</v>
      </c>
      <c r="M13" s="10">
        <f>SUMIFS(Concentrado!N$2:N1002,Concentrado!$A$2:$A1002,"="&amp;$A13,Concentrado!$B$2:$B1002, "=Nacional")</f>
        <v>18.078113973952785</v>
      </c>
      <c r="N13" s="10">
        <f>SUMIFS(Concentrado!O$2:O1002,Concentrado!$A$2:$A1002,"="&amp;$A13,Concentrado!$B$2:$B1002, "=Nacional")</f>
        <v>2.4804997688955259</v>
      </c>
      <c r="O13" s="10">
        <f>SUMIFS(Concentrado!P$2:P1002,Concentrado!$A$2:$A1002,"="&amp;$A13,Concentrado!$B$2:$B1002, "=Nacional")</f>
        <v>4.6723559561706951</v>
      </c>
      <c r="P13" s="10">
        <f>SUMIFS(Concentrado!Q$2:Q1002,Concentrado!$A$2:$A1002,"="&amp;$A13,Concentrado!$B$2:$B1002, "=Nacional")</f>
        <v>3.4503667982650947</v>
      </c>
      <c r="Q13" s="10">
        <f>SUMIFS(Concentrado!R$2:R1002,Concentrado!$A$2:$A1002,"="&amp;$A13,Concentrado!$B$2:$B1002, "=Nacional")</f>
        <v>4.3124590237725577</v>
      </c>
    </row>
    <row r="14" spans="1:17" x14ac:dyDescent="0.25">
      <c r="A14" s="6">
        <v>2002</v>
      </c>
      <c r="B14" s="10">
        <f>SUMIFS(Concentrado!C$2:C1003,Concentrado!$A$2:$A1003,"="&amp;$A14,Concentrado!$B$2:$B1003, "=Nacional")</f>
        <v>23.8704129104202</v>
      </c>
      <c r="C14" s="10">
        <f>SUMIFS(Concentrado!D$2:D1003,Concentrado!$A$2:$A1003,"="&amp;$A14,Concentrado!$B$2:$B1003, "=Nacional")</f>
        <v>40.767943263890551</v>
      </c>
      <c r="D14" s="10">
        <f>SUMIFS(Concentrado!E$2:E1003,Concentrado!$A$2:$A1003,"="&amp;$A14,Concentrado!$B$2:$B1003, "=Nacional")</f>
        <v>17.153101502159284</v>
      </c>
      <c r="E14" s="10">
        <f>SUMIFS(Concentrado!F$2:F1003,Concentrado!$A$2:$A1003,"="&amp;$A14,Concentrado!$B$2:$B1003, "=Nacional")</f>
        <v>15.274732977924694</v>
      </c>
      <c r="F14" s="10">
        <f>SUMIFS(Concentrado!G$2:G1003,Concentrado!$A$2:$A1003,"="&amp;$A14,Concentrado!$B$2:$B1003, "=Nacional")</f>
        <v>46.439601090573035</v>
      </c>
      <c r="G14" s="10">
        <f>SUMIFS(Concentrado!H$2:H1003,Concentrado!$A$2:$A1003,"="&amp;$A14,Concentrado!$B$2:$B1003, "=Nacional")</f>
        <v>54.02093426480527</v>
      </c>
      <c r="H14" s="10">
        <f>SUMIFS(Concentrado!I$2:I1003,Concentrado!$A$2:$A1003,"="&amp;$A14,Concentrado!$B$2:$B1003, "=Nacional")</f>
        <v>50.489293893940349</v>
      </c>
      <c r="I14" s="10">
        <f>SUMIFS(Concentrado!J$2:J1003,Concentrado!$A$2:$A1003,"="&amp;$A14,Concentrado!$B$2:$B1003, "=Nacional")</f>
        <v>57.395392337439496</v>
      </c>
      <c r="J14" s="10">
        <f>SUMIFS(Concentrado!K$2:K1003,Concentrado!$A$2:$A1003,"="&amp;$A14,Concentrado!$B$2:$B1003, "=Nacional")</f>
        <v>47.574246935436676</v>
      </c>
      <c r="K14" s="10">
        <f>SUMIFS(Concentrado!L$2:L1003,Concentrado!$A$2:$A1003,"="&amp;$A14,Concentrado!$B$2:$B1003, "=Nacional")</f>
        <v>10.538555353037811</v>
      </c>
      <c r="L14" s="10">
        <f>SUMIFS(Concentrado!M$2:M1003,Concentrado!$A$2:$A1003,"="&amp;$A14,Concentrado!$B$2:$B1003, "=Nacional")</f>
        <v>9.8281684411510994</v>
      </c>
      <c r="M14" s="10">
        <f>SUMIFS(Concentrado!N$2:N1003,Concentrado!$A$2:$A1003,"="&amp;$A14,Concentrado!$B$2:$B1003, "=Nacional")</f>
        <v>17.465708961282335</v>
      </c>
      <c r="N14" s="10">
        <f>SUMIFS(Concentrado!O$2:O1003,Concentrado!$A$2:$A1003,"="&amp;$A14,Concentrado!$B$2:$B1003, "=Nacional")</f>
        <v>2.4507114916434412</v>
      </c>
      <c r="O14" s="10">
        <f>SUMIFS(Concentrado!P$2:P1003,Concentrado!$A$2:$A1003,"="&amp;$A14,Concentrado!$B$2:$B1003, "=Nacional")</f>
        <v>4.7752544638157186</v>
      </c>
      <c r="P14" s="10">
        <f>SUMIFS(Concentrado!Q$2:Q1003,Concentrado!$A$2:$A1003,"="&amp;$A14,Concentrado!$B$2:$B1003, "=Nacional")</f>
        <v>3.2287627049275343</v>
      </c>
      <c r="Q14" s="10">
        <f>SUMIFS(Concentrado!R$2:R1003,Concentrado!$A$2:$A1003,"="&amp;$A14,Concentrado!$B$2:$B1003, "=Nacional")</f>
        <v>4.3973048373791839</v>
      </c>
    </row>
    <row r="15" spans="1:17" x14ac:dyDescent="0.25">
      <c r="A15" s="6">
        <v>2003</v>
      </c>
      <c r="B15" s="10">
        <f>SUMIFS(Concentrado!C$2:C1004,Concentrado!$A$2:$A1004,"="&amp;$A15,Concentrado!$B$2:$B1004, "=Nacional")</f>
        <v>22.743222634877682</v>
      </c>
      <c r="C15" s="10">
        <f>SUMIFS(Concentrado!D$2:D1004,Concentrado!$A$2:$A1004,"="&amp;$A15,Concentrado!$B$2:$B1004, "=Nacional")</f>
        <v>35.692500994018872</v>
      </c>
      <c r="D15" s="10">
        <f>SUMIFS(Concentrado!E$2:E1004,Concentrado!$A$2:$A1004,"="&amp;$A15,Concentrado!$B$2:$B1004, "=Nacional")</f>
        <v>16.748596644106861</v>
      </c>
      <c r="E15" s="10">
        <f>SUMIFS(Concentrado!F$2:F1004,Concentrado!$A$2:$A1004,"="&amp;$A15,Concentrado!$B$2:$B1004, "=Nacional")</f>
        <v>15.010754791758727</v>
      </c>
      <c r="F15" s="10">
        <f>SUMIFS(Concentrado!G$2:G1004,Concentrado!$A$2:$A1004,"="&amp;$A15,Concentrado!$B$2:$B1004, "=Nacional")</f>
        <v>48.763990068986928</v>
      </c>
      <c r="G15" s="10">
        <f>SUMIFS(Concentrado!H$2:H1004,Concentrado!$A$2:$A1004,"="&amp;$A15,Concentrado!$B$2:$B1004, "=Nacional")</f>
        <v>57.458186070753257</v>
      </c>
      <c r="H15" s="10">
        <f>SUMIFS(Concentrado!I$2:I1004,Concentrado!$A$2:$A1004,"="&amp;$A15,Concentrado!$B$2:$B1004, "=Nacional")</f>
        <v>52.991622942299891</v>
      </c>
      <c r="I15" s="10">
        <f>SUMIFS(Concentrado!J$2:J1004,Concentrado!$A$2:$A1004,"="&amp;$A15,Concentrado!$B$2:$B1004, "=Nacional")</f>
        <v>61.687132981912043</v>
      </c>
      <c r="J15" s="10">
        <f>SUMIFS(Concentrado!K$2:K1004,Concentrado!$A$2:$A1004,"="&amp;$A15,Concentrado!$B$2:$B1004, "=Nacional")</f>
        <v>49.331097454172486</v>
      </c>
      <c r="K15" s="10">
        <f>SUMIFS(Concentrado!L$2:L1004,Concentrado!$A$2:$A1004,"="&amp;$A15,Concentrado!$B$2:$B1004, "=Nacional")</f>
        <v>11.011709402757733</v>
      </c>
      <c r="L15" s="10">
        <f>SUMIFS(Concentrado!M$2:M1004,Concentrado!$A$2:$A1004,"="&amp;$A15,Concentrado!$B$2:$B1004, "=Nacional")</f>
        <v>9.7093536569770293</v>
      </c>
      <c r="M15" s="10">
        <f>SUMIFS(Concentrado!N$2:N1004,Concentrado!$A$2:$A1004,"="&amp;$A15,Concentrado!$B$2:$B1004, "=Nacional")</f>
        <v>17.170237422493805</v>
      </c>
      <c r="N15" s="10">
        <f>SUMIFS(Concentrado!O$2:O1004,Concentrado!$A$2:$A1004,"="&amp;$A15,Concentrado!$B$2:$B1004, "=Nacional")</f>
        <v>2.5014996127918834</v>
      </c>
      <c r="O15" s="10">
        <f>SUMIFS(Concentrado!P$2:P1004,Concentrado!$A$2:$A1004,"="&amp;$A15,Concentrado!$B$2:$B1004, "=Nacional")</f>
        <v>4.890090917085077</v>
      </c>
      <c r="P15" s="10">
        <f>SUMIFS(Concentrado!Q$2:Q1004,Concentrado!$A$2:$A1004,"="&amp;$A15,Concentrado!$B$2:$B1004, "=Nacional")</f>
        <v>3.1936872989816334</v>
      </c>
      <c r="Q15" s="10">
        <f>SUMIFS(Concentrado!R$2:R1004,Concentrado!$A$2:$A1004,"="&amp;$A15,Concentrado!$B$2:$B1004, "=Nacional")</f>
        <v>4.4775768065758932</v>
      </c>
    </row>
    <row r="16" spans="1:17" x14ac:dyDescent="0.25">
      <c r="A16" s="6">
        <v>2004</v>
      </c>
      <c r="B16" s="10">
        <f>SUMIFS(Concentrado!C$2:C1005,Concentrado!$A$2:$A1005,"="&amp;$A16,Concentrado!$B$2:$B1005, "=Nacional")</f>
        <v>19.625061861125427</v>
      </c>
      <c r="C16" s="10">
        <f>SUMIFS(Concentrado!D$2:D1005,Concentrado!$A$2:$A1005,"="&amp;$A16,Concentrado!$B$2:$B1005, "=Nacional")</f>
        <v>37.696102986641371</v>
      </c>
      <c r="D16" s="10">
        <f>SUMIFS(Concentrado!E$2:E1005,Concentrado!$A$2:$A1005,"="&amp;$A16,Concentrado!$B$2:$B1005, "=Nacional")</f>
        <v>15.997608117262807</v>
      </c>
      <c r="E16" s="10">
        <f>SUMIFS(Concentrado!F$2:F1005,Concentrado!$A$2:$A1005,"="&amp;$A16,Concentrado!$B$2:$B1005, "=Nacional")</f>
        <v>15.706192024282151</v>
      </c>
      <c r="F16" s="10">
        <f>SUMIFS(Concentrado!G$2:G1005,Concentrado!$A$2:$A1005,"="&amp;$A16,Concentrado!$B$2:$B1005, "=Nacional")</f>
        <v>46.09424440094579</v>
      </c>
      <c r="G16" s="10">
        <f>SUMIFS(Concentrado!H$2:H1005,Concentrado!$A$2:$A1005,"="&amp;$A16,Concentrado!$B$2:$B1005, "=Nacional")</f>
        <v>59.652385245712665</v>
      </c>
      <c r="H16" s="10">
        <f>SUMIFS(Concentrado!I$2:I1005,Concentrado!$A$2:$A1005,"="&amp;$A16,Concentrado!$B$2:$B1005, "=Nacional")</f>
        <v>55.525686757448668</v>
      </c>
      <c r="I16" s="10">
        <f>SUMIFS(Concentrado!J$2:J1005,Concentrado!$A$2:$A1005,"="&amp;$A16,Concentrado!$B$2:$B1005, "=Nacional")</f>
        <v>63.596803746885215</v>
      </c>
      <c r="J16" s="10">
        <f>SUMIFS(Concentrado!K$2:K1005,Concentrado!$A$2:$A1005,"="&amp;$A16,Concentrado!$B$2:$B1005, "=Nacional")</f>
        <v>48.393418303305523</v>
      </c>
      <c r="K16" s="10">
        <f>SUMIFS(Concentrado!L$2:L1005,Concentrado!$A$2:$A1005,"="&amp;$A16,Concentrado!$B$2:$B1005, "=Nacional")</f>
        <v>11.702996047546367</v>
      </c>
      <c r="L16" s="10">
        <f>SUMIFS(Concentrado!M$2:M1005,Concentrado!$A$2:$A1005,"="&amp;$A16,Concentrado!$B$2:$B1005, "=Nacional")</f>
        <v>8.8738689197694463</v>
      </c>
      <c r="M16" s="10">
        <f>SUMIFS(Concentrado!N$2:N1005,Concentrado!$A$2:$A1005,"="&amp;$A16,Concentrado!$B$2:$B1005, "=Nacional")</f>
        <v>15.760728532090653</v>
      </c>
      <c r="N16" s="10">
        <f>SUMIFS(Concentrado!O$2:O1005,Concentrado!$A$2:$A1005,"="&amp;$A16,Concentrado!$B$2:$B1005, "=Nacional")</f>
        <v>2.2447921386401677</v>
      </c>
      <c r="O16" s="10">
        <f>SUMIFS(Concentrado!P$2:P1005,Concentrado!$A$2:$A1005,"="&amp;$A16,Concentrado!$B$2:$B1005, "=Nacional")</f>
        <v>4.7694974671709218</v>
      </c>
      <c r="P16" s="10">
        <f>SUMIFS(Concentrado!Q$2:Q1005,Concentrado!$A$2:$A1005,"="&amp;$A16,Concentrado!$B$2:$B1005, "=Nacional")</f>
        <v>2.534706101259121</v>
      </c>
      <c r="Q16" s="10">
        <f>SUMIFS(Concentrado!R$2:R1005,Concentrado!$A$2:$A1005,"="&amp;$A16,Concentrado!$B$2:$B1005, "=Nacional")</f>
        <v>4.5256443782980664</v>
      </c>
    </row>
    <row r="17" spans="1:17" x14ac:dyDescent="0.25">
      <c r="A17" s="6">
        <v>2005</v>
      </c>
      <c r="B17" s="10">
        <f>SUMIFS(Concentrado!C$2:C1006,Concentrado!$A$2:$A1006,"="&amp;$A17,Concentrado!$B$2:$B1006, "=Nacional")</f>
        <v>20.16819331031072</v>
      </c>
      <c r="C17" s="10">
        <f>SUMIFS(Concentrado!D$2:D1006,Concentrado!$A$2:$A1006,"="&amp;$A17,Concentrado!$B$2:$B1006, "=Nacional")</f>
        <v>33.332183743351784</v>
      </c>
      <c r="D17" s="10">
        <f>SUMIFS(Concentrado!E$2:E1006,Concentrado!$A$2:$A1006,"="&amp;$A17,Concentrado!$B$2:$B1006, "=Nacional")</f>
        <v>15.654053021202746</v>
      </c>
      <c r="E17" s="10">
        <f>SUMIFS(Concentrado!F$2:F1006,Concentrado!$A$2:$A1006,"="&amp;$A17,Concentrado!$B$2:$B1006, "=Nacional")</f>
        <v>15.499244867943853</v>
      </c>
      <c r="F17" s="10">
        <f>SUMIFS(Concentrado!G$2:G1006,Concentrado!$A$2:$A1006,"="&amp;$A17,Concentrado!$B$2:$B1006, "=Nacional")</f>
        <v>47.076043634349688</v>
      </c>
      <c r="G17" s="10">
        <f>SUMIFS(Concentrado!H$2:H1006,Concentrado!$A$2:$A1006,"="&amp;$A17,Concentrado!$B$2:$B1006, "=Nacional")</f>
        <v>63.490489850469345</v>
      </c>
      <c r="H17" s="10">
        <f>SUMIFS(Concentrado!I$2:I1006,Concentrado!$A$2:$A1006,"="&amp;$A17,Concentrado!$B$2:$B1006, "=Nacional")</f>
        <v>59.622269089555459</v>
      </c>
      <c r="I17" s="10">
        <f>SUMIFS(Concentrado!J$2:J1006,Concentrado!$A$2:$A1006,"="&amp;$A17,Concentrado!$B$2:$B1006, "=Nacional")</f>
        <v>67.200126065122831</v>
      </c>
      <c r="J17" s="10">
        <f>SUMIFS(Concentrado!K$2:K1006,Concentrado!$A$2:$A1006,"="&amp;$A17,Concentrado!$B$2:$B1006, "=Nacional")</f>
        <v>50.334359430120188</v>
      </c>
      <c r="K17" s="10">
        <f>SUMIFS(Concentrado!L$2:L1006,Concentrado!$A$2:$A1006,"="&amp;$A17,Concentrado!$B$2:$B1006, "=Nacional")</f>
        <v>12.185177333650966</v>
      </c>
      <c r="L17" s="10">
        <f>SUMIFS(Concentrado!M$2:M1006,Concentrado!$A$2:$A1006,"="&amp;$A17,Concentrado!$B$2:$B1006, "=Nacional")</f>
        <v>9.3281526077817318</v>
      </c>
      <c r="M17" s="10">
        <f>SUMIFS(Concentrado!N$2:N1006,Concentrado!$A$2:$A1006,"="&amp;$A17,Concentrado!$B$2:$B1006, "=Nacional")</f>
        <v>16.541980306054281</v>
      </c>
      <c r="N17" s="10">
        <f>SUMIFS(Concentrado!O$2:O1006,Concentrado!$A$2:$A1006,"="&amp;$A17,Concentrado!$B$2:$B1006, "=Nacional")</f>
        <v>2.3841139406242542</v>
      </c>
      <c r="O17" s="10">
        <f>SUMIFS(Concentrado!P$2:P1006,Concentrado!$A$2:$A1006,"="&amp;$A17,Concentrado!$B$2:$B1006, "=Nacional")</f>
        <v>4.9492226247778728</v>
      </c>
      <c r="P17" s="10">
        <f>SUMIFS(Concentrado!Q$2:Q1006,Concentrado!$A$2:$A1006,"="&amp;$A17,Concentrado!$B$2:$B1006, "=Nacional")</f>
        <v>2.5911009272706078</v>
      </c>
      <c r="Q17" s="10">
        <f>SUMIFS(Concentrado!R$2:R1006,Concentrado!$A$2:$A1006,"="&amp;$A17,Concentrado!$B$2:$B1006, "=Nacional")</f>
        <v>4.4005183753865325</v>
      </c>
    </row>
    <row r="18" spans="1:17" x14ac:dyDescent="0.25">
      <c r="A18" s="6">
        <v>2006</v>
      </c>
      <c r="B18" s="10">
        <f>SUMIFS(Concentrado!C$2:C1007,Concentrado!$A$2:$A1007,"="&amp;$A18,Concentrado!$B$2:$B1007, "=Nacional")</f>
        <v>16.752857033483394</v>
      </c>
      <c r="C18" s="10">
        <f>SUMIFS(Concentrado!D$2:D1007,Concentrado!$A$2:$A1007,"="&amp;$A18,Concentrado!$B$2:$B1007, "=Nacional")</f>
        <v>31.549435644797818</v>
      </c>
      <c r="D18" s="10">
        <f>SUMIFS(Concentrado!E$2:E1007,Concentrado!$A$2:$A1007,"="&amp;$A18,Concentrado!$B$2:$B1007, "=Nacional")</f>
        <v>14.771528722167616</v>
      </c>
      <c r="E18" s="10">
        <f>SUMIFS(Concentrado!F$2:F1007,Concentrado!$A$2:$A1007,"="&amp;$A18,Concentrado!$B$2:$B1007, "=Nacional")</f>
        <v>15.942048499373898</v>
      </c>
      <c r="F18" s="10">
        <f>SUMIFS(Concentrado!G$2:G1007,Concentrado!$A$2:$A1007,"="&amp;$A18,Concentrado!$B$2:$B1007, "=Nacional")</f>
        <v>44.452599486270472</v>
      </c>
      <c r="G18" s="10">
        <f>SUMIFS(Concentrado!H$2:H1007,Concentrado!$A$2:$A1007,"="&amp;$A18,Concentrado!$B$2:$B1007, "=Nacional")</f>
        <v>63.788671164477385</v>
      </c>
      <c r="H18" s="10">
        <f>SUMIFS(Concentrado!I$2:I1007,Concentrado!$A$2:$A1007,"="&amp;$A18,Concentrado!$B$2:$B1007, "=Nacional")</f>
        <v>60.77212760048706</v>
      </c>
      <c r="I18" s="10">
        <f>SUMIFS(Concentrado!J$2:J1007,Concentrado!$A$2:$A1007,"="&amp;$A18,Concentrado!$B$2:$B1007, "=Nacional")</f>
        <v>66.67123359835486</v>
      </c>
      <c r="J18" s="10">
        <f>SUMIFS(Concentrado!K$2:K1007,Concentrado!$A$2:$A1007,"="&amp;$A18,Concentrado!$B$2:$B1007, "=Nacional")</f>
        <v>50.038546357410986</v>
      </c>
      <c r="K18" s="10">
        <f>SUMIFS(Concentrado!L$2:L1007,Concentrado!$A$2:$A1007,"="&amp;$A18,Concentrado!$B$2:$B1007, "=Nacional")</f>
        <v>12.032992348467097</v>
      </c>
      <c r="L18" s="10">
        <f>SUMIFS(Concentrado!M$2:M1007,Concentrado!$A$2:$A1007,"="&amp;$A18,Concentrado!$B$2:$B1007, "=Nacional")</f>
        <v>9.6784677870290263</v>
      </c>
      <c r="M18" s="10">
        <f>SUMIFS(Concentrado!N$2:N1007,Concentrado!$A$2:$A1007,"="&amp;$A18,Concentrado!$B$2:$B1007, "=Nacional")</f>
        <v>17.299704894118939</v>
      </c>
      <c r="N18" s="10">
        <f>SUMIFS(Concentrado!O$2:O1007,Concentrado!$A$2:$A1007,"="&amp;$A18,Concentrado!$B$2:$B1007, "=Nacional")</f>
        <v>2.3571653285246188</v>
      </c>
      <c r="O18" s="10">
        <f>SUMIFS(Concentrado!P$2:P1007,Concentrado!$A$2:$A1007,"="&amp;$A18,Concentrado!$B$2:$B1007, "=Nacional")</f>
        <v>4.8395431947977468</v>
      </c>
      <c r="P18" s="10">
        <f>SUMIFS(Concentrado!Q$2:Q1007,Concentrado!$A$2:$A1007,"="&amp;$A18,Concentrado!$B$2:$B1007, "=Nacional")</f>
        <v>2.356391009762635</v>
      </c>
      <c r="Q18" s="10">
        <f>SUMIFS(Concentrado!R$2:R1007,Concentrado!$A$2:$A1007,"="&amp;$A18,Concentrado!$B$2:$B1007, "=Nacional")</f>
        <v>4.6138602583233537</v>
      </c>
    </row>
    <row r="19" spans="1:17" x14ac:dyDescent="0.25">
      <c r="A19" s="6">
        <v>2007</v>
      </c>
      <c r="B19" s="10">
        <f>SUMIFS(Concentrado!C$2:C1008,Concentrado!$A$2:$A1008,"="&amp;$A19,Concentrado!$B$2:$B1008, "=Nacional")</f>
        <v>16.343014806077861</v>
      </c>
      <c r="C19" s="10">
        <f>SUMIFS(Concentrado!D$2:D1008,Concentrado!$A$2:$A1008,"="&amp;$A19,Concentrado!$B$2:$B1008, "=Nacional")</f>
        <v>26.995317166078554</v>
      </c>
      <c r="D19" s="10">
        <f>SUMIFS(Concentrado!E$2:E1008,Concentrado!$A$2:$A1008,"="&amp;$A19,Concentrado!$B$2:$B1008, "=Nacional")</f>
        <v>14.055232165115466</v>
      </c>
      <c r="E19" s="10">
        <f>SUMIFS(Concentrado!F$2:F1008,Concentrado!$A$2:$A1008,"="&amp;$A19,Concentrado!$B$2:$B1008, "=Nacional")</f>
        <v>16.024643740267283</v>
      </c>
      <c r="F19" s="10">
        <f>SUMIFS(Concentrado!G$2:G1008,Concentrado!$A$2:$A1008,"="&amp;$A19,Concentrado!$B$2:$B1008, "=Nacional")</f>
        <v>45.327208193705246</v>
      </c>
      <c r="G19" s="10">
        <f>SUMIFS(Concentrado!H$2:H1008,Concentrado!$A$2:$A1008,"="&amp;$A19,Concentrado!$B$2:$B1008, "=Nacional")</f>
        <v>64.785599721991417</v>
      </c>
      <c r="H19" s="10">
        <f>SUMIFS(Concentrado!I$2:I1008,Concentrado!$A$2:$A1008,"="&amp;$A19,Concentrado!$B$2:$B1008, "=Nacional")</f>
        <v>62.531267983731375</v>
      </c>
      <c r="I19" s="10">
        <f>SUMIFS(Concentrado!J$2:J1008,Concentrado!$A$2:$A1008,"="&amp;$A19,Concentrado!$B$2:$B1008, "=Nacional")</f>
        <v>66.935555053922457</v>
      </c>
      <c r="J19" s="10">
        <f>SUMIFS(Concentrado!K$2:K1008,Concentrado!$A$2:$A1008,"="&amp;$A19,Concentrado!$B$2:$B1008, "=Nacional")</f>
        <v>51.307259668262894</v>
      </c>
      <c r="K19" s="10">
        <f>SUMIFS(Concentrado!L$2:L1008,Concentrado!$A$2:$A1008,"="&amp;$A19,Concentrado!$B$2:$B1008, "=Nacional")</f>
        <v>13.415808353950018</v>
      </c>
      <c r="L19" s="10">
        <f>SUMIFS(Concentrado!M$2:M1008,Concentrado!$A$2:$A1008,"="&amp;$A19,Concentrado!$B$2:$B1008, "=Nacional")</f>
        <v>8.1052117918785029</v>
      </c>
      <c r="M19" s="10">
        <f>SUMIFS(Concentrado!N$2:N1008,Concentrado!$A$2:$A1008,"="&amp;$A19,Concentrado!$B$2:$B1008, "=Nacional")</f>
        <v>14.525149788374939</v>
      </c>
      <c r="N19" s="10">
        <f>SUMIFS(Concentrado!O$2:O1008,Concentrado!$A$2:$A1008,"="&amp;$A19,Concentrado!$B$2:$B1008, "=Nacional")</f>
        <v>1.9424830936010953</v>
      </c>
      <c r="O19" s="10">
        <f>SUMIFS(Concentrado!P$2:P1008,Concentrado!$A$2:$A1008,"="&amp;$A19,Concentrado!$B$2:$B1008, "=Nacional")</f>
        <v>4.7650831265548428</v>
      </c>
      <c r="P19" s="10">
        <f>SUMIFS(Concentrado!Q$2:Q1008,Concentrado!$A$2:$A1008,"="&amp;$A19,Concentrado!$B$2:$B1008, "=Nacional")</f>
        <v>2.139871549773233</v>
      </c>
      <c r="Q19" s="10">
        <f>SUMIFS(Concentrado!R$2:R1008,Concentrado!$A$2:$A1008,"="&amp;$A19,Concentrado!$B$2:$B1008, "=Nacional")</f>
        <v>4.6834403966459286</v>
      </c>
    </row>
    <row r="20" spans="1:17" x14ac:dyDescent="0.25">
      <c r="A20" s="6">
        <v>2008</v>
      </c>
      <c r="B20" s="10">
        <f>SUMIFS(Concentrado!C$2:C1009,Concentrado!$A$2:$A1009,"="&amp;$A20,Concentrado!$B$2:$B1009, "=Nacional")</f>
        <v>13.257791486683923</v>
      </c>
      <c r="C20" s="10">
        <f>SUMIFS(Concentrado!D$2:D1009,Concentrado!$A$2:$A1009,"="&amp;$A20,Concentrado!$B$2:$B1009, "=Nacional")</f>
        <v>25.235152407249476</v>
      </c>
      <c r="D20" s="10">
        <f>SUMIFS(Concentrado!E$2:E1009,Concentrado!$A$2:$A1009,"="&amp;$A20,Concentrado!$B$2:$B1009, "=Nacional")</f>
        <v>13.696933161897817</v>
      </c>
      <c r="E20" s="10">
        <f>SUMIFS(Concentrado!F$2:F1009,Concentrado!$A$2:$A1009,"="&amp;$A20,Concentrado!$B$2:$B1009, "=Nacional")</f>
        <v>16.369505486170564</v>
      </c>
      <c r="F20" s="10">
        <f>SUMIFS(Concentrado!G$2:G1009,Concentrado!$A$2:$A1009,"="&amp;$A20,Concentrado!$B$2:$B1009, "=Nacional")</f>
        <v>45.390753935288963</v>
      </c>
      <c r="G20" s="10">
        <f>SUMIFS(Concentrado!H$2:H1009,Concentrado!$A$2:$A1009,"="&amp;$A20,Concentrado!$B$2:$B1009, "=Nacional")</f>
        <v>68.44951699578175</v>
      </c>
      <c r="H20" s="10">
        <f>SUMIFS(Concentrado!I$2:I1009,Concentrado!$A$2:$A1009,"="&amp;$A20,Concentrado!$B$2:$B1009, "=Nacional")</f>
        <v>66.018531734005492</v>
      </c>
      <c r="I20" s="10">
        <f>SUMIFS(Concentrado!J$2:J1009,Concentrado!$A$2:$A1009,"="&amp;$A20,Concentrado!$B$2:$B1009, "=Nacional")</f>
        <v>70.776079313043795</v>
      </c>
      <c r="J20" s="10">
        <f>SUMIFS(Concentrado!K$2:K1009,Concentrado!$A$2:$A1009,"="&amp;$A20,Concentrado!$B$2:$B1009, "=Nacional")</f>
        <v>53.96381957724661</v>
      </c>
      <c r="K20" s="10">
        <f>SUMIFS(Concentrado!L$2:L1009,Concentrado!$A$2:$A1009,"="&amp;$A20,Concentrado!$B$2:$B1009, "=Nacional")</f>
        <v>14.214877464296285</v>
      </c>
      <c r="L20" s="10">
        <f>SUMIFS(Concentrado!M$2:M1009,Concentrado!$A$2:$A1009,"="&amp;$A20,Concentrado!$B$2:$B1009, "=Nacional")</f>
        <v>12.589957738863154</v>
      </c>
      <c r="M20" s="10">
        <f>SUMIFS(Concentrado!N$2:N1009,Concentrado!$A$2:$A1009,"="&amp;$A20,Concentrado!$B$2:$B1009, "=Nacional")</f>
        <v>23.111484986134684</v>
      </c>
      <c r="N20" s="10">
        <f>SUMIFS(Concentrado!O$2:O1009,Concentrado!$A$2:$A1009,"="&amp;$A20,Concentrado!$B$2:$B1009, "=Nacional")</f>
        <v>2.5002949372733632</v>
      </c>
      <c r="O20" s="10">
        <f>SUMIFS(Concentrado!P$2:P1009,Concentrado!$A$2:$A1009,"="&amp;$A20,Concentrado!$B$2:$B1009, "=Nacional")</f>
        <v>5.1540359702880449</v>
      </c>
      <c r="P20" s="10">
        <f>SUMIFS(Concentrado!Q$2:Q1009,Concentrado!$A$2:$A1009,"="&amp;$A20,Concentrado!$B$2:$B1009, "=Nacional")</f>
        <v>2.2806844306803904</v>
      </c>
      <c r="Q20" s="10">
        <f>SUMIFS(Concentrado!R$2:R1009,Concentrado!$A$2:$A1009,"="&amp;$A20,Concentrado!$B$2:$B1009, "=Nacional")</f>
        <v>4.6945144575919224</v>
      </c>
    </row>
    <row r="21" spans="1:17" x14ac:dyDescent="0.25">
      <c r="A21" s="6">
        <v>2009</v>
      </c>
      <c r="B21" s="10">
        <f>SUMIFS(Concentrado!C$2:C1010,Concentrado!$A$2:$A1010,"="&amp;$A21,Concentrado!$B$2:$B1010, "=Nacional")</f>
        <v>10.746336637891156</v>
      </c>
      <c r="C21" s="10">
        <f>SUMIFS(Concentrado!D$2:D1010,Concentrado!$A$2:$A1010,"="&amp;$A21,Concentrado!$B$2:$B1010, "=Nacional")</f>
        <v>24.455032630432768</v>
      </c>
      <c r="D21" s="10">
        <f>SUMIFS(Concentrado!E$2:E1010,Concentrado!$A$2:$A1010,"="&amp;$A21,Concentrado!$B$2:$B1010, "=Nacional")</f>
        <v>13.586171271701858</v>
      </c>
      <c r="E21" s="10">
        <f>SUMIFS(Concentrado!F$2:F1010,Concentrado!$A$2:$A1010,"="&amp;$A21,Concentrado!$B$2:$B1010, "=Nacional")</f>
        <v>16.261530340615749</v>
      </c>
      <c r="F21" s="10">
        <f>SUMIFS(Concentrado!G$2:G1010,Concentrado!$A$2:$A1010,"="&amp;$A21,Concentrado!$B$2:$B1010, "=Nacional")</f>
        <v>44.555547097263776</v>
      </c>
      <c r="G21" s="10">
        <f>SUMIFS(Concentrado!H$2:H1010,Concentrado!$A$2:$A1010,"="&amp;$A21,Concentrado!$B$2:$B1010, "=Nacional")</f>
        <v>69.251734067774493</v>
      </c>
      <c r="H21" s="10">
        <f>SUMIFS(Concentrado!I$2:I1010,Concentrado!$A$2:$A1010,"="&amp;$A21,Concentrado!$B$2:$B1010, "=Nacional")</f>
        <v>67.374772683522281</v>
      </c>
      <c r="I21" s="10">
        <f>SUMIFS(Concentrado!J$2:J1010,Concentrado!$A$2:$A1010,"="&amp;$A21,Concentrado!$B$2:$B1010, "=Nacional")</f>
        <v>71.039763348460795</v>
      </c>
      <c r="J21" s="10">
        <f>SUMIFS(Concentrado!K$2:K1010,Concentrado!$A$2:$A1010,"="&amp;$A21,Concentrado!$B$2:$B1010, "=Nacional")</f>
        <v>56.331487964518217</v>
      </c>
      <c r="K21" s="10">
        <f>SUMIFS(Concentrado!L$2:L1010,Concentrado!$A$2:$A1010,"="&amp;$A21,Concentrado!$B$2:$B1010, "=Nacional")</f>
        <v>16.197811813631443</v>
      </c>
      <c r="L21" s="10">
        <f>SUMIFS(Concentrado!M$2:M1010,Concentrado!$A$2:$A1010,"="&amp;$A21,Concentrado!$B$2:$B1010, "=Nacional")</f>
        <v>17.542202539144608</v>
      </c>
      <c r="M21" s="10">
        <f>SUMIFS(Concentrado!N$2:N1010,Concentrado!$A$2:$A1010,"="&amp;$A21,Concentrado!$B$2:$B1010, "=Nacional")</f>
        <v>32.309116828049085</v>
      </c>
      <c r="N21" s="10">
        <f>SUMIFS(Concentrado!O$2:O1010,Concentrado!$A$2:$A1010,"="&amp;$A21,Concentrado!$B$2:$B1010, "=Nacional")</f>
        <v>3.3243660466266882</v>
      </c>
      <c r="O21" s="10">
        <f>SUMIFS(Concentrado!P$2:P1010,Concentrado!$A$2:$A1010,"="&amp;$A21,Concentrado!$B$2:$B1010, "=Nacional")</f>
        <v>5.4814204388990513</v>
      </c>
      <c r="P21" s="10">
        <f>SUMIFS(Concentrado!Q$2:Q1010,Concentrado!$A$2:$A1010,"="&amp;$A21,Concentrado!$B$2:$B1010, "=Nacional")</f>
        <v>2.1508467413485381</v>
      </c>
      <c r="Q21" s="10">
        <f>SUMIFS(Concentrado!R$2:R1010,Concentrado!$A$2:$A1010,"="&amp;$A21,Concentrado!$B$2:$B1010, "=Nacional")</f>
        <v>4.5621859125908015</v>
      </c>
    </row>
    <row r="22" spans="1:17" x14ac:dyDescent="0.25">
      <c r="A22" s="6">
        <v>2010</v>
      </c>
      <c r="B22" s="10">
        <f>SUMIFS(Concentrado!C$2:C1011,Concentrado!$A$2:$A1011,"="&amp;$A22,Concentrado!$B$2:$B1011, "=Nacional")</f>
        <v>9.457665237300569</v>
      </c>
      <c r="C22" s="10">
        <f>SUMIFS(Concentrado!D$2:D1011,Concentrado!$A$2:$A1011,"="&amp;$A22,Concentrado!$B$2:$B1011, "=Nacional")</f>
        <v>23.848990118164711</v>
      </c>
      <c r="D22" s="10">
        <f>SUMIFS(Concentrado!E$2:E1011,Concentrado!$A$2:$A1011,"="&amp;$A22,Concentrado!$B$2:$B1011, "=Nacional")</f>
        <v>12.786529792873779</v>
      </c>
      <c r="E22" s="10">
        <f>SUMIFS(Concentrado!F$2:F1011,Concentrado!$A$2:$A1011,"="&amp;$A22,Concentrado!$B$2:$B1011, "=Nacional")</f>
        <v>16.320332397902284</v>
      </c>
      <c r="F22" s="10">
        <f>SUMIFS(Concentrado!G$2:G1011,Concentrado!$A$2:$A1011,"="&amp;$A22,Concentrado!$B$2:$B1011, "=Nacional")</f>
        <v>45.282256093452538</v>
      </c>
      <c r="G22" s="10">
        <f>SUMIFS(Concentrado!H$2:H1011,Concentrado!$A$2:$A1011,"="&amp;$A22,Concentrado!$B$2:$B1011, "=Nacional")</f>
        <v>72.880851504629888</v>
      </c>
      <c r="H22" s="10">
        <f>SUMIFS(Concentrado!I$2:I1011,Concentrado!$A$2:$A1011,"="&amp;$A22,Concentrado!$B$2:$B1011, "=Nacional")</f>
        <v>71.212258244083003</v>
      </c>
      <c r="I22" s="10">
        <f>SUMIFS(Concentrado!J$2:J1011,Concentrado!$A$2:$A1011,"="&amp;$A22,Concentrado!$B$2:$B1011, "=Nacional")</f>
        <v>74.471724437366646</v>
      </c>
      <c r="J22" s="10">
        <f>SUMIFS(Concentrado!K$2:K1011,Concentrado!$A$2:$A1011,"="&amp;$A22,Concentrado!$B$2:$B1011, "=Nacional")</f>
        <v>62.157209731267983</v>
      </c>
      <c r="K22" s="10">
        <f>SUMIFS(Concentrado!L$2:L1011,Concentrado!$A$2:$A1011,"="&amp;$A22,Concentrado!$B$2:$B1011, "=Nacional")</f>
        <v>15.543917871356934</v>
      </c>
      <c r="L22" s="10">
        <f>SUMIFS(Concentrado!M$2:M1011,Concentrado!$A$2:$A1011,"="&amp;$A22,Concentrado!$B$2:$B1011, "=Nacional")</f>
        <v>22.490812222324777</v>
      </c>
      <c r="M22" s="10">
        <f>SUMIFS(Concentrado!N$2:N1011,Concentrado!$A$2:$A1011,"="&amp;$A22,Concentrado!$B$2:$B1011, "=Nacional")</f>
        <v>41.550812402626512</v>
      </c>
      <c r="N22" s="10">
        <f>SUMIFS(Concentrado!O$2:O1011,Concentrado!$A$2:$A1011,"="&amp;$A22,Concentrado!$B$2:$B1011, "=Nacional")</f>
        <v>4.12727390063508</v>
      </c>
      <c r="O22" s="10">
        <f>SUMIFS(Concentrado!P$2:P1011,Concentrado!$A$2:$A1011,"="&amp;$A22,Concentrado!$B$2:$B1011, "=Nacional")</f>
        <v>5.3636919736386162</v>
      </c>
      <c r="P22" s="10">
        <f>SUMIFS(Concentrado!Q$2:Q1011,Concentrado!$A$2:$A1011,"="&amp;$A22,Concentrado!$B$2:$B1011, "=Nacional")</f>
        <v>2.2593670566929083</v>
      </c>
      <c r="Q22" s="10">
        <f>SUMIFS(Concentrado!R$2:R1011,Concentrado!$A$2:$A1011,"="&amp;$A22,Concentrado!$B$2:$B1011, "=Nacional")</f>
        <v>4.2699399978044577</v>
      </c>
    </row>
    <row r="23" spans="1:17" x14ac:dyDescent="0.25">
      <c r="A23" s="6">
        <v>2011</v>
      </c>
      <c r="B23" s="10">
        <f>SUMIFS(Concentrado!C$2:C1012,Concentrado!$A$2:$A1012,"="&amp;$A23,Concentrado!$B$2:$B1012, "=Nacional")</f>
        <v>9.2139205660147976</v>
      </c>
      <c r="C23" s="10">
        <f>SUMIFS(Concentrado!D$2:D1012,Concentrado!$A$2:$A1012,"="&amp;$A23,Concentrado!$B$2:$B1012, "=Nacional")</f>
        <v>23.797425043685845</v>
      </c>
      <c r="D23" s="10">
        <f>SUMIFS(Concentrado!E$2:E1012,Concentrado!$A$2:$A1012,"="&amp;$A23,Concentrado!$B$2:$B1012, "=Nacional")</f>
        <v>12.365252993614144</v>
      </c>
      <c r="E23" s="10">
        <f>SUMIFS(Concentrado!F$2:F1012,Concentrado!$A$2:$A1012,"="&amp;$A23,Concentrado!$B$2:$B1012, "=Nacional")</f>
        <v>16.47223825096091</v>
      </c>
      <c r="F23" s="10">
        <f>SUMIFS(Concentrado!G$2:G1012,Concentrado!$A$2:$A1012,"="&amp;$A23,Concentrado!$B$2:$B1012, "=Nacional")</f>
        <v>45.022109713538136</v>
      </c>
      <c r="G23" s="10">
        <f>SUMIFS(Concentrado!H$2:H1012,Concentrado!$A$2:$A1012,"="&amp;$A23,Concentrado!$B$2:$B1012, "=Nacional")</f>
        <v>69.9660073969563</v>
      </c>
      <c r="H23" s="10">
        <f>SUMIFS(Concentrado!I$2:I1012,Concentrado!$A$2:$A1012,"="&amp;$A23,Concentrado!$B$2:$B1012, "=Nacional")</f>
        <v>68.728591706833754</v>
      </c>
      <c r="I23" s="10">
        <f>SUMIFS(Concentrado!J$2:J1012,Concentrado!$A$2:$A1012,"="&amp;$A23,Concentrado!$B$2:$B1012, "=Nacional")</f>
        <v>71.152540757815558</v>
      </c>
      <c r="J23" s="10">
        <f>SUMIFS(Concentrado!K$2:K1012,Concentrado!$A$2:$A1012,"="&amp;$A23,Concentrado!$B$2:$B1012, "=Nacional")</f>
        <v>61.46187574637603</v>
      </c>
      <c r="K23" s="10">
        <f>SUMIFS(Concentrado!L$2:L1012,Concentrado!$A$2:$A1012,"="&amp;$A23,Concentrado!$B$2:$B1012, "=Nacional")</f>
        <v>16.411041131427606</v>
      </c>
      <c r="L23" s="10">
        <f>SUMIFS(Concentrado!M$2:M1012,Concentrado!$A$2:$A1012,"="&amp;$A23,Concentrado!$B$2:$B1012, "=Nacional")</f>
        <v>23.482359652009997</v>
      </c>
      <c r="M23" s="10">
        <f>SUMIFS(Concentrado!N$2:N1012,Concentrado!$A$2:$A1012,"="&amp;$A23,Concentrado!$B$2:$B1012, "=Nacional")</f>
        <v>42.770989206885901</v>
      </c>
      <c r="N23" s="10">
        <f>SUMIFS(Concentrado!O$2:O1012,Concentrado!$A$2:$A1012,"="&amp;$A23,Concentrado!$B$2:$B1012, "=Nacional")</f>
        <v>4.5403148547046612</v>
      </c>
      <c r="O23" s="10">
        <f>SUMIFS(Concentrado!P$2:P1012,Concentrado!$A$2:$A1012,"="&amp;$A23,Concentrado!$B$2:$B1012, "=Nacional")</f>
        <v>6.5017231584801198</v>
      </c>
      <c r="P23" s="10">
        <f>SUMIFS(Concentrado!Q$2:Q1012,Concentrado!$A$2:$A1012,"="&amp;$A23,Concentrado!$B$2:$B1012, "=Nacional")</f>
        <v>2.310010279155684</v>
      </c>
      <c r="Q23" s="10">
        <f>SUMIFS(Concentrado!R$2:R1012,Concentrado!$A$2:$A1012,"="&amp;$A23,Concentrado!$B$2:$B1012, "=Nacional")</f>
        <v>4.3651826513425993</v>
      </c>
    </row>
    <row r="24" spans="1:17" x14ac:dyDescent="0.25">
      <c r="A24" s="6">
        <v>2012</v>
      </c>
      <c r="B24" s="10">
        <f>SUMIFS(Concentrado!C$2:C1013,Concentrado!$A$2:$A1013,"="&amp;$A24,Concentrado!$B$2:$B1013, "=Nacional")</f>
        <v>9.0445852472268555</v>
      </c>
      <c r="C24" s="10">
        <f>SUMIFS(Concentrado!D$2:D1013,Concentrado!$A$2:$A1013,"="&amp;$A24,Concentrado!$B$2:$B1013, "=Nacional")</f>
        <v>21.163614491534776</v>
      </c>
      <c r="D24" s="10">
        <f>SUMIFS(Concentrado!E$2:E1013,Concentrado!$A$2:$A1013,"="&amp;$A24,Concentrado!$B$2:$B1013, "=Nacional")</f>
        <v>11.840794584060109</v>
      </c>
      <c r="E24" s="10">
        <f>SUMIFS(Concentrado!F$2:F1013,Concentrado!$A$2:$A1013,"="&amp;$A24,Concentrado!$B$2:$B1013, "=Nacional")</f>
        <v>17.25134555396858</v>
      </c>
      <c r="F24" s="10">
        <f>SUMIFS(Concentrado!G$2:G1013,Concentrado!$A$2:$A1013,"="&amp;$A24,Concentrado!$B$2:$B1013, "=Nacional")</f>
        <v>45.488384580411385</v>
      </c>
      <c r="G24" s="10">
        <f>SUMIFS(Concentrado!H$2:H1013,Concentrado!$A$2:$A1013,"="&amp;$A24,Concentrado!$B$2:$B1013, "=Nacional")</f>
        <v>72.691249812824438</v>
      </c>
      <c r="H24" s="10">
        <f>SUMIFS(Concentrado!I$2:I1013,Concentrado!$A$2:$A1013,"="&amp;$A24,Concentrado!$B$2:$B1013, "=Nacional")</f>
        <v>71.981151269052305</v>
      </c>
      <c r="I24" s="10">
        <f>SUMIFS(Concentrado!J$2:J1013,Concentrado!$A$2:$A1013,"="&amp;$A24,Concentrado!$B$2:$B1013, "=Nacional")</f>
        <v>73.372298918896576</v>
      </c>
      <c r="J24" s="10">
        <f>SUMIFS(Concentrado!K$2:K1013,Concentrado!$A$2:$A1013,"="&amp;$A24,Concentrado!$B$2:$B1013, "=Nacional")</f>
        <v>63.151816721108283</v>
      </c>
      <c r="K24" s="10">
        <f>SUMIFS(Concentrado!L$2:L1013,Concentrado!$A$2:$A1013,"="&amp;$A24,Concentrado!$B$2:$B1013, "=Nacional")</f>
        <v>16.374815315121552</v>
      </c>
      <c r="L24" s="10">
        <f>SUMIFS(Concentrado!M$2:M1013,Concentrado!$A$2:$A1013,"="&amp;$A24,Concentrado!$B$2:$B1013, "=Nacional")</f>
        <v>22.116433762255777</v>
      </c>
      <c r="M24" s="10">
        <f>SUMIFS(Concentrado!N$2:N1013,Concentrado!$A$2:$A1013,"="&amp;$A24,Concentrado!$B$2:$B1013, "=Nacional")</f>
        <v>39.993410301767966</v>
      </c>
      <c r="N24" s="10">
        <f>SUMIFS(Concentrado!O$2:O1013,Concentrado!$A$2:$A1013,"="&amp;$A24,Concentrado!$B$2:$B1013, "=Nacional")</f>
        <v>4.6072342054336248</v>
      </c>
      <c r="O24" s="10">
        <f>SUMIFS(Concentrado!P$2:P1013,Concentrado!$A$2:$A1013,"="&amp;$A24,Concentrado!$B$2:$B1013, "=Nacional")</f>
        <v>6.0598237010684253</v>
      </c>
      <c r="P24" s="10">
        <f>SUMIFS(Concentrado!Q$2:Q1013,Concentrado!$A$2:$A1013,"="&amp;$A24,Concentrado!$B$2:$B1013, "=Nacional")</f>
        <v>2.0695139472840065</v>
      </c>
      <c r="Q24" s="10">
        <f>SUMIFS(Concentrado!R$2:R1013,Concentrado!$A$2:$A1013,"="&amp;$A24,Concentrado!$B$2:$B1013, "=Nacional")</f>
        <v>4.2519104735107769</v>
      </c>
    </row>
    <row r="25" spans="1:17" x14ac:dyDescent="0.25">
      <c r="A25" s="6">
        <v>2013</v>
      </c>
      <c r="B25" s="10">
        <f>SUMIFS(Concentrado!C$2:C1014,Concentrado!$A$2:$A1014,"="&amp;$A25,Concentrado!$B$2:$B1014, "=Nacional")</f>
        <v>10.059680870733011</v>
      </c>
      <c r="C25" s="10">
        <f>SUMIFS(Concentrado!D$2:D1014,Concentrado!$A$2:$A1014,"="&amp;$A25,Concentrado!$B$2:$B1014, "=Nacional")</f>
        <v>22.206543970211165</v>
      </c>
      <c r="D25" s="10">
        <f>SUMIFS(Concentrado!E$2:E1014,Concentrado!$A$2:$A1014,"="&amp;$A25,Concentrado!$B$2:$B1014, "=Nacional")</f>
        <v>11.675960483622088</v>
      </c>
      <c r="E25" s="10">
        <f>SUMIFS(Concentrado!F$2:F1014,Concentrado!$A$2:$A1014,"="&amp;$A25,Concentrado!$B$2:$B1014, "=Nacional")</f>
        <v>16.685119636021636</v>
      </c>
      <c r="F25" s="10">
        <f>SUMIFS(Concentrado!G$2:G1014,Concentrado!$A$2:$A1014,"="&amp;$A25,Concentrado!$B$2:$B1014, "=Nacional")</f>
        <v>44.942683676004776</v>
      </c>
      <c r="G25" s="10">
        <f>SUMIFS(Concentrado!H$2:H1014,Concentrado!$A$2:$A1014,"="&amp;$A25,Concentrado!$B$2:$B1014, "=Nacional")</f>
        <v>75.479978380455407</v>
      </c>
      <c r="H25" s="10">
        <f>SUMIFS(Concentrado!I$2:I1014,Concentrado!$A$2:$A1014,"="&amp;$A25,Concentrado!$B$2:$B1014, "=Nacional")</f>
        <v>74.743743250672395</v>
      </c>
      <c r="I25" s="10">
        <f>SUMIFS(Concentrado!J$2:J1014,Concentrado!$A$2:$A1014,"="&amp;$A25,Concentrado!$B$2:$B1014, "=Nacional")</f>
        <v>76.182849092346373</v>
      </c>
      <c r="J25" s="10">
        <f>SUMIFS(Concentrado!K$2:K1014,Concentrado!$A$2:$A1014,"="&amp;$A25,Concentrado!$B$2:$B1014, "=Nacional")</f>
        <v>67.006641881840835</v>
      </c>
      <c r="K25" s="10">
        <f>SUMIFS(Concentrado!L$2:L1014,Concentrado!$A$2:$A1014,"="&amp;$A25,Concentrado!$B$2:$B1014, "=Nacional")</f>
        <v>16.776142562565401</v>
      </c>
      <c r="L25" s="10">
        <f>SUMIFS(Concentrado!M$2:M1014,Concentrado!$A$2:$A1014,"="&amp;$A25,Concentrado!$B$2:$B1014, "=Nacional")</f>
        <v>19.397414837966245</v>
      </c>
      <c r="M25" s="10">
        <f>SUMIFS(Concentrado!N$2:N1014,Concentrado!$A$2:$A1014,"="&amp;$A25,Concentrado!$B$2:$B1014, "=Nacional")</f>
        <v>34.837074814131284</v>
      </c>
      <c r="N25" s="10">
        <f>SUMIFS(Concentrado!O$2:O1014,Concentrado!$A$2:$A1014,"="&amp;$A25,Concentrado!$B$2:$B1014, "=Nacional")</f>
        <v>4.3647888399014807</v>
      </c>
      <c r="O25" s="10">
        <f>SUMIFS(Concentrado!P$2:P1014,Concentrado!$A$2:$A1014,"="&amp;$A25,Concentrado!$B$2:$B1014, "=Nacional")</f>
        <v>6.0160822444072375</v>
      </c>
      <c r="P25" s="10">
        <f>SUMIFS(Concentrado!Q$2:Q1014,Concentrado!$A$2:$A1014,"="&amp;$A25,Concentrado!$B$2:$B1014, "=Nacional")</f>
        <v>2.1459820045310614</v>
      </c>
      <c r="Q25" s="10">
        <f>SUMIFS(Concentrado!R$2:R1014,Concentrado!$A$2:$A1014,"="&amp;$A25,Concentrado!$B$2:$B1014, "=Nacional")</f>
        <v>4.1999451111495008</v>
      </c>
    </row>
    <row r="26" spans="1:17" x14ac:dyDescent="0.25">
      <c r="A26" s="6">
        <v>2014</v>
      </c>
      <c r="B26" s="10">
        <f>SUMIFS(Concentrado!C$2:C1015,Concentrado!$A$2:$A1015,"="&amp;$A26,Concentrado!$B$2:$B1015, "=Nacional")</f>
        <v>8.5206606717369233</v>
      </c>
      <c r="C26" s="10">
        <f>SUMIFS(Concentrado!D$2:D1015,Concentrado!$A$2:$A1015,"="&amp;$A26,Concentrado!$B$2:$B1015, "=Nacional")</f>
        <v>20.542962715420529</v>
      </c>
      <c r="D26" s="10">
        <f>SUMIFS(Concentrado!E$2:E1015,Concentrado!$A$2:$A1015,"="&amp;$A26,Concentrado!$B$2:$B1015, "=Nacional")</f>
        <v>11.973935434922355</v>
      </c>
      <c r="E26" s="10">
        <f>SUMIFS(Concentrado!F$2:F1015,Concentrado!$A$2:$A1015,"="&amp;$A26,Concentrado!$B$2:$B1015, "=Nacional")</f>
        <v>17.636166244631692</v>
      </c>
      <c r="F26" s="10">
        <f>SUMIFS(Concentrado!G$2:G1015,Concentrado!$A$2:$A1015,"="&amp;$A26,Concentrado!$B$2:$B1015, "=Nacional")</f>
        <v>45.447601256617837</v>
      </c>
      <c r="G26" s="10">
        <f>SUMIFS(Concentrado!H$2:H1015,Concentrado!$A$2:$A1015,"="&amp;$A26,Concentrado!$B$2:$B1015, "=Nacional")</f>
        <v>78.342347596177447</v>
      </c>
      <c r="H26" s="10">
        <f>SUMIFS(Concentrado!I$2:I1015,Concentrado!$A$2:$A1015,"="&amp;$A26,Concentrado!$B$2:$B1015, "=Nacional")</f>
        <v>77.879448805186854</v>
      </c>
      <c r="I26" s="10">
        <f>SUMIFS(Concentrado!J$2:J1015,Concentrado!$A$2:$A1015,"="&amp;$A26,Concentrado!$B$2:$B1015, "=Nacional")</f>
        <v>78.786391924343377</v>
      </c>
      <c r="J26" s="10">
        <f>SUMIFS(Concentrado!K$2:K1015,Concentrado!$A$2:$A1015,"="&amp;$A26,Concentrado!$B$2:$B1015, "=Nacional")</f>
        <v>68.477119929826813</v>
      </c>
      <c r="K26" s="10">
        <f>SUMIFS(Concentrado!L$2:L1015,Concentrado!$A$2:$A1015,"="&amp;$A26,Concentrado!$B$2:$B1015, "=Nacional")</f>
        <v>18.779117877722722</v>
      </c>
      <c r="L26" s="10">
        <f>SUMIFS(Concentrado!M$2:M1015,Concentrado!$A$2:$A1015,"="&amp;$A26,Concentrado!$B$2:$B1015, "=Nacional")</f>
        <v>16.612136242762841</v>
      </c>
      <c r="M26" s="10">
        <f>SUMIFS(Concentrado!N$2:N1015,Concentrado!$A$2:$A1015,"="&amp;$A26,Concentrado!$B$2:$B1015, "=Nacional")</f>
        <v>29.670550960657099</v>
      </c>
      <c r="N26" s="10">
        <f>SUMIFS(Concentrado!O$2:O1015,Concentrado!$A$2:$A1015,"="&amp;$A26,Concentrado!$B$2:$B1015, "=Nacional")</f>
        <v>3.9238821746723502</v>
      </c>
      <c r="O26" s="10">
        <f>SUMIFS(Concentrado!P$2:P1015,Concentrado!$A$2:$A1015,"="&amp;$A26,Concentrado!$B$2:$B1015, "=Nacional")</f>
        <v>6.4452456149128325</v>
      </c>
      <c r="P26" s="10">
        <f>SUMIFS(Concentrado!Q$2:Q1015,Concentrado!$A$2:$A1015,"="&amp;$A26,Concentrado!$B$2:$B1015, "=Nacional")</f>
        <v>1.9476987684749045</v>
      </c>
      <c r="Q26" s="10">
        <f>SUMIFS(Concentrado!R$2:R1015,Concentrado!$A$2:$A1015,"="&amp;$A26,Concentrado!$B$2:$B1015, "=Nacional")</f>
        <v>4.0079571832443772</v>
      </c>
    </row>
    <row r="27" spans="1:17" x14ac:dyDescent="0.25">
      <c r="A27" s="6">
        <v>2015</v>
      </c>
      <c r="B27" s="10">
        <f>SUMIFS(Concentrado!C$2:C1016,Concentrado!$A$2:$A1016,"="&amp;$A27,Concentrado!$B$2:$B1016, "=Nacional")</f>
        <v>7.8509550209603383</v>
      </c>
      <c r="C27" s="10">
        <f>SUMIFS(Concentrado!D$2:D1016,Concentrado!$A$2:$A1016,"="&amp;$A27,Concentrado!$B$2:$B1016, "=Nacional")</f>
        <v>17.781692851372327</v>
      </c>
      <c r="D27" s="10">
        <f>SUMIFS(Concentrado!E$2:E1016,Concentrado!$A$2:$A1016,"="&amp;$A27,Concentrado!$B$2:$B1016, "=Nacional")</f>
        <v>11.539456867177297</v>
      </c>
      <c r="E27" s="10">
        <f>SUMIFS(Concentrado!F$2:F1016,Concentrado!$A$2:$A1016,"="&amp;$A27,Concentrado!$B$2:$B1016, "=Nacional")</f>
        <v>18.063265982371671</v>
      </c>
      <c r="F27" s="10">
        <f>SUMIFS(Concentrado!G$2:G1016,Concentrado!$A$2:$A1016,"="&amp;$A27,Concentrado!$B$2:$B1016, "=Nacional")</f>
        <v>45.160293742902859</v>
      </c>
      <c r="G27" s="10">
        <f>SUMIFS(Concentrado!H$2:H1016,Concentrado!$A$2:$A1016,"="&amp;$A27,Concentrado!$B$2:$B1016, "=Nacional")</f>
        <v>81.125492180327953</v>
      </c>
      <c r="H27" s="10">
        <f>SUMIFS(Concentrado!I$2:I1016,Concentrado!$A$2:$A1016,"="&amp;$A27,Concentrado!$B$2:$B1016, "=Nacional")</f>
        <v>80.398806354585673</v>
      </c>
      <c r="I27" s="10">
        <f>SUMIFS(Concentrado!J$2:J1016,Concentrado!$A$2:$A1016,"="&amp;$A27,Concentrado!$B$2:$B1016, "=Nacional")</f>
        <v>81.822665511304066</v>
      </c>
      <c r="J27" s="10">
        <f>SUMIFS(Concentrado!K$2:K1016,Concentrado!$A$2:$A1016,"="&amp;$A27,Concentrado!$B$2:$B1016, "=Nacional")</f>
        <v>72.448779458712877</v>
      </c>
      <c r="K27" s="10">
        <f>SUMIFS(Concentrado!L$2:L1016,Concentrado!$A$2:$A1016,"="&amp;$A27,Concentrado!$B$2:$B1016, "=Nacional")</f>
        <v>19.154034930999984</v>
      </c>
      <c r="L27" s="10">
        <f>SUMIFS(Concentrado!M$2:M1016,Concentrado!$A$2:$A1016,"="&amp;$A27,Concentrado!$B$2:$B1016, "=Nacional")</f>
        <v>17.041924122233777</v>
      </c>
      <c r="M27" s="10">
        <f>SUMIFS(Concentrado!N$2:N1016,Concentrado!$A$2:$A1016,"="&amp;$A27,Concentrado!$B$2:$B1016, "=Nacional")</f>
        <v>30.663300250663514</v>
      </c>
      <c r="N27" s="10">
        <f>SUMIFS(Concentrado!O$2:O1016,Concentrado!$A$2:$A1016,"="&amp;$A27,Concentrado!$B$2:$B1016, "=Nacional")</f>
        <v>3.8348823970743799</v>
      </c>
      <c r="O27" s="10">
        <f>SUMIFS(Concentrado!P$2:P1016,Concentrado!$A$2:$A1016,"="&amp;$A27,Concentrado!$B$2:$B1016, "=Nacional")</f>
        <v>6.6960039438143939</v>
      </c>
      <c r="P27" s="10">
        <f>SUMIFS(Concentrado!Q$2:Q1016,Concentrado!$A$2:$A1016,"="&amp;$A27,Concentrado!$B$2:$B1016, "=Nacional")</f>
        <v>1.8360448232271205</v>
      </c>
      <c r="Q27" s="10">
        <f>SUMIFS(Concentrado!R$2:R1016,Concentrado!$A$2:$A1016,"="&amp;$A27,Concentrado!$B$2:$B1016, "=Nacional")</f>
        <v>3.9151925292423924</v>
      </c>
    </row>
    <row r="28" spans="1:17" x14ac:dyDescent="0.25">
      <c r="A28" s="6">
        <v>2016</v>
      </c>
      <c r="B28" s="10">
        <f>SUMIFS(Concentrado!C$2:C1017,Concentrado!$A$2:$A1017,"="&amp;$A28,Concentrado!$B$2:$B1017, "=Nacional")</f>
        <v>8.7625309839030496</v>
      </c>
      <c r="C28" s="10">
        <f>SUMIFS(Concentrado!D$2:D1017,Concentrado!$A$2:$A1017,"="&amp;$A28,Concentrado!$B$2:$B1017, "=Nacional")</f>
        <v>17.759933932323086</v>
      </c>
      <c r="D28" s="10">
        <f>SUMIFS(Concentrado!E$2:E1017,Concentrado!$A$2:$A1017,"="&amp;$A28,Concentrado!$B$2:$B1017, "=Nacional")</f>
        <v>11.458487822513286</v>
      </c>
      <c r="E28" s="10">
        <f>SUMIFS(Concentrado!F$2:F1017,Concentrado!$A$2:$A1017,"="&amp;$A28,Concentrado!$B$2:$B1017, "=Nacional")</f>
        <v>18.755139697639645</v>
      </c>
      <c r="F28" s="10">
        <f>SUMIFS(Concentrado!G$2:G1017,Concentrado!$A$2:$A1017,"="&amp;$A28,Concentrado!$B$2:$B1017, "=Nacional")</f>
        <v>47.027843689132787</v>
      </c>
      <c r="G28" s="10">
        <f>SUMIFS(Concentrado!H$2:H1017,Concentrado!$A$2:$A1017,"="&amp;$A28,Concentrado!$B$2:$B1017, "=Nacional")</f>
        <v>85.972259418793101</v>
      </c>
      <c r="H28" s="10">
        <f>SUMIFS(Concentrado!I$2:I1017,Concentrado!$A$2:$A1017,"="&amp;$A28,Concentrado!$B$2:$B1017, "=Nacional")</f>
        <v>85.99565679913033</v>
      </c>
      <c r="I28" s="10">
        <f>SUMIFS(Concentrado!J$2:J1017,Concentrado!$A$2:$A1017,"="&amp;$A28,Concentrado!$B$2:$B1017, "=Nacional")</f>
        <v>85.948212214112019</v>
      </c>
      <c r="J28" s="10">
        <f>SUMIFS(Concentrado!K$2:K1017,Concentrado!$A$2:$A1017,"="&amp;$A28,Concentrado!$B$2:$B1017, "=Nacional")</f>
        <v>79.420501940408101</v>
      </c>
      <c r="K28" s="10">
        <f>SUMIFS(Concentrado!L$2:L1017,Concentrado!$A$2:$A1017,"="&amp;$A28,Concentrado!$B$2:$B1017, "=Nacional")</f>
        <v>18.408482765760855</v>
      </c>
      <c r="L28" s="10">
        <f>SUMIFS(Concentrado!M$2:M1017,Concentrado!$A$2:$A1017,"="&amp;$A28,Concentrado!$B$2:$B1017, "=Nacional")</f>
        <v>19.92092827320894</v>
      </c>
      <c r="M28" s="10">
        <f>SUMIFS(Concentrado!N$2:N1017,Concentrado!$A$2:$A1017,"="&amp;$A28,Concentrado!$B$2:$B1017, "=Nacional")</f>
        <v>35.904330826148751</v>
      </c>
      <c r="N28" s="10">
        <f>SUMIFS(Concentrado!O$2:O1017,Concentrado!$A$2:$A1017,"="&amp;$A28,Concentrado!$B$2:$B1017, "=Nacional")</f>
        <v>4.4678699075724184</v>
      </c>
      <c r="O28" s="10">
        <f>SUMIFS(Concentrado!P$2:P1017,Concentrado!$A$2:$A1017,"="&amp;$A28,Concentrado!$B$2:$B1017, "=Nacional")</f>
        <v>6.5590555808375708</v>
      </c>
      <c r="P28" s="10">
        <f>SUMIFS(Concentrado!Q$2:Q1017,Concentrado!$A$2:$A1017,"="&amp;$A28,Concentrado!$B$2:$B1017, "=Nacional")</f>
        <v>1.7968439353033505</v>
      </c>
      <c r="Q28" s="10">
        <f>SUMIFS(Concentrado!R$2:R1017,Concentrado!$A$2:$A1017,"="&amp;$A28,Concentrado!$B$2:$B1017, "=Nacional")</f>
        <v>3.7713350261151506</v>
      </c>
    </row>
    <row r="29" spans="1:17" x14ac:dyDescent="0.25">
      <c r="A29" s="6">
        <v>2017</v>
      </c>
      <c r="B29" s="10">
        <f>SUMIFS(Concentrado!C$2:C1018,Concentrado!$A$2:$A1018,"="&amp;$A29,Concentrado!$B$2:$B1018, "=Nacional")</f>
        <v>6.0968224395727324</v>
      </c>
      <c r="C29" s="10">
        <f>SUMIFS(Concentrado!D$2:D1018,Concentrado!$A$2:$A1018,"="&amp;$A29,Concentrado!$B$2:$B1018, "=Nacional")</f>
        <v>16.548518050268843</v>
      </c>
      <c r="D29" s="10">
        <f>SUMIFS(Concentrado!E$2:E1018,Concentrado!$A$2:$A1018,"="&amp;$A29,Concentrado!$B$2:$B1018, "=Nacional")</f>
        <v>11.173790473216817</v>
      </c>
      <c r="E29" s="10">
        <f>SUMIFS(Concentrado!F$2:F1018,Concentrado!$A$2:$A1018,"="&amp;$A29,Concentrado!$B$2:$B1018, "=Nacional")</f>
        <v>18.888168763209972</v>
      </c>
      <c r="F29" s="10">
        <f>SUMIFS(Concentrado!G$2:G1018,Concentrado!$A$2:$A1018,"="&amp;$A29,Concentrado!$B$2:$B1018, "=Nacional")</f>
        <v>43.889217943947124</v>
      </c>
      <c r="G29" s="10">
        <f>SUMIFS(Concentrado!H$2:H1018,Concentrado!$A$2:$A1018,"="&amp;$A29,Concentrado!$B$2:$B1018, "=Nacional")</f>
        <v>85.609092314263179</v>
      </c>
      <c r="H29" s="10">
        <f>SUMIFS(Concentrado!I$2:I1018,Concentrado!$A$2:$A1018,"="&amp;$A29,Concentrado!$B$2:$B1018, "=Nacional")</f>
        <v>85.799086412183982</v>
      </c>
      <c r="I29" s="10">
        <f>SUMIFS(Concentrado!J$2:J1018,Concentrado!$A$2:$A1018,"="&amp;$A29,Concentrado!$B$2:$B1018, "=Nacional")</f>
        <v>85.426782654950856</v>
      </c>
      <c r="J29" s="10">
        <f>SUMIFS(Concentrado!K$2:K1018,Concentrado!$A$2:$A1018,"="&amp;$A29,Concentrado!$B$2:$B1018, "=Nacional")</f>
        <v>81.35810358854151</v>
      </c>
      <c r="K29" s="10">
        <f>SUMIFS(Concentrado!L$2:L1018,Concentrado!$A$2:$A1018,"="&amp;$A29,Concentrado!$B$2:$B1018, "=Nacional")</f>
        <v>18.646950355763739</v>
      </c>
      <c r="L29" s="10">
        <f>SUMIFS(Concentrado!M$2:M1018,Concentrado!$A$2:$A1018,"="&amp;$A29,Concentrado!$B$2:$B1018, "=Nacional")</f>
        <v>24.020948240395001</v>
      </c>
      <c r="M29" s="10">
        <f>SUMIFS(Concentrado!N$2:N1018,Concentrado!$A$2:$A1018,"="&amp;$A29,Concentrado!$B$2:$B1018, "=Nacional")</f>
        <v>43.748232240832102</v>
      </c>
      <c r="N29" s="10">
        <f>SUMIFS(Concentrado!O$2:O1018,Concentrado!$A$2:$A1018,"="&amp;$A29,Concentrado!$B$2:$B1018, "=Nacional")</f>
        <v>5.0631118871424938</v>
      </c>
      <c r="O29" s="10">
        <f>SUMIFS(Concentrado!P$2:P1018,Concentrado!$A$2:$A1018,"="&amp;$A29,Concentrado!$B$2:$B1018, "=Nacional")</f>
        <v>6.6320890767952703</v>
      </c>
      <c r="P29" s="10">
        <f>SUMIFS(Concentrado!Q$2:Q1018,Concentrado!$A$2:$A1018,"="&amp;$A29,Concentrado!$B$2:$B1018, "=Nacional")</f>
        <v>1.7034589754314216</v>
      </c>
      <c r="Q29" s="10">
        <f>SUMIFS(Concentrado!R$2:R1018,Concentrado!$A$2:$A1018,"="&amp;$A29,Concentrado!$B$2:$B1018, "=Nacional")</f>
        <v>3.7696990861889859</v>
      </c>
    </row>
    <row r="30" spans="1:17" x14ac:dyDescent="0.25">
      <c r="A30" s="6">
        <v>2018</v>
      </c>
      <c r="B30" s="10">
        <f>SUMIFS(Concentrado!C$2:C1019,Concentrado!$A$2:$A1019,"="&amp;$A30,Concentrado!$B$2:$B1019, "=Nacional")</f>
        <v>5.3912117774715762</v>
      </c>
      <c r="C30" s="10">
        <f>SUMIFS(Concentrado!D$2:D1019,Concentrado!$A$2:$A1019,"="&amp;$A30,Concentrado!$B$2:$B1019, "=Nacional")</f>
        <v>14.695841241128106</v>
      </c>
      <c r="D30" s="10">
        <f>SUMIFS(Concentrado!E$2:E1019,Concentrado!$A$2:$A1019,"="&amp;$A30,Concentrado!$B$2:$B1019, "=Nacional")</f>
        <v>11.041459661944366</v>
      </c>
      <c r="E30" s="10">
        <f>SUMIFS(Concentrado!F$2:F1019,Concentrado!$A$2:$A1019,"="&amp;$A30,Concentrado!$B$2:$B1019, "=Nacional")</f>
        <v>19.370791156864247</v>
      </c>
      <c r="F30" s="10">
        <f>SUMIFS(Concentrado!G$2:G1019,Concentrado!$A$2:$A1019,"="&amp;$A30,Concentrado!$B$2:$B1019, "=Nacional")</f>
        <v>44.712322078596983</v>
      </c>
      <c r="G30" s="10">
        <f>SUMIFS(Concentrado!H$2:H1019,Concentrado!$A$2:$A1019,"="&amp;$A30,Concentrado!$B$2:$B1019, "=Nacional")</f>
        <v>89.340914529918692</v>
      </c>
      <c r="H30" s="10">
        <f>SUMIFS(Concentrado!I$2:I1019,Concentrado!$A$2:$A1019,"="&amp;$A30,Concentrado!$B$2:$B1019, "=Nacional")</f>
        <v>89.775166768607619</v>
      </c>
      <c r="I30" s="10">
        <f>SUMIFS(Concentrado!J$2:J1019,Concentrado!$A$2:$A1019,"="&amp;$A30,Concentrado!$B$2:$B1019, "=Nacional")</f>
        <v>88.935192211539857</v>
      </c>
      <c r="J30" s="10">
        <f>SUMIFS(Concentrado!K$2:K1019,Concentrado!$A$2:$A1019,"="&amp;$A30,Concentrado!$B$2:$B1019, "=Nacional")</f>
        <v>86.647976426171439</v>
      </c>
      <c r="K30" s="10">
        <f>SUMIFS(Concentrado!L$2:L1019,Concentrado!$A$2:$A1019,"="&amp;$A30,Concentrado!$B$2:$B1019, "=Nacional")</f>
        <v>18.488316682052588</v>
      </c>
      <c r="L30" s="10">
        <f>SUMIFS(Concentrado!M$2:M1019,Concentrado!$A$2:$A1019,"="&amp;$A30,Concentrado!$B$2:$B1019, "=Nacional")</f>
        <v>25.584906754564592</v>
      </c>
      <c r="M30" s="10">
        <f>SUMIFS(Concentrado!N$2:N1019,Concentrado!$A$2:$A1019,"="&amp;$A30,Concentrado!$B$2:$B1019, "=Nacional")</f>
        <v>46.696318185065309</v>
      </c>
      <c r="N30" s="10">
        <f>SUMIFS(Concentrado!O$2:O1019,Concentrado!$A$2:$A1019,"="&amp;$A30,Concentrado!$B$2:$B1019, "=Nacional")</f>
        <v>5.3346731096968112</v>
      </c>
      <c r="O30" s="10">
        <f>SUMIFS(Concentrado!P$2:P1019,Concentrado!$A$2:$A1019,"="&amp;$A30,Concentrado!$B$2:$B1019, "=Nacional")</f>
        <v>6.7241323420281418</v>
      </c>
      <c r="P30" s="10">
        <f>SUMIFS(Concentrado!Q$2:Q1019,Concentrado!$A$2:$A1019,"="&amp;$A30,Concentrado!$B$2:$B1019, "=Nacional")</f>
        <v>1.6373063670783266</v>
      </c>
      <c r="Q30" s="10">
        <f>SUMIFS(Concentrado!R$2:R1019,Concentrado!$A$2:$A1019,"="&amp;$A30,Concentrado!$B$2:$B1019, "=Nacional")</f>
        <v>3.6655874514414388</v>
      </c>
    </row>
    <row r="31" spans="1:17" x14ac:dyDescent="0.25">
      <c r="A31" s="6">
        <v>2019</v>
      </c>
      <c r="B31" s="10">
        <f>SUMIFS(Concentrado!C$2:C1020,Concentrado!$A$2:$A1020,"="&amp;$A31,Concentrado!$B$2:$B1020, "=Nacional")</f>
        <v>5.1597805936428562</v>
      </c>
      <c r="C31" s="10">
        <f>SUMIFS(Concentrado!D$2:D1020,Concentrado!$A$2:$A1020,"="&amp;$A31,Concentrado!$B$2:$B1020, "=Nacional")</f>
        <v>13.588034303543465</v>
      </c>
      <c r="D31" s="10">
        <f>SUMIFS(Concentrado!E$2:E1020,Concentrado!$A$2:$A1020,"="&amp;$A31,Concentrado!$B$2:$B1020, "=Nacional")</f>
        <v>10.826111482556126</v>
      </c>
      <c r="E31" s="10">
        <f>SUMIFS(Concentrado!F$2:F1020,Concentrado!$A$2:$A1020,"="&amp;$A31,Concentrado!$B$2:$B1020, "=Nacional")</f>
        <v>19.610164015189078</v>
      </c>
      <c r="F31" s="10">
        <f>SUMIFS(Concentrado!G$2:G1020,Concentrado!$A$2:$A1020,"="&amp;$A31,Concentrado!$B$2:$B1020, "=Nacional")</f>
        <v>44.176884672149328</v>
      </c>
      <c r="G31" s="10">
        <f>SUMIFS(Concentrado!H$2:H1020,Concentrado!$A$2:$A1020,"="&amp;$A31,Concentrado!$B$2:$B1020, "=Nacional")</f>
        <v>91.523236902780923</v>
      </c>
      <c r="H31" s="10">
        <f>SUMIFS(Concentrado!I$2:I1020,Concentrado!$A$2:$A1020,"="&amp;$A31,Concentrado!$B$2:$B1020, "=Nacional")</f>
        <v>92.412372257139481</v>
      </c>
      <c r="I31" s="10">
        <f>SUMIFS(Concentrado!J$2:J1020,Concentrado!$A$2:$A1020,"="&amp;$A31,Concentrado!$B$2:$B1020, "=Nacional")</f>
        <v>90.698059579171598</v>
      </c>
      <c r="J31" s="10">
        <f>SUMIFS(Concentrado!K$2:K1020,Concentrado!$A$2:$A1020,"="&amp;$A31,Concentrado!$B$2:$B1020, "=Nacional")</f>
        <v>90.934665572308475</v>
      </c>
      <c r="K31" s="10">
        <f>SUMIFS(Concentrado!L$2:L1020,Concentrado!$A$2:$A1020,"="&amp;$A31,Concentrado!$B$2:$B1020, "=Nacional")</f>
        <v>18.268622074959481</v>
      </c>
      <c r="L31" s="10">
        <f>SUMIFS(Concentrado!M$2:M1020,Concentrado!$A$2:$A1020,"="&amp;$A31,Concentrado!$B$2:$B1020, "=Nacional")</f>
        <v>28.939538800719632</v>
      </c>
      <c r="M31" s="10">
        <f>SUMIFS(Concentrado!N$2:N1020,Concentrado!$A$2:$A1020,"="&amp;$A31,Concentrado!$B$2:$B1020, "=Nacional")</f>
        <v>52.996539138507266</v>
      </c>
      <c r="N31" s="10">
        <f>SUMIFS(Concentrado!O$2:O1020,Concentrado!$A$2:$A1020,"="&amp;$A31,Concentrado!$B$2:$B1020, "=Nacional")</f>
        <v>5.9318831272274846</v>
      </c>
      <c r="O31" s="10">
        <f>SUMIFS(Concentrado!P$2:P1020,Concentrado!$A$2:$A1020,"="&amp;$A31,Concentrado!$B$2:$B1020, "=Nacional")</f>
        <v>6.7202944483379481</v>
      </c>
      <c r="P31" s="10">
        <f>SUMIFS(Concentrado!Q$2:Q1020,Concentrado!$A$2:$A1020,"="&amp;$A31,Concentrado!$B$2:$B1020, "=Nacional")</f>
        <v>1.5879575493283411</v>
      </c>
      <c r="Q31" s="10">
        <f>SUMIFS(Concentrado!R$2:R1020,Concentrado!$A$2:$A1020,"="&amp;$A31,Concentrado!$B$2:$B1020, "=Nacional")</f>
        <v>3.6080607600908126</v>
      </c>
    </row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"=Nayarit")</f>
        <v>119.59458296766645</v>
      </c>
      <c r="C2" s="12">
        <f>SUMIFS(Concentrado!D$2:D991,Concentrado!$A$2:$A991,"="&amp;$A2,Concentrado!$B$2:$B991, "=Nayarit")</f>
        <v>66.250236607987887</v>
      </c>
      <c r="D2" s="12">
        <f>SUMIFS(Concentrado!E$2:E991,Concentrado!$A$2:$A991,"="&amp;$A2,Concentrado!$B$2:$B991, "=Nayarit")</f>
        <v>33.554281408573416</v>
      </c>
      <c r="E2" s="12">
        <f>SUMIFS(Concentrado!F$2:F991,Concentrado!$A$2:$A991,"="&amp;$A2,Concentrado!$B$2:$B991, "=Nayarit")</f>
        <v>10.596088865865289</v>
      </c>
      <c r="F2" s="12">
        <f>SUMIFS(Concentrado!G$2:G991,Concentrado!$A$2:$A991,"="&amp;$A2,Concentrado!$B$2:$B991, "=Nayarit")</f>
        <v>50.314103762057414</v>
      </c>
      <c r="G2" s="12">
        <f>SUMIFS(Concentrado!H$2:H991,Concentrado!$A$2:$A991,"="&amp;$A2,Concentrado!$B$2:$B991, "=Nayarit")</f>
        <v>29.042184066305541</v>
      </c>
      <c r="H2" s="12">
        <f>SUMIFS(Concentrado!I$2:I991,Concentrado!$A$2:$A991,"="&amp;$A2,Concentrado!$B$2:$B991, "=Nayarit")</f>
        <v>26.009203977767985</v>
      </c>
      <c r="I2" s="12">
        <f>SUMIFS(Concentrado!J$2:J991,Concentrado!$A$2:$A991,"="&amp;$A2,Concentrado!$B$2:$B991, "=Nayarit")</f>
        <v>32.097046363711456</v>
      </c>
      <c r="J2" s="12">
        <f>SUMIFS(Concentrado!K$2:K991,Concentrado!$A$2:$A991,"="&amp;$A2,Concentrado!$B$2:$B991, "=Nayarit")</f>
        <v>40.800153323919119</v>
      </c>
      <c r="K2" s="12">
        <f>SUMIFS(Concentrado!L$2:L991,Concentrado!$A$2:$A991,"="&amp;$A2,Concentrado!$B$2:$B991, "=Nayarit")</f>
        <v>7.5251003248726906</v>
      </c>
      <c r="L2" s="12">
        <f>SUMIFS(Concentrado!M$2:M991,Concentrado!$A$2:$A991,"="&amp;$A2,Concentrado!$B$2:$B991, "=Nayarit")</f>
        <v>27.748807447968044</v>
      </c>
      <c r="M2" s="12">
        <f>SUMIFS(Concentrado!N$2:N991,Concentrado!$A$2:$A991,"="&amp;$A2,Concentrado!$B$2:$B991, "=Nayarit")</f>
        <v>51.315456496677385</v>
      </c>
      <c r="N2" s="12">
        <f>SUMIFS(Concentrado!O$2:O991,Concentrado!$A$2:$A991,"="&amp;$A2,Concentrado!$B$2:$B991, "=Nayarit")</f>
        <v>4.012130795463932</v>
      </c>
      <c r="O2" s="12">
        <f>SUMIFS(Concentrado!P$2:P991,Concentrado!$A$2:$A991,"="&amp;$A2,Concentrado!$B$2:$B991, "=Nayarit")</f>
        <v>2.0210360985919151</v>
      </c>
      <c r="P2" s="12">
        <f>SUMIFS(Concentrado!Q$2:Q991,Concentrado!$A$2:$A991,"="&amp;$A2,Concentrado!$B$2:$B991, "=Nayarit")</f>
        <v>8.8184769432101842</v>
      </c>
      <c r="Q2" s="12">
        <f>SUMIFS(Concentrado!R$2:R991,Concentrado!$A$2:$A991,"="&amp;$A2,Concentrado!$B$2:$B991, "=Nayarit")</f>
        <v>0.94063754060908633</v>
      </c>
    </row>
    <row r="3" spans="1:17" x14ac:dyDescent="0.25">
      <c r="A3" s="5">
        <v>1991</v>
      </c>
      <c r="B3" s="12">
        <f>SUMIFS(Concentrado!C$2:C992,Concentrado!$A$2:$A992,"="&amp;$A3,Concentrado!$B$2:$B992, "=Nayarit")</f>
        <v>94.243372702277398</v>
      </c>
      <c r="C3" s="12">
        <f>SUMIFS(Concentrado!D$2:D992,Concentrado!$A$2:$A992,"="&amp;$A3,Concentrado!$B$2:$B992, "=Nayarit")</f>
        <v>57.06479448027806</v>
      </c>
      <c r="D3" s="12">
        <f>SUMIFS(Concentrado!E$2:E992,Concentrado!$A$2:$A992,"="&amp;$A3,Concentrado!$B$2:$B992, "=Nayarit")</f>
        <v>39.507360393012348</v>
      </c>
      <c r="E3" s="12">
        <f>SUMIFS(Concentrado!F$2:F992,Concentrado!$A$2:$A992,"="&amp;$A3,Concentrado!$B$2:$B992, "=Nayarit")</f>
        <v>9.7336974881334779</v>
      </c>
      <c r="F3" s="12">
        <f>SUMIFS(Concentrado!G$2:G992,Concentrado!$A$2:$A992,"="&amp;$A3,Concentrado!$B$2:$B992, "=Nayarit")</f>
        <v>53.181811820357439</v>
      </c>
      <c r="G3" s="12">
        <f>SUMIFS(Concentrado!H$2:H992,Concentrado!$A$2:$A992,"="&amp;$A3,Concentrado!$B$2:$B992, "=Nayarit")</f>
        <v>26.916682426074839</v>
      </c>
      <c r="H3" s="12">
        <f>SUMIFS(Concentrado!I$2:I992,Concentrado!$A$2:$A992,"="&amp;$A3,Concentrado!$B$2:$B992, "=Nayarit")</f>
        <v>22.899068308614677</v>
      </c>
      <c r="I3" s="12">
        <f>SUMIFS(Concentrado!J$2:J992,Concentrado!$A$2:$A992,"="&amp;$A3,Concentrado!$B$2:$B992, "=Nayarit")</f>
        <v>30.959968527911691</v>
      </c>
      <c r="J3" s="12">
        <f>SUMIFS(Concentrado!K$2:K992,Concentrado!$A$2:$A992,"="&amp;$A3,Concentrado!$B$2:$B992, "=Nayarit")</f>
        <v>38.054619981692014</v>
      </c>
      <c r="K3" s="12">
        <f>SUMIFS(Concentrado!L$2:L992,Concentrado!$A$2:$A992,"="&amp;$A3,Concentrado!$B$2:$B992, "=Nayarit")</f>
        <v>8.2374329838418703</v>
      </c>
      <c r="L3" s="12">
        <f>SUMIFS(Concentrado!M$2:M992,Concentrado!$A$2:$A992,"="&amp;$A3,Concentrado!$B$2:$B992, "=Nayarit")</f>
        <v>25.524440231622695</v>
      </c>
      <c r="M3" s="12">
        <f>SUMIFS(Concentrado!N$2:N992,Concentrado!$A$2:$A992,"="&amp;$A3,Concentrado!$B$2:$B992, "=Nayarit")</f>
        <v>47.648566379541649</v>
      </c>
      <c r="N3" s="12">
        <f>SUMIFS(Concentrado!O$2:O992,Concentrado!$A$2:$A992,"="&amp;$A3,Concentrado!$B$2:$B992, "=Nayarit")</f>
        <v>3.2589440555696521</v>
      </c>
      <c r="O3" s="12">
        <f>SUMIFS(Concentrado!P$2:P992,Concentrado!$A$2:$A992,"="&amp;$A3,Concentrado!$B$2:$B992, "=Nayarit")</f>
        <v>2.5656302470701928</v>
      </c>
      <c r="P3" s="12">
        <f>SUMIFS(Concentrado!Q$2:Q992,Concentrado!$A$2:$A992,"="&amp;$A3,Concentrado!$B$2:$B992, "=Nayarit")</f>
        <v>8.0053926180998438</v>
      </c>
      <c r="Q3" s="12">
        <f>SUMIFS(Concentrado!R$2:R992,Concentrado!$A$2:$A992,"="&amp;$A3,Concentrado!$B$2:$B992, "=Nayarit")</f>
        <v>3.0165247546463183</v>
      </c>
    </row>
    <row r="4" spans="1:17" x14ac:dyDescent="0.25">
      <c r="A4" s="5">
        <v>1992</v>
      </c>
      <c r="B4" s="12">
        <f>SUMIFS(Concentrado!C$2:C993,Concentrado!$A$2:$A993,"="&amp;$A4,Concentrado!$B$2:$B993, "=Nayarit")</f>
        <v>64.316506744541783</v>
      </c>
      <c r="C4" s="12">
        <f>SUMIFS(Concentrado!D$2:D993,Concentrado!$A$2:$A993,"="&amp;$A4,Concentrado!$B$2:$B993, "=Nayarit")</f>
        <v>70.400500625782229</v>
      </c>
      <c r="D4" s="12">
        <f>SUMIFS(Concentrado!E$2:E993,Concentrado!$A$2:$A993,"="&amp;$A4,Concentrado!$B$2:$B993, "=Nayarit")</f>
        <v>27.857170714313575</v>
      </c>
      <c r="E4" s="12">
        <f>SUMIFS(Concentrado!F$2:F993,Concentrado!$A$2:$A993,"="&amp;$A4,Concentrado!$B$2:$B993, "=Nayarit")</f>
        <v>10.585724871439156</v>
      </c>
      <c r="F4" s="12">
        <f>SUMIFS(Concentrado!G$2:G993,Concentrado!$A$2:$A993,"="&amp;$A4,Concentrado!$B$2:$B993, "=Nayarit")</f>
        <v>42.215927660965249</v>
      </c>
      <c r="G4" s="12">
        <f>SUMIFS(Concentrado!H$2:H993,Concentrado!$A$2:$A993,"="&amp;$A4,Concentrado!$B$2:$B993, "=Nayarit")</f>
        <v>26.687986511685445</v>
      </c>
      <c r="H4" s="12">
        <f>SUMIFS(Concentrado!I$2:I993,Concentrado!$A$2:$A993,"="&amp;$A4,Concentrado!$B$2:$B993, "=Nayarit")</f>
        <v>25.356649267284212</v>
      </c>
      <c r="I4" s="12">
        <f>SUMIFS(Concentrado!J$2:J993,Concentrado!$A$2:$A993,"="&amp;$A4,Concentrado!$B$2:$B993, "=Nayarit")</f>
        <v>28.02684144388774</v>
      </c>
      <c r="J4" s="12">
        <f>SUMIFS(Concentrado!K$2:K993,Concentrado!$A$2:$A993,"="&amp;$A4,Concentrado!$B$2:$B993, "=Nayarit")</f>
        <v>41.005575841988794</v>
      </c>
      <c r="K4" s="12">
        <f>SUMIFS(Concentrado!L$2:L993,Concentrado!$A$2:$A993,"="&amp;$A4,Concentrado!$B$2:$B993, "=Nayarit")</f>
        <v>9.3923386006789968</v>
      </c>
      <c r="L4" s="12">
        <f>SUMIFS(Concentrado!M$2:M993,Concentrado!$A$2:$A993,"="&amp;$A4,Concentrado!$B$2:$B993, "=Nayarit")</f>
        <v>27.489771514182429</v>
      </c>
      <c r="M4" s="12">
        <f>SUMIFS(Concentrado!N$2:N993,Concentrado!$A$2:$A993,"="&amp;$A4,Concentrado!$B$2:$B993, "=Nayarit")</f>
        <v>49.799545407819444</v>
      </c>
      <c r="N4" s="12">
        <f>SUMIFS(Concentrado!O$2:O993,Concentrado!$A$2:$A993,"="&amp;$A4,Concentrado!$B$2:$B993, "=Nayarit")</f>
        <v>5.054020588242051</v>
      </c>
      <c r="O4" s="12">
        <f>SUMIFS(Concentrado!P$2:P993,Concentrado!$A$2:$A993,"="&amp;$A4,Concentrado!$B$2:$B993, "=Nayarit")</f>
        <v>3.1000411460006654</v>
      </c>
      <c r="P4" s="12">
        <f>SUMIFS(Concentrado!Q$2:Q993,Concentrado!$A$2:$A993,"="&amp;$A4,Concentrado!$B$2:$B993, "=Nayarit")</f>
        <v>7.6742278810425955</v>
      </c>
      <c r="Q4" s="12">
        <f>SUMIFS(Concentrado!R$2:R993,Concentrado!$A$2:$A993,"="&amp;$A4,Concentrado!$B$2:$B993, "=Nayarit")</f>
        <v>3.6653028685576574</v>
      </c>
    </row>
    <row r="5" spans="1:17" x14ac:dyDescent="0.25">
      <c r="A5" s="5">
        <v>1993</v>
      </c>
      <c r="B5" s="12">
        <f>SUMIFS(Concentrado!C$2:C994,Concentrado!$A$2:$A994,"="&amp;$A5,Concentrado!$B$2:$B994, "=Nayarit")</f>
        <v>61.164751627419285</v>
      </c>
      <c r="C5" s="12">
        <f>SUMIFS(Concentrado!D$2:D994,Concentrado!$A$2:$A994,"="&amp;$A5,Concentrado!$B$2:$B994, "=Nayarit")</f>
        <v>50.679365634147409</v>
      </c>
      <c r="D5" s="12">
        <f>SUMIFS(Concentrado!E$2:E994,Concentrado!$A$2:$A994,"="&amp;$A5,Concentrado!$B$2:$B994, "=Nayarit")</f>
        <v>35.251942924392715</v>
      </c>
      <c r="E5" s="12">
        <f>SUMIFS(Concentrado!F$2:F994,Concentrado!$A$2:$A994,"="&amp;$A5,Concentrado!$B$2:$B994, "=Nayarit")</f>
        <v>10.304414085591718</v>
      </c>
      <c r="F5" s="12">
        <f>SUMIFS(Concentrado!G$2:G994,Concentrado!$A$2:$A994,"="&amp;$A5,Concentrado!$B$2:$B994, "=Nayarit")</f>
        <v>56.961941474916877</v>
      </c>
      <c r="G5" s="12">
        <f>SUMIFS(Concentrado!H$2:H994,Concentrado!$A$2:$A994,"="&amp;$A5,Concentrado!$B$2:$B994, "=Nayarit")</f>
        <v>26.588883809972074</v>
      </c>
      <c r="H5" s="12">
        <f>SUMIFS(Concentrado!I$2:I994,Concentrado!$A$2:$A994,"="&amp;$A5,Concentrado!$B$2:$B994, "=Nayarit")</f>
        <v>25.508246161347557</v>
      </c>
      <c r="I5" s="12">
        <f>SUMIFS(Concentrado!J$2:J994,Concentrado!$A$2:$A994,"="&amp;$A5,Concentrado!$B$2:$B994, "=Nayarit")</f>
        <v>27.674816370788097</v>
      </c>
      <c r="J5" s="12">
        <f>SUMIFS(Concentrado!K$2:K994,Concentrado!$A$2:$A994,"="&amp;$A5,Concentrado!$B$2:$B994, "=Nayarit")</f>
        <v>41.863348977402843</v>
      </c>
      <c r="K5" s="12">
        <f>SUMIFS(Concentrado!L$2:L994,Concentrado!$A$2:$A994,"="&amp;$A5,Concentrado!$B$2:$B994, "=Nayarit")</f>
        <v>9.2778232868838746</v>
      </c>
      <c r="L5" s="12">
        <f>SUMIFS(Concentrado!M$2:M994,Concentrado!$A$2:$A994,"="&amp;$A5,Concentrado!$B$2:$B994, "=Nayarit")</f>
        <v>28.62547916562951</v>
      </c>
      <c r="M5" s="12">
        <f>SUMIFS(Concentrado!N$2:N994,Concentrado!$A$2:$A994,"="&amp;$A5,Concentrado!$B$2:$B994, "=Nayarit")</f>
        <v>53.499595931321871</v>
      </c>
      <c r="N5" s="12">
        <f>SUMIFS(Concentrado!O$2:O994,Concentrado!$A$2:$A994,"="&amp;$A5,Concentrado!$B$2:$B994, "=Nayarit")</f>
        <v>3.629484114201718</v>
      </c>
      <c r="O5" s="12">
        <f>SUMIFS(Concentrado!P$2:P994,Concentrado!$A$2:$A994,"="&amp;$A5,Concentrado!$B$2:$B994, "=Nayarit")</f>
        <v>1.3950892857142856</v>
      </c>
      <c r="P5" s="12">
        <f>SUMIFS(Concentrado!Q$2:Q994,Concentrado!$A$2:$A994,"="&amp;$A5,Concentrado!$B$2:$B994, "=Nayarit")</f>
        <v>7.8069488633535027</v>
      </c>
      <c r="Q5" s="12">
        <f>SUMIFS(Concentrado!R$2:R994,Concentrado!$A$2:$A994,"="&amp;$A5,Concentrado!$B$2:$B994, "=Nayarit")</f>
        <v>3.1680372199115667</v>
      </c>
    </row>
    <row r="6" spans="1:17" x14ac:dyDescent="0.25">
      <c r="A6" s="5">
        <v>1994</v>
      </c>
      <c r="B6" s="12">
        <f>SUMIFS(Concentrado!C$2:C995,Concentrado!$A$2:$A995,"="&amp;$A6,Concentrado!$B$2:$B995, "=Nayarit")</f>
        <v>48.349948133692003</v>
      </c>
      <c r="C6" s="12">
        <f>SUMIFS(Concentrado!D$2:D995,Concentrado!$A$2:$A995,"="&amp;$A6,Concentrado!$B$2:$B995, "=Nayarit")</f>
        <v>46.591768201557748</v>
      </c>
      <c r="D6" s="12">
        <f>SUMIFS(Concentrado!E$2:E995,Concentrado!$A$2:$A995,"="&amp;$A6,Concentrado!$B$2:$B995, "=Nayarit")</f>
        <v>35.917453241286054</v>
      </c>
      <c r="E6" s="12">
        <f>SUMIFS(Concentrado!F$2:F995,Concentrado!$A$2:$A995,"="&amp;$A6,Concentrado!$B$2:$B995, "=Nayarit")</f>
        <v>19.543320145993881</v>
      </c>
      <c r="F6" s="12">
        <f>SUMIFS(Concentrado!G$2:G995,Concentrado!$A$2:$A995,"="&amp;$A6,Concentrado!$B$2:$B995, "=Nayarit")</f>
        <v>48.959608323133416</v>
      </c>
      <c r="G6" s="12">
        <f>SUMIFS(Concentrado!H$2:H995,Concentrado!$A$2:$A995,"="&amp;$A6,Concentrado!$B$2:$B995, "=Nayarit")</f>
        <v>30.306351361325518</v>
      </c>
      <c r="H6" s="12">
        <f>SUMIFS(Concentrado!I$2:I995,Concentrado!$A$2:$A995,"="&amp;$A6,Concentrado!$B$2:$B995, "=Nayarit")</f>
        <v>24.775569056876673</v>
      </c>
      <c r="I6" s="12">
        <f>SUMIFS(Concentrado!J$2:J995,Concentrado!$A$2:$A995,"="&amp;$A6,Concentrado!$B$2:$B995, "=Nayarit")</f>
        <v>35.859966829530684</v>
      </c>
      <c r="J6" s="12">
        <f>SUMIFS(Concentrado!K$2:K995,Concentrado!$A$2:$A995,"="&amp;$A6,Concentrado!$B$2:$B995, "=Nayarit")</f>
        <v>48.423063245217527</v>
      </c>
      <c r="K6" s="12">
        <f>SUMIFS(Concentrado!L$2:L995,Concentrado!$A$2:$A995,"="&amp;$A6,Concentrado!$B$2:$B995, "=Nayarit")</f>
        <v>10.512166154850917</v>
      </c>
      <c r="L6" s="12">
        <f>SUMIFS(Concentrado!M$2:M995,Concentrado!$A$2:$A995,"="&amp;$A6,Concentrado!$B$2:$B995, "=Nayarit")</f>
        <v>29.747193587131317</v>
      </c>
      <c r="M6" s="12">
        <f>SUMIFS(Concentrado!N$2:N995,Concentrado!$A$2:$A995,"="&amp;$A6,Concentrado!$B$2:$B995, "=Nayarit")</f>
        <v>55.577627884344963</v>
      </c>
      <c r="N6" s="12">
        <f>SUMIFS(Concentrado!O$2:O995,Concentrado!$A$2:$A995,"="&amp;$A6,Concentrado!$B$2:$B995, "=Nayarit")</f>
        <v>3.8101214756376351</v>
      </c>
      <c r="O6" s="12">
        <f>SUMIFS(Concentrado!P$2:P995,Concentrado!$A$2:$A995,"="&amp;$A6,Concentrado!$B$2:$B995, "=Nayarit")</f>
        <v>2.7654255436826616</v>
      </c>
      <c r="P6" s="12">
        <f>SUMIFS(Concentrado!Q$2:Q995,Concentrado!$A$2:$A995,"="&amp;$A6,Concentrado!$B$2:$B995, "=Nayarit")</f>
        <v>6.3743986258138543</v>
      </c>
      <c r="Q6" s="12">
        <f>SUMIFS(Concentrado!R$2:R995,Concentrado!$A$2:$A995,"="&amp;$A6,Concentrado!$B$2:$B995, "=Nayarit")</f>
        <v>4.4732621935535821</v>
      </c>
    </row>
    <row r="7" spans="1:17" x14ac:dyDescent="0.25">
      <c r="A7" s="5">
        <v>1995</v>
      </c>
      <c r="B7" s="12">
        <f>SUMIFS(Concentrado!C$2:C996,Concentrado!$A$2:$A996,"="&amp;$A7,Concentrado!$B$2:$B996, "=Nayarit")</f>
        <v>40.735001106929374</v>
      </c>
      <c r="C7" s="12">
        <f>SUMIFS(Concentrado!D$2:D996,Concentrado!$A$2:$A996,"="&amp;$A7,Concentrado!$B$2:$B996, "=Nayarit")</f>
        <v>40.735001106929374</v>
      </c>
      <c r="D7" s="12">
        <f>SUMIFS(Concentrado!E$2:E996,Concentrado!$A$2:$A996,"="&amp;$A7,Concentrado!$B$2:$B996, "=Nayarit")</f>
        <v>41.18213313154088</v>
      </c>
      <c r="E7" s="12">
        <f>SUMIFS(Concentrado!F$2:F996,Concentrado!$A$2:$A996,"="&amp;$A7,Concentrado!$B$2:$B996, "=Nayarit")</f>
        <v>20.59106656577044</v>
      </c>
      <c r="F7" s="12">
        <f>SUMIFS(Concentrado!G$2:G996,Concentrado!$A$2:$A996,"="&amp;$A7,Concentrado!$B$2:$B996, "=Nayarit")</f>
        <v>55.149593271749616</v>
      </c>
      <c r="G7" s="12">
        <f>SUMIFS(Concentrado!H$2:H996,Concentrado!$A$2:$A996,"="&amp;$A7,Concentrado!$B$2:$B996, "=Nayarit")</f>
        <v>34.950339549184861</v>
      </c>
      <c r="H7" s="12">
        <f>SUMIFS(Concentrado!I$2:I996,Concentrado!$A$2:$A996,"="&amp;$A7,Concentrado!$B$2:$B996, "=Nayarit")</f>
        <v>33.346583631465045</v>
      </c>
      <c r="I7" s="12">
        <f>SUMIFS(Concentrado!J$2:J996,Concentrado!$A$2:$A996,"="&amp;$A7,Concentrado!$B$2:$B996, "=Nayarit")</f>
        <v>36.559425684658336</v>
      </c>
      <c r="J7" s="12">
        <f>SUMIFS(Concentrado!K$2:K996,Concentrado!$A$2:$A996,"="&amp;$A7,Concentrado!$B$2:$B996, "=Nayarit")</f>
        <v>49.328643794102689</v>
      </c>
      <c r="K7" s="12">
        <f>SUMIFS(Concentrado!L$2:L996,Concentrado!$A$2:$A996,"="&amp;$A7,Concentrado!$B$2:$B996, "=Nayarit")</f>
        <v>9.954210631096954</v>
      </c>
      <c r="L7" s="12">
        <f>SUMIFS(Concentrado!M$2:M996,Concentrado!$A$2:$A996,"="&amp;$A7,Concentrado!$B$2:$B996, "=Nayarit")</f>
        <v>21.235649346340168</v>
      </c>
      <c r="M7" s="12">
        <f>SUMIFS(Concentrado!N$2:N996,Concentrado!$A$2:$A996,"="&amp;$A7,Concentrado!$B$2:$B996, "=Nayarit")</f>
        <v>37.763349675367699</v>
      </c>
      <c r="N7" s="12">
        <f>SUMIFS(Concentrado!O$2:O996,Concentrado!$A$2:$A996,"="&amp;$A7,Concentrado!$B$2:$B996, "=Nayarit")</f>
        <v>4.2098732606576261</v>
      </c>
      <c r="O7" s="12">
        <f>SUMIFS(Concentrado!P$2:P996,Concentrado!$A$2:$A996,"="&amp;$A7,Concentrado!$B$2:$B996, "=Nayarit")</f>
        <v>3.5666077719126896</v>
      </c>
      <c r="P7" s="12">
        <f>SUMIFS(Concentrado!Q$2:Q996,Concentrado!$A$2:$A996,"="&amp;$A7,Concentrado!$B$2:$B996, "=Nayarit")</f>
        <v>7.8527661645320412</v>
      </c>
      <c r="Q7" s="12">
        <f>SUMIFS(Concentrado!R$2:R996,Concentrado!$A$2:$A996,"="&amp;$A7,Concentrado!$B$2:$B996, "=Nayarit")</f>
        <v>4.0922865927843031</v>
      </c>
    </row>
    <row r="8" spans="1:17" x14ac:dyDescent="0.25">
      <c r="A8" s="5">
        <v>1996</v>
      </c>
      <c r="B8" s="12">
        <f>SUMIFS(Concentrado!C$2:C997,Concentrado!$A$2:$A997,"="&amp;$A8,Concentrado!$B$2:$B997, "=Nayarit")</f>
        <v>24.982378500878841</v>
      </c>
      <c r="C8" s="12">
        <f>SUMIFS(Concentrado!D$2:D997,Concentrado!$A$2:$A997,"="&amp;$A8,Concentrado!$B$2:$B997, "=Nayarit")</f>
        <v>63.348174055799923</v>
      </c>
      <c r="D8" s="12">
        <f>SUMIFS(Concentrado!E$2:E997,Concentrado!$A$2:$A997,"="&amp;$A8,Concentrado!$B$2:$B997, "=Nayarit")</f>
        <v>31.646682372797915</v>
      </c>
      <c r="E8" s="12">
        <f>SUMIFS(Concentrado!F$2:F997,Concentrado!$A$2:$A997,"="&amp;$A8,Concentrado!$B$2:$B997, "=Nayarit")</f>
        <v>16.576833623846529</v>
      </c>
      <c r="F8" s="12">
        <f>SUMIFS(Concentrado!G$2:G997,Concentrado!$A$2:$A997,"="&amp;$A8,Concentrado!$B$2:$B997, "=Nayarit")</f>
        <v>56.206546840825503</v>
      </c>
      <c r="G8" s="12">
        <f>SUMIFS(Concentrado!H$2:H997,Concentrado!$A$2:$A997,"="&amp;$A8,Concentrado!$B$2:$B997, "=Nayarit")</f>
        <v>38.600131152718347</v>
      </c>
      <c r="H8" s="12">
        <f>SUMIFS(Concentrado!I$2:I997,Concentrado!$A$2:$A997,"="&amp;$A8,Concentrado!$B$2:$B997, "=Nayarit")</f>
        <v>34.612385100025406</v>
      </c>
      <c r="I8" s="12">
        <f>SUMIFS(Concentrado!J$2:J997,Concentrado!$A$2:$A997,"="&amp;$A8,Concentrado!$B$2:$B997, "=Nayarit")</f>
        <v>42.597106031662385</v>
      </c>
      <c r="J8" s="12">
        <f>SUMIFS(Concentrado!K$2:K997,Concentrado!$A$2:$A997,"="&amp;$A8,Concentrado!$B$2:$B997, "=Nayarit")</f>
        <v>51.430288382457114</v>
      </c>
      <c r="K8" s="12">
        <f>SUMIFS(Concentrado!L$2:L997,Concentrado!$A$2:$A997,"="&amp;$A8,Concentrado!$B$2:$B997, "=Nayarit")</f>
        <v>8.9920760071673431</v>
      </c>
      <c r="L8" s="12">
        <f>SUMIFS(Concentrado!M$2:M997,Concentrado!$A$2:$A997,"="&amp;$A8,Concentrado!$B$2:$B997, "=Nayarit")</f>
        <v>13.707432937755094</v>
      </c>
      <c r="M8" s="12">
        <f>SUMIFS(Concentrado!N$2:N997,Concentrado!$A$2:$A997,"="&amp;$A8,Concentrado!$B$2:$B997, "=Nayarit")</f>
        <v>24.754427318372606</v>
      </c>
      <c r="N8" s="12">
        <f>SUMIFS(Concentrado!O$2:O997,Concentrado!$A$2:$A997,"="&amp;$A8,Concentrado!$B$2:$B997, "=Nayarit")</f>
        <v>2.6348725380409723</v>
      </c>
      <c r="O8" s="12">
        <f>SUMIFS(Concentrado!P$2:P997,Concentrado!$A$2:$A997,"="&amp;$A8,Concentrado!$B$2:$B997, "=Nayarit")</f>
        <v>2.4617875860257996</v>
      </c>
      <c r="P8" s="12">
        <f>SUMIFS(Concentrado!Q$2:Q997,Concentrado!$A$2:$A997,"="&amp;$A8,Concentrado!$B$2:$B997, "=Nayarit")</f>
        <v>5.8119515656081608</v>
      </c>
      <c r="Q8" s="12">
        <f>SUMIFS(Concentrado!R$2:R997,Concentrado!$A$2:$A997,"="&amp;$A8,Concentrado!$B$2:$B997, "=Nayarit")</f>
        <v>5.0443353210938753</v>
      </c>
    </row>
    <row r="9" spans="1:17" x14ac:dyDescent="0.25">
      <c r="A9" s="5">
        <v>1997</v>
      </c>
      <c r="B9" s="12">
        <f>SUMIFS(Concentrado!C$2:C998,Concentrado!$A$2:$A998,"="&amp;$A9,Concentrado!$B$2:$B998, "=Nayarit")</f>
        <v>34.173891147163566</v>
      </c>
      <c r="C9" s="12">
        <f>SUMIFS(Concentrado!D$2:D998,Concentrado!$A$2:$A998,"="&amp;$A9,Concentrado!$B$2:$B998, "=Nayarit")</f>
        <v>29.677326522536784</v>
      </c>
      <c r="D9" s="12">
        <f>SUMIFS(Concentrado!E$2:E998,Concentrado!$A$2:$A998,"="&amp;$A9,Concentrado!$B$2:$B998, "=Nayarit")</f>
        <v>31.405493998606385</v>
      </c>
      <c r="E9" s="12">
        <f>SUMIFS(Concentrado!F$2:F998,Concentrado!$A$2:$A998,"="&amp;$A9,Concentrado!$B$2:$B998, "=Nayarit")</f>
        <v>12.267771093205615</v>
      </c>
      <c r="F9" s="12">
        <f>SUMIFS(Concentrado!G$2:G998,Concentrado!$A$2:$A998,"="&amp;$A9,Concentrado!$B$2:$B998, "=Nayarit")</f>
        <v>57.269668551793259</v>
      </c>
      <c r="G9" s="12">
        <f>SUMIFS(Concentrado!H$2:H998,Concentrado!$A$2:$A998,"="&amp;$A9,Concentrado!$B$2:$B998, "=Nayarit")</f>
        <v>33.350081031977929</v>
      </c>
      <c r="H9" s="12">
        <f>SUMIFS(Concentrado!I$2:I998,Concentrado!$A$2:$A998,"="&amp;$A9,Concentrado!$B$2:$B998, "=Nayarit")</f>
        <v>30.937830212316303</v>
      </c>
      <c r="I9" s="12">
        <f>SUMIFS(Concentrado!J$2:J998,Concentrado!$A$2:$A998,"="&amp;$A9,Concentrado!$B$2:$B998, "=Nayarit")</f>
        <v>35.764599152989611</v>
      </c>
      <c r="J9" s="12">
        <f>SUMIFS(Concentrado!K$2:K998,Concentrado!$A$2:$A998,"="&amp;$A9,Concentrado!$B$2:$B998, "=Nayarit")</f>
        <v>55.474481193714929</v>
      </c>
      <c r="K9" s="12">
        <f>SUMIFS(Concentrado!L$2:L998,Concentrado!$A$2:$A998,"="&amp;$A9,Concentrado!$B$2:$B998, "=Nayarit")</f>
        <v>9.1549242048566875</v>
      </c>
      <c r="L9" s="12">
        <f>SUMIFS(Concentrado!M$2:M998,Concentrado!$A$2:$A998,"="&amp;$A9,Concentrado!$B$2:$B998, "=Nayarit")</f>
        <v>17.546938059308651</v>
      </c>
      <c r="M9" s="12">
        <f>SUMIFS(Concentrado!N$2:N998,Concentrado!$A$2:$A998,"="&amp;$A9,Concentrado!$B$2:$B998, "=Nayarit")</f>
        <v>32.898678606054666</v>
      </c>
      <c r="N9" s="12">
        <f>SUMIFS(Concentrado!O$2:O998,Concentrado!$A$2:$A998,"="&amp;$A9,Concentrado!$B$2:$B998, "=Nayarit")</f>
        <v>1.9626914169323568</v>
      </c>
      <c r="O9" s="12">
        <f>SUMIFS(Concentrado!P$2:P998,Concentrado!$A$2:$A998,"="&amp;$A9,Concentrado!$B$2:$B998, "=Nayarit")</f>
        <v>4.3842823477831967</v>
      </c>
      <c r="P9" s="12">
        <f>SUMIFS(Concentrado!Q$2:Q998,Concentrado!$A$2:$A998,"="&amp;$A9,Concentrado!$B$2:$B998, "=Nayarit")</f>
        <v>8.8279626261118054</v>
      </c>
      <c r="Q9" s="12">
        <f>SUMIFS(Concentrado!R$2:R998,Concentrado!$A$2:$A998,"="&amp;$A9,Concentrado!$B$2:$B998, "=Nayarit")</f>
        <v>5.6673340315779495</v>
      </c>
    </row>
    <row r="10" spans="1:17" x14ac:dyDescent="0.25">
      <c r="A10" s="5">
        <v>1998</v>
      </c>
      <c r="B10" s="12">
        <f>SUMIFS(Concentrado!C$2:C999,Concentrado!$A$2:$A999,"="&amp;$A10,Concentrado!$B$2:$B999, "=Nayarit")</f>
        <v>34.514391593020825</v>
      </c>
      <c r="C10" s="12">
        <f>SUMIFS(Concentrado!D$2:D999,Concentrado!$A$2:$A999,"="&amp;$A10,Concentrado!$B$2:$B999, "=Nayarit")</f>
        <v>31.789571204098131</v>
      </c>
      <c r="D10" s="12">
        <f>SUMIFS(Concentrado!E$2:E999,Concentrado!$A$2:$A999,"="&amp;$A10,Concentrado!$B$2:$B999, "=Nayarit")</f>
        <v>35.007960714354226</v>
      </c>
      <c r="E10" s="12">
        <f>SUMIFS(Concentrado!F$2:F999,Concentrado!$A$2:$A999,"="&amp;$A10,Concentrado!$B$2:$B999, "=Nayarit")</f>
        <v>7.6729776908173637</v>
      </c>
      <c r="F10" s="12">
        <f>SUMIFS(Concentrado!G$2:G999,Concentrado!$A$2:$A999,"="&amp;$A10,Concentrado!$B$2:$B999, "=Nayarit")</f>
        <v>46.576076198460662</v>
      </c>
      <c r="G10" s="12">
        <f>SUMIFS(Concentrado!H$2:H999,Concentrado!$A$2:$A999,"="&amp;$A10,Concentrado!$B$2:$B999, "=Nayarit")</f>
        <v>35.007061021750985</v>
      </c>
      <c r="H10" s="12">
        <f>SUMIFS(Concentrado!I$2:I999,Concentrado!$A$2:$A999,"="&amp;$A10,Concentrado!$B$2:$B999, "=Nayarit")</f>
        <v>32.524838134722216</v>
      </c>
      <c r="I10" s="12">
        <f>SUMIFS(Concentrado!J$2:J999,Concentrado!$A$2:$A999,"="&amp;$A10,Concentrado!$B$2:$B999, "=Nayarit")</f>
        <v>37.487675655763461</v>
      </c>
      <c r="J10" s="12">
        <f>SUMIFS(Concentrado!K$2:K999,Concentrado!$A$2:$A999,"="&amp;$A10,Concentrado!$B$2:$B999, "=Nayarit")</f>
        <v>58.525736692710616</v>
      </c>
      <c r="K10" s="12">
        <f>SUMIFS(Concentrado!L$2:L999,Concentrado!$A$2:$A999,"="&amp;$A10,Concentrado!$B$2:$B999, "=Nayarit")</f>
        <v>11.813528332417514</v>
      </c>
      <c r="L10" s="12">
        <f>SUMIFS(Concentrado!M$2:M999,Concentrado!$A$2:$A999,"="&amp;$A10,Concentrado!$B$2:$B999, "=Nayarit")</f>
        <v>13.872767216049924</v>
      </c>
      <c r="M10" s="12">
        <f>SUMIFS(Concentrado!N$2:N999,Concentrado!$A$2:$A999,"="&amp;$A10,Concentrado!$B$2:$B999, "=Nayarit")</f>
        <v>26.236702762009251</v>
      </c>
      <c r="N10" s="12">
        <f>SUMIFS(Concentrado!O$2:O999,Concentrado!$A$2:$A999,"="&amp;$A10,Concentrado!$B$2:$B999, "=Nayarit")</f>
        <v>1.516842367574244</v>
      </c>
      <c r="O10" s="12">
        <f>SUMIFS(Concentrado!P$2:P999,Concentrado!$A$2:$A999,"="&amp;$A10,Concentrado!$B$2:$B999, "=Nayarit")</f>
        <v>3.022094256372498</v>
      </c>
      <c r="P10" s="12">
        <f>SUMIFS(Concentrado!Q$2:Q999,Concentrado!$A$2:$A999,"="&amp;$A10,Concentrado!$B$2:$B999, "=Nayarit")</f>
        <v>6.7196216202741823</v>
      </c>
      <c r="Q10" s="12">
        <f>SUMIFS(Concentrado!R$2:R999,Concentrado!$A$2:$A999,"="&amp;$A10,Concentrado!$B$2:$B999, "=Nayarit")</f>
        <v>3.6849537917632609</v>
      </c>
    </row>
    <row r="11" spans="1:17" x14ac:dyDescent="0.25">
      <c r="A11" s="5">
        <v>1999</v>
      </c>
      <c r="B11" s="12">
        <f>SUMIFS(Concentrado!C$2:C1000,Concentrado!$A$2:$A1000,"="&amp;$A11,Concentrado!$B$2:$B1000, "=Nayarit")</f>
        <v>20.206659012629164</v>
      </c>
      <c r="C11" s="12">
        <f>SUMIFS(Concentrado!D$2:D1000,Concentrado!$A$2:$A1000,"="&amp;$A11,Concentrado!$B$2:$B1000, "=Nayarit")</f>
        <v>29.391504018369691</v>
      </c>
      <c r="D11" s="12">
        <f>SUMIFS(Concentrado!E$2:E1000,Concentrado!$A$2:$A1000,"="&amp;$A11,Concentrado!$B$2:$B1000, "=Nayarit")</f>
        <v>27.196211286427683</v>
      </c>
      <c r="E11" s="12">
        <f>SUMIFS(Concentrado!F$2:F1000,Concentrado!$A$2:$A1000,"="&amp;$A11,Concentrado!$B$2:$B1000, "=Nayarit")</f>
        <v>16.880407005368909</v>
      </c>
      <c r="F11" s="12">
        <f>SUMIFS(Concentrado!G$2:G1000,Concentrado!$A$2:$A1000,"="&amp;$A11,Concentrado!$B$2:$B1000, "=Nayarit")</f>
        <v>51.10442337175629</v>
      </c>
      <c r="G11" s="12">
        <f>SUMIFS(Concentrado!H$2:H1000,Concentrado!$A$2:$A1000,"="&amp;$A11,Concentrado!$B$2:$B1000, "=Nayarit")</f>
        <v>41.73379661082749</v>
      </c>
      <c r="H11" s="12">
        <f>SUMIFS(Concentrado!I$2:I1000,Concentrado!$A$2:$A1000,"="&amp;$A11,Concentrado!$B$2:$B1000, "=Nayarit")</f>
        <v>40.812448444592242</v>
      </c>
      <c r="I11" s="12">
        <f>SUMIFS(Concentrado!J$2:J1000,Concentrado!$A$2:$A1000,"="&amp;$A11,Concentrado!$B$2:$B1000, "=Nayarit")</f>
        <v>42.652925818376083</v>
      </c>
      <c r="J11" s="12">
        <f>SUMIFS(Concentrado!K$2:K1000,Concentrado!$A$2:$A1000,"="&amp;$A11,Concentrado!$B$2:$B1000, "=Nayarit")</f>
        <v>53.596116060933504</v>
      </c>
      <c r="K11" s="12">
        <f>SUMIFS(Concentrado!L$2:L1000,Concentrado!$A$2:$A1000,"="&amp;$A11,Concentrado!$B$2:$B1000, "=Nayarit")</f>
        <v>9.4898555600848038</v>
      </c>
      <c r="L11" s="12">
        <f>SUMIFS(Concentrado!M$2:M1000,Concentrado!$A$2:$A1000,"="&amp;$A11,Concentrado!$B$2:$B1000, "=Nayarit")</f>
        <v>13.587747733757789</v>
      </c>
      <c r="M11" s="12">
        <f>SUMIFS(Concentrado!N$2:N1000,Concentrado!$A$2:$A1000,"="&amp;$A11,Concentrado!$B$2:$B1000, "=Nayarit")</f>
        <v>25.480787917787747</v>
      </c>
      <c r="N11" s="12">
        <f>SUMIFS(Concentrado!O$2:O1000,Concentrado!$A$2:$A1000,"="&amp;$A11,Concentrado!$B$2:$B1000, "=Nayarit")</f>
        <v>1.7233505381162055</v>
      </c>
      <c r="O11" s="12">
        <f>SUMIFS(Concentrado!P$2:P1000,Concentrado!$A$2:$A1000,"="&amp;$A11,Concentrado!$B$2:$B1000, "=Nayarit")</f>
        <v>3.8604502387964224</v>
      </c>
      <c r="P11" s="12">
        <f>SUMIFS(Concentrado!Q$2:Q1000,Concentrado!$A$2:$A1000,"="&amp;$A11,Concentrado!$B$2:$B1000, "=Nayarit")</f>
        <v>5.8233204573247672</v>
      </c>
      <c r="Q11" s="12">
        <f>SUMIFS(Concentrado!R$2:R1000,Concentrado!$A$2:$A1000,"="&amp;$A11,Concentrado!$B$2:$B1000, "=Nayarit")</f>
        <v>4.3135707091294568</v>
      </c>
    </row>
    <row r="12" spans="1:17" x14ac:dyDescent="0.25">
      <c r="A12" s="5">
        <v>2000</v>
      </c>
      <c r="B12" s="12">
        <f>SUMIFS(Concentrado!C$2:C1001,Concentrado!$A$2:$A1001,"="&amp;$A12,Concentrado!$B$2:$B1001, "=Nayarit")</f>
        <v>12.061718887723954</v>
      </c>
      <c r="C12" s="12">
        <f>SUMIFS(Concentrado!D$2:D1001,Concentrado!$A$2:$A1001,"="&amp;$A12,Concentrado!$B$2:$B1001, "=Nayarit")</f>
        <v>19.48431512632331</v>
      </c>
      <c r="D12" s="12">
        <f>SUMIFS(Concentrado!E$2:E1001,Concentrado!$A$2:$A1001,"="&amp;$A12,Concentrado!$B$2:$B1001, "=Nayarit")</f>
        <v>36.171498690500172</v>
      </c>
      <c r="E12" s="12">
        <f>SUMIFS(Concentrado!F$2:F1001,Concentrado!$A$2:$A1001,"="&amp;$A12,Concentrado!$B$2:$B1001, "=Nayarit")</f>
        <v>16.483214593139319</v>
      </c>
      <c r="F12" s="12">
        <f>SUMIFS(Concentrado!G$2:G1001,Concentrado!$A$2:$A1001,"="&amp;$A12,Concentrado!$B$2:$B1001, "=Nayarit")</f>
        <v>61.849066189545304</v>
      </c>
      <c r="G12" s="12">
        <f>SUMIFS(Concentrado!H$2:H1001,Concentrado!$A$2:$A1001,"="&amp;$A12,Concentrado!$B$2:$B1001, "=Nayarit")</f>
        <v>41.030805242944147</v>
      </c>
      <c r="H12" s="12">
        <f>SUMIFS(Concentrado!I$2:I1001,Concentrado!$A$2:$A1001,"="&amp;$A12,Concentrado!$B$2:$B1001, "=Nayarit")</f>
        <v>34.356291925412492</v>
      </c>
      <c r="I12" s="12">
        <f>SUMIFS(Concentrado!J$2:J1001,Concentrado!$A$2:$A1001,"="&amp;$A12,Concentrado!$B$2:$B1001, "=Nayarit")</f>
        <v>47.67636513681834</v>
      </c>
      <c r="J12" s="12">
        <f>SUMIFS(Concentrado!K$2:K1001,Concentrado!$A$2:$A1001,"="&amp;$A12,Concentrado!$B$2:$B1001, "=Nayarit")</f>
        <v>51.95806930242275</v>
      </c>
      <c r="K12" s="12">
        <f>SUMIFS(Concentrado!L$2:L1001,Concentrado!$A$2:$A1001,"="&amp;$A12,Concentrado!$B$2:$B1001, "=Nayarit")</f>
        <v>12.748474736058363</v>
      </c>
      <c r="L12" s="12">
        <f>SUMIFS(Concentrado!M$2:M1001,Concentrado!$A$2:$A1001,"="&amp;$A12,Concentrado!$B$2:$B1001, "=Nayarit")</f>
        <v>11.891434417667886</v>
      </c>
      <c r="M12" s="12">
        <f>SUMIFS(Concentrado!N$2:N1001,Concentrado!$A$2:$A1001,"="&amp;$A12,Concentrado!$B$2:$B1001, "=Nayarit")</f>
        <v>22.975770225119604</v>
      </c>
      <c r="N12" s="12">
        <f>SUMIFS(Concentrado!O$2:O1001,Concentrado!$A$2:$A1001,"="&amp;$A12,Concentrado!$B$2:$B1001, "=Nayarit")</f>
        <v>0.85518143743171915</v>
      </c>
      <c r="O12" s="12">
        <f>SUMIFS(Concentrado!P$2:P1001,Concentrado!$A$2:$A1001,"="&amp;$A12,Concentrado!$B$2:$B1001, "=Nayarit")</f>
        <v>4.4229073428554839</v>
      </c>
      <c r="P12" s="12">
        <f>SUMIFS(Concentrado!Q$2:Q1001,Concentrado!$A$2:$A1001,"="&amp;$A12,Concentrado!$B$2:$B1001, "=Nayarit")</f>
        <v>6.7491925073250165</v>
      </c>
      <c r="Q12" s="12">
        <f>SUMIFS(Concentrado!R$2:R1001,Concentrado!$A$2:$A1001,"="&amp;$A12,Concentrado!$B$2:$B1001, "=Nayarit")</f>
        <v>4.4994616715500113</v>
      </c>
    </row>
    <row r="13" spans="1:17" x14ac:dyDescent="0.25">
      <c r="A13" s="5">
        <v>2001</v>
      </c>
      <c r="B13" s="12">
        <f>SUMIFS(Concentrado!C$2:C1002,Concentrado!$A$2:$A1002,"="&amp;$A13,Concentrado!$B$2:$B1002, "=Nayarit")</f>
        <v>20.586721564590839</v>
      </c>
      <c r="C13" s="12">
        <f>SUMIFS(Concentrado!D$2:D1002,Concentrado!$A$2:$A1002,"="&amp;$A13,Concentrado!$B$2:$B1002, "=Nayarit")</f>
        <v>14.972161137884248</v>
      </c>
      <c r="D13" s="12">
        <f>SUMIFS(Concentrado!E$2:E1002,Concentrado!$A$2:$A1002,"="&amp;$A13,Concentrado!$B$2:$B1002, "=Nayarit")</f>
        <v>25.894706764768912</v>
      </c>
      <c r="E13" s="12">
        <f>SUMIFS(Concentrado!F$2:F1002,Concentrado!$A$2:$A1002,"="&amp;$A13,Concentrado!$B$2:$B1002, "=Nayarit")</f>
        <v>12.05443245946139</v>
      </c>
      <c r="F13" s="12">
        <f>SUMIFS(Concentrado!G$2:G1002,Concentrado!$A$2:$A1002,"="&amp;$A13,Concentrado!$B$2:$B1002, "=Nayarit")</f>
        <v>58.923099997857342</v>
      </c>
      <c r="G13" s="12">
        <f>SUMIFS(Concentrado!H$2:H1002,Concentrado!$A$2:$A1002,"="&amp;$A13,Concentrado!$B$2:$B1002, "=Nayarit")</f>
        <v>39.495393265823104</v>
      </c>
      <c r="H13" s="12">
        <f>SUMIFS(Concentrado!I$2:I1002,Concentrado!$A$2:$A1002,"="&amp;$A13,Concentrado!$B$2:$B1002, "=Nayarit")</f>
        <v>33.438547616917774</v>
      </c>
      <c r="I13" s="12">
        <f>SUMIFS(Concentrado!J$2:J1002,Concentrado!$A$2:$A1002,"="&amp;$A13,Concentrado!$B$2:$B1002, "=Nayarit")</f>
        <v>45.515746331219141</v>
      </c>
      <c r="J13" s="12">
        <f>SUMIFS(Concentrado!K$2:K1002,Concentrado!$A$2:$A1002,"="&amp;$A13,Concentrado!$B$2:$B1002, "=Nayarit")</f>
        <v>50.006264054308289</v>
      </c>
      <c r="K13" s="12">
        <f>SUMIFS(Concentrado!L$2:L1002,Concentrado!$A$2:$A1002,"="&amp;$A13,Concentrado!$B$2:$B1002, "=Nayarit")</f>
        <v>13.165131088607701</v>
      </c>
      <c r="L13" s="12">
        <f>SUMIFS(Concentrado!M$2:M1002,Concentrado!$A$2:$A1002,"="&amp;$A13,Concentrado!$B$2:$B1002, "=Nayarit")</f>
        <v>12.421938204573395</v>
      </c>
      <c r="M13" s="12">
        <f>SUMIFS(Concentrado!N$2:N1002,Concentrado!$A$2:$A1002,"="&amp;$A13,Concentrado!$B$2:$B1002, "=Nayarit")</f>
        <v>21.511422352284683</v>
      </c>
      <c r="N13" s="12">
        <f>SUMIFS(Concentrado!O$2:O1002,Concentrado!$A$2:$A1002,"="&amp;$A13,Concentrado!$B$2:$B1002, "=Nayarit")</f>
        <v>3.3872183316256108</v>
      </c>
      <c r="O13" s="12">
        <f>SUMIFS(Concentrado!P$2:P1002,Concentrado!$A$2:$A1002,"="&amp;$A13,Concentrado!$B$2:$B1002, "=Nayarit")</f>
        <v>4.4195110363477159</v>
      </c>
      <c r="P13" s="12">
        <f>SUMIFS(Concentrado!Q$2:Q1002,Concentrado!$A$2:$A1002,"="&amp;$A13,Concentrado!$B$2:$B1002, "=Nayarit")</f>
        <v>5.5208614242548428</v>
      </c>
      <c r="Q13" s="12">
        <f>SUMIFS(Concentrado!R$2:R1002,Concentrado!$A$2:$A1002,"="&amp;$A13,Concentrado!$B$2:$B1002, "=Nayarit")</f>
        <v>5.2023501882401408</v>
      </c>
    </row>
    <row r="14" spans="1:17" x14ac:dyDescent="0.25">
      <c r="A14" s="5">
        <v>2002</v>
      </c>
      <c r="B14" s="12">
        <f>SUMIFS(Concentrado!C$2:C1003,Concentrado!$A$2:$A1003,"="&amp;$A14,Concentrado!$B$2:$B1003, "=Nayarit")</f>
        <v>21.688292094146046</v>
      </c>
      <c r="C14" s="12">
        <f>SUMIFS(Concentrado!D$2:D1003,Concentrado!$A$2:$A1003,"="&amp;$A14,Concentrado!$B$2:$B1003, "=Nayarit")</f>
        <v>8.4867229933614965</v>
      </c>
      <c r="D14" s="12">
        <f>SUMIFS(Concentrado!E$2:E1003,Concentrado!$A$2:$A1003,"="&amp;$A14,Concentrado!$B$2:$B1003, "=Nayarit")</f>
        <v>22.650352605008344</v>
      </c>
      <c r="E14" s="12">
        <f>SUMIFS(Concentrado!F$2:F1003,Concentrado!$A$2:$A1003,"="&amp;$A14,Concentrado!$B$2:$B1003, "=Nayarit")</f>
        <v>14.374262230101447</v>
      </c>
      <c r="F14" s="12">
        <f>SUMIFS(Concentrado!G$2:G1003,Concentrado!$A$2:$A1003,"="&amp;$A14,Concentrado!$B$2:$B1003, "=Nayarit")</f>
        <v>70.651552775670936</v>
      </c>
      <c r="G14" s="12">
        <f>SUMIFS(Concentrado!H$2:H1003,Concentrado!$A$2:$A1003,"="&amp;$A14,Concentrado!$B$2:$B1003, "=Nayarit")</f>
        <v>48.376495333245693</v>
      </c>
      <c r="H14" s="12">
        <f>SUMIFS(Concentrado!I$2:I1003,Concentrado!$A$2:$A1003,"="&amp;$A14,Concentrado!$B$2:$B1003, "=Nayarit")</f>
        <v>44.124477473293076</v>
      </c>
      <c r="I14" s="12">
        <f>SUMIFS(Concentrado!J$2:J1003,Concentrado!$A$2:$A1003,"="&amp;$A14,Concentrado!$B$2:$B1003, "=Nayarit")</f>
        <v>52.596837903251156</v>
      </c>
      <c r="J14" s="12">
        <f>SUMIFS(Concentrado!K$2:K1003,Concentrado!$A$2:$A1003,"="&amp;$A14,Concentrado!$B$2:$B1003, "=Nayarit")</f>
        <v>55.317470750624423</v>
      </c>
      <c r="K14" s="12">
        <f>SUMIFS(Concentrado!L$2:L1003,Concentrado!$A$2:$A1003,"="&amp;$A14,Concentrado!$B$2:$B1003, "=Nayarit")</f>
        <v>14.618114894176417</v>
      </c>
      <c r="L14" s="12">
        <f>SUMIFS(Concentrado!M$2:M1003,Concentrado!$A$2:$A1003,"="&amp;$A14,Concentrado!$B$2:$B1003, "=Nayarit")</f>
        <v>14.933613776784542</v>
      </c>
      <c r="M14" s="12">
        <f>SUMIFS(Concentrado!N$2:N1003,Concentrado!$A$2:$A1003,"="&amp;$A14,Concentrado!$B$2:$B1003, "=Nayarit")</f>
        <v>26.390237723261411</v>
      </c>
      <c r="N14" s="12">
        <f>SUMIFS(Concentrado!O$2:O1003,Concentrado!$A$2:$A1003,"="&amp;$A14,Concentrado!$B$2:$B1003, "=Nayarit")</f>
        <v>3.3527864798885201</v>
      </c>
      <c r="O14" s="12">
        <f>SUMIFS(Concentrado!P$2:P1003,Concentrado!$A$2:$A1003,"="&amp;$A14,Concentrado!$B$2:$B1003, "=Nayarit")</f>
        <v>5.5128007232794545</v>
      </c>
      <c r="P14" s="12">
        <f>SUMIFS(Concentrado!Q$2:Q1003,Concentrado!$A$2:$A1003,"="&amp;$A14,Concentrado!$B$2:$B1003, "=Nayarit")</f>
        <v>5.6789798869462338</v>
      </c>
      <c r="Q14" s="12">
        <f>SUMIFS(Concentrado!R$2:R1003,Concentrado!$A$2:$A1003,"="&amp;$A14,Concentrado!$B$2:$B1003, "=Nayarit")</f>
        <v>5.3634810043381096</v>
      </c>
    </row>
    <row r="15" spans="1:17" x14ac:dyDescent="0.25">
      <c r="A15" s="5">
        <v>2003</v>
      </c>
      <c r="B15" s="12">
        <f>SUMIFS(Concentrado!C$2:C1004,Concentrado!$A$2:$A1004,"="&amp;$A15,Concentrado!$B$2:$B1004, "=Nayarit")</f>
        <v>19.935447123599772</v>
      </c>
      <c r="C15" s="12">
        <f>SUMIFS(Concentrado!D$2:D1004,Concentrado!$A$2:$A1004,"="&amp;$A15,Concentrado!$B$2:$B1004, "=Nayarit")</f>
        <v>12.340991076514145</v>
      </c>
      <c r="D15" s="12">
        <f>SUMIFS(Concentrado!E$2:E1004,Concentrado!$A$2:$A1004,"="&amp;$A15,Concentrado!$B$2:$B1004, "=Nayarit")</f>
        <v>25.093142341913204</v>
      </c>
      <c r="E15" s="12">
        <f>SUMIFS(Concentrado!F$2:F1004,Concentrado!$A$2:$A1004,"="&amp;$A15,Concentrado!$B$2:$B1004, "=Nayarit")</f>
        <v>17.012299892822512</v>
      </c>
      <c r="F15" s="12">
        <f>SUMIFS(Concentrado!G$2:G1004,Concentrado!$A$2:$A1004,"="&amp;$A15,Concentrado!$B$2:$B1004, "=Nayarit")</f>
        <v>61.475822869006109</v>
      </c>
      <c r="G15" s="12">
        <f>SUMIFS(Concentrado!H$2:H1004,Concentrado!$A$2:$A1004,"="&amp;$A15,Concentrado!$B$2:$B1004, "=Nayarit")</f>
        <v>49.279867975795568</v>
      </c>
      <c r="H15" s="12">
        <f>SUMIFS(Concentrado!I$2:I1004,Concentrado!$A$2:$A1004,"="&amp;$A15,Concentrado!$B$2:$B1004, "=Nayarit")</f>
        <v>48.351749558868782</v>
      </c>
      <c r="I15" s="12">
        <f>SUMIFS(Concentrado!J$2:J1004,Concentrado!$A$2:$A1004,"="&amp;$A15,Concentrado!$B$2:$B1004, "=Nayarit")</f>
        <v>50.199657729606393</v>
      </c>
      <c r="J15" s="12">
        <f>SUMIFS(Concentrado!K$2:K1004,Concentrado!$A$2:$A1004,"="&amp;$A15,Concentrado!$B$2:$B1004, "=Nayarit")</f>
        <v>50.7384687192652</v>
      </c>
      <c r="K15" s="12">
        <f>SUMIFS(Concentrado!L$2:L1004,Concentrado!$A$2:$A1004,"="&amp;$A15,Concentrado!$B$2:$B1004, "=Nayarit")</f>
        <v>13.335778226008101</v>
      </c>
      <c r="L15" s="12">
        <f>SUMIFS(Concentrado!M$2:M1004,Concentrado!$A$2:$A1004,"="&amp;$A15,Concentrado!$B$2:$B1004, "=Nayarit")</f>
        <v>11.981363249929153</v>
      </c>
      <c r="M15" s="12">
        <f>SUMIFS(Concentrado!N$2:N1004,Concentrado!$A$2:$A1004,"="&amp;$A15,Concentrado!$B$2:$B1004, "=Nayarit")</f>
        <v>22.187382914459267</v>
      </c>
      <c r="N15" s="12">
        <f>SUMIFS(Concentrado!O$2:O1004,Concentrado!$A$2:$A1004,"="&amp;$A15,Concentrado!$B$2:$B1004, "=Nayarit")</f>
        <v>1.8669294196961053</v>
      </c>
      <c r="O15" s="12">
        <f>SUMIFS(Concentrado!P$2:P1004,Concentrado!$A$2:$A1004,"="&amp;$A15,Concentrado!$B$2:$B1004, "=Nayarit")</f>
        <v>7.703100497950425</v>
      </c>
      <c r="P15" s="12">
        <f>SUMIFS(Concentrado!Q$2:Q1004,Concentrado!$A$2:$A1004,"="&amp;$A15,Concentrado!$B$2:$B1004, "=Nayarit")</f>
        <v>6.8762606477854264</v>
      </c>
      <c r="Q15" s="12">
        <f>SUMIFS(Concentrado!R$2:R1004,Concentrado!$A$2:$A1004,"="&amp;$A15,Concentrado!$B$2:$B1004, "=Nayarit")</f>
        <v>6.459517578222675</v>
      </c>
    </row>
    <row r="16" spans="1:17" x14ac:dyDescent="0.25">
      <c r="A16" s="5">
        <v>2004</v>
      </c>
      <c r="B16" s="12">
        <f>SUMIFS(Concentrado!C$2:C1005,Concentrado!$A$2:$A1005,"="&amp;$A16,Concentrado!$B$2:$B1005, "=Nayarit")</f>
        <v>14.32131297797382</v>
      </c>
      <c r="C16" s="12">
        <f>SUMIFS(Concentrado!D$2:D1005,Concentrado!$A$2:$A1005,"="&amp;$A16,Concentrado!$B$2:$B1005, "=Nayarit")</f>
        <v>11.457050382379057</v>
      </c>
      <c r="D16" s="12">
        <f>SUMIFS(Concentrado!E$2:E1005,Concentrado!$A$2:$A1005,"="&amp;$A16,Concentrado!$B$2:$B1005, "=Nayarit")</f>
        <v>17.039173475409562</v>
      </c>
      <c r="E16" s="12">
        <f>SUMIFS(Concentrado!F$2:F1005,Concentrado!$A$2:$A1005,"="&amp;$A16,Concentrado!$B$2:$B1005, "=Nayarit")</f>
        <v>16.623583878448354</v>
      </c>
      <c r="F16" s="12">
        <f>SUMIFS(Concentrado!G$2:G1005,Concentrado!$A$2:$A1005,"="&amp;$A16,Concentrado!$B$2:$B1005, "=Nayarit")</f>
        <v>60.577637081330359</v>
      </c>
      <c r="G16" s="12">
        <f>SUMIFS(Concentrado!H$2:H1005,Concentrado!$A$2:$A1005,"="&amp;$A16,Concentrado!$B$2:$B1005, "=Nayarit")</f>
        <v>52.553110648561145</v>
      </c>
      <c r="H16" s="12">
        <f>SUMIFS(Concentrado!I$2:I1005,Concentrado!$A$2:$A1005,"="&amp;$A16,Concentrado!$B$2:$B1005, "=Nayarit")</f>
        <v>48.988166036670549</v>
      </c>
      <c r="I16" s="12">
        <f>SUMIFS(Concentrado!J$2:J1005,Concentrado!$A$2:$A1005,"="&amp;$A16,Concentrado!$B$2:$B1005, "=Nayarit")</f>
        <v>56.081101901210985</v>
      </c>
      <c r="J16" s="12">
        <f>SUMIFS(Concentrado!K$2:K1005,Concentrado!$A$2:$A1005,"="&amp;$A16,Concentrado!$B$2:$B1005, "=Nayarit")</f>
        <v>54.205074833977598</v>
      </c>
      <c r="K16" s="12">
        <f>SUMIFS(Concentrado!L$2:L1005,Concentrado!$A$2:$A1005,"="&amp;$A16,Concentrado!$B$2:$B1005, "=Nayarit")</f>
        <v>13.938447814451383</v>
      </c>
      <c r="L16" s="12">
        <f>SUMIFS(Concentrado!M$2:M1005,Concentrado!$A$2:$A1005,"="&amp;$A16,Concentrado!$B$2:$B1005, "=Nayarit")</f>
        <v>14.04169557603991</v>
      </c>
      <c r="M16" s="12">
        <f>SUMIFS(Concentrado!N$2:N1005,Concentrado!$A$2:$A1005,"="&amp;$A16,Concentrado!$B$2:$B1005, "=Nayarit")</f>
        <v>23.663775119408655</v>
      </c>
      <c r="N16" s="12">
        <f>SUMIFS(Concentrado!O$2:O1005,Concentrado!$A$2:$A1005,"="&amp;$A16,Concentrado!$B$2:$B1005, "=Nayarit")</f>
        <v>4.519356197167185</v>
      </c>
      <c r="O16" s="12">
        <f>SUMIFS(Concentrado!P$2:P1005,Concentrado!$A$2:$A1005,"="&amp;$A16,Concentrado!$B$2:$B1005, "=Nayarit")</f>
        <v>5.2220469324596941</v>
      </c>
      <c r="P16" s="12">
        <f>SUMIFS(Concentrado!Q$2:Q1005,Concentrado!$A$2:$A1005,"="&amp;$A16,Concentrado!$B$2:$B1005, "=Nayarit")</f>
        <v>4.7493970330723227</v>
      </c>
      <c r="Q16" s="12">
        <f>SUMIFS(Concentrado!R$2:R1005,Concentrado!$A$2:$A1005,"="&amp;$A16,Concentrado!$B$2:$B1005, "=Nayarit")</f>
        <v>5.1623880794264378</v>
      </c>
    </row>
    <row r="17" spans="1:17" x14ac:dyDescent="0.25">
      <c r="A17" s="5">
        <v>2005</v>
      </c>
      <c r="B17" s="12">
        <f>SUMIFS(Concentrado!C$2:C1006,Concentrado!$A$2:$A1006,"="&amp;$A17,Concentrado!$B$2:$B1006, "=Nayarit")</f>
        <v>13.43080258638884</v>
      </c>
      <c r="C17" s="12">
        <f>SUMIFS(Concentrado!D$2:D1006,Concentrado!$A$2:$A1006,"="&amp;$A17,Concentrado!$B$2:$B1006, "=Nayarit")</f>
        <v>14.390145628273757</v>
      </c>
      <c r="D17" s="12">
        <f>SUMIFS(Concentrado!E$2:E1006,Concentrado!$A$2:$A1006,"="&amp;$A17,Concentrado!$B$2:$B1006, "=Nayarit")</f>
        <v>17.875715028601142</v>
      </c>
      <c r="E17" s="12">
        <f>SUMIFS(Concentrado!F$2:F1006,Concentrado!$A$2:$A1006,"="&amp;$A17,Concentrado!$B$2:$B1006, "=Nayarit")</f>
        <v>16.656916276651064</v>
      </c>
      <c r="F17" s="12">
        <f>SUMIFS(Concentrado!G$2:G1006,Concentrado!$A$2:$A1006,"="&amp;$A17,Concentrado!$B$2:$B1006, "=Nayarit")</f>
        <v>71.984693780901324</v>
      </c>
      <c r="G17" s="12">
        <f>SUMIFS(Concentrado!H$2:H1006,Concentrado!$A$2:$A1006,"="&amp;$A17,Concentrado!$B$2:$B1006, "=Nayarit")</f>
        <v>55.663448964598452</v>
      </c>
      <c r="H17" s="12">
        <f>SUMIFS(Concentrado!I$2:I1006,Concentrado!$A$2:$A1006,"="&amp;$A17,Concentrado!$B$2:$B1006, "=Nayarit")</f>
        <v>54.350287603605238</v>
      </c>
      <c r="I17" s="12">
        <f>SUMIFS(Concentrado!J$2:J1006,Concentrado!$A$2:$A1006,"="&amp;$A17,Concentrado!$B$2:$B1006, "=Nayarit")</f>
        <v>56.961046781293987</v>
      </c>
      <c r="J17" s="12">
        <f>SUMIFS(Concentrado!K$2:K1006,Concentrado!$A$2:$A1006,"="&amp;$A17,Concentrado!$B$2:$B1006, "=Nayarit")</f>
        <v>61.495832403903812</v>
      </c>
      <c r="K17" s="12">
        <f>SUMIFS(Concentrado!L$2:L1006,Concentrado!$A$2:$A1006,"="&amp;$A17,Concentrado!$B$2:$B1006, "=Nayarit")</f>
        <v>14.325152307065778</v>
      </c>
      <c r="L17" s="12">
        <f>SUMIFS(Concentrado!M$2:M1006,Concentrado!$A$2:$A1006,"="&amp;$A17,Concentrado!$B$2:$B1006, "=Nayarit")</f>
        <v>14.120507274107696</v>
      </c>
      <c r="M17" s="12">
        <f>SUMIFS(Concentrado!N$2:N1006,Concentrado!$A$2:$A1006,"="&amp;$A17,Concentrado!$B$2:$B1006, "=Nayarit")</f>
        <v>25.734037691100962</v>
      </c>
      <c r="N17" s="12">
        <f>SUMIFS(Concentrado!O$2:O1006,Concentrado!$A$2:$A1006,"="&amp;$A17,Concentrado!$B$2:$B1006, "=Nayarit")</f>
        <v>2.441187719198314</v>
      </c>
      <c r="O17" s="12">
        <f>SUMIFS(Concentrado!P$2:P1006,Concentrado!$A$2:$A1006,"="&amp;$A17,Concentrado!$B$2:$B1006, "=Nayarit")</f>
        <v>4.3951455617270723</v>
      </c>
      <c r="P17" s="12">
        <f>SUMIFS(Concentrado!Q$2:Q1006,Concentrado!$A$2:$A1006,"="&amp;$A17,Concentrado!$B$2:$B1006, "=Nayarit")</f>
        <v>4.2975456921197335</v>
      </c>
      <c r="Q17" s="12">
        <f>SUMIFS(Concentrado!R$2:R1006,Concentrado!$A$2:$A1006,"="&amp;$A17,Concentrado!$B$2:$B1006, "=Nayarit")</f>
        <v>6.6509635711376829</v>
      </c>
    </row>
    <row r="18" spans="1:17" x14ac:dyDescent="0.25">
      <c r="A18" s="5">
        <v>2006</v>
      </c>
      <c r="B18" s="12">
        <f>SUMIFS(Concentrado!C$2:C1007,Concentrado!$A$2:$A1007,"="&amp;$A18,Concentrado!$B$2:$B1007, "=Nayarit")</f>
        <v>14.281497843493824</v>
      </c>
      <c r="C18" s="12">
        <f>SUMIFS(Concentrado!D$2:D1007,Concentrado!$A$2:$A1007,"="&amp;$A18,Concentrado!$B$2:$B1007, "=Nayarit")</f>
        <v>19.041997124658433</v>
      </c>
      <c r="D18" s="12">
        <f>SUMIFS(Concentrado!E$2:E1007,Concentrado!$A$2:$A1007,"="&amp;$A18,Concentrado!$B$2:$B1007, "=Nayarit")</f>
        <v>20.542804092758661</v>
      </c>
      <c r="E18" s="12">
        <f>SUMIFS(Concentrado!F$2:F1007,Concentrado!$A$2:$A1007,"="&amp;$A18,Concentrado!$B$2:$B1007, "=Nayarit")</f>
        <v>15.80215699442974</v>
      </c>
      <c r="F18" s="12">
        <f>SUMIFS(Concentrado!G$2:G1007,Concentrado!$A$2:$A1007,"="&amp;$A18,Concentrado!$B$2:$B1007, "=Nayarit")</f>
        <v>69.562670474307566</v>
      </c>
      <c r="G18" s="12">
        <f>SUMIFS(Concentrado!H$2:H1007,Concentrado!$A$2:$A1007,"="&amp;$A18,Concentrado!$B$2:$B1007, "=Nayarit")</f>
        <v>59.851447700899683</v>
      </c>
      <c r="H18" s="12">
        <f>SUMIFS(Concentrado!I$2:I1007,Concentrado!$A$2:$A1007,"="&amp;$A18,Concentrado!$B$2:$B1007, "=Nayarit")</f>
        <v>58.479650498088787</v>
      </c>
      <c r="I18" s="12">
        <f>SUMIFS(Concentrado!J$2:J1007,Concentrado!$A$2:$A1007,"="&amp;$A18,Concentrado!$B$2:$B1007, "=Nayarit")</f>
        <v>61.207467311011939</v>
      </c>
      <c r="J18" s="12">
        <f>SUMIFS(Concentrado!K$2:K1007,Concentrado!$A$2:$A1007,"="&amp;$A18,Concentrado!$B$2:$B1007, "=Nayarit")</f>
        <v>57.940225001207082</v>
      </c>
      <c r="K18" s="12">
        <f>SUMIFS(Concentrado!L$2:L1007,Concentrado!$A$2:$A1007,"="&amp;$A18,Concentrado!$B$2:$B1007, "=Nayarit")</f>
        <v>10.662610850916582</v>
      </c>
      <c r="L18" s="12">
        <f>SUMIFS(Concentrado!M$2:M1007,Concentrado!$A$2:$A1007,"="&amp;$A18,Concentrado!$B$2:$B1007, "=Nayarit")</f>
        <v>10.662610850916582</v>
      </c>
      <c r="M18" s="12">
        <f>SUMIFS(Concentrado!N$2:N1007,Concentrado!$A$2:$A1007,"="&amp;$A18,Concentrado!$B$2:$B1007, "=Nayarit")</f>
        <v>18.009304132629417</v>
      </c>
      <c r="N18" s="12">
        <f>SUMIFS(Concentrado!O$2:O1007,Concentrado!$A$2:$A1007,"="&amp;$A18,Concentrado!$B$2:$B1007, "=Nayarit")</f>
        <v>3.4004148506117744</v>
      </c>
      <c r="O18" s="12">
        <f>SUMIFS(Concentrado!P$2:P1007,Concentrado!$A$2:$A1007,"="&amp;$A18,Concentrado!$B$2:$B1007, "=Nayarit")</f>
        <v>5.170250920440723</v>
      </c>
      <c r="P18" s="12">
        <f>SUMIFS(Concentrado!Q$2:Q1007,Concentrado!$A$2:$A1007,"="&amp;$A18,Concentrado!$B$2:$B1007, "=Nayarit")</f>
        <v>4.7277614150290503</v>
      </c>
      <c r="Q18" s="12">
        <f>SUMIFS(Concentrado!R$2:R1007,Concentrado!$A$2:$A1007,"="&amp;$A18,Concentrado!$B$2:$B1007, "=Nayarit")</f>
        <v>5.3313054254582912</v>
      </c>
    </row>
    <row r="19" spans="1:17" x14ac:dyDescent="0.25">
      <c r="A19" s="5">
        <v>2007</v>
      </c>
      <c r="B19" s="12">
        <f>SUMIFS(Concentrado!C$2:C1008,Concentrado!$A$2:$A1008,"="&amp;$A19,Concentrado!$B$2:$B1008, "=Nayarit")</f>
        <v>2.8010942941709227</v>
      </c>
      <c r="C19" s="12">
        <f>SUMIFS(Concentrado!D$2:D1008,Concentrado!$A$2:$A1008,"="&amp;$A19,Concentrado!$B$2:$B1008, "=Nayarit")</f>
        <v>14.005471470854614</v>
      </c>
      <c r="D19" s="12">
        <f>SUMIFS(Concentrado!E$2:E1008,Concentrado!$A$2:$A1008,"="&amp;$A19,Concentrado!$B$2:$B1008, "=Nayarit")</f>
        <v>16.050137572607767</v>
      </c>
      <c r="E19" s="12">
        <f>SUMIFS(Concentrado!F$2:F1008,Concentrado!$A$2:$A1008,"="&amp;$A19,Concentrado!$B$2:$B1008, "=Nayarit")</f>
        <v>14.903699174564352</v>
      </c>
      <c r="F19" s="12">
        <f>SUMIFS(Concentrado!G$2:G1008,Concentrado!$A$2:$A1008,"="&amp;$A19,Concentrado!$B$2:$B1008, "=Nayarit")</f>
        <v>70.554203266659613</v>
      </c>
      <c r="G19" s="12">
        <f>SUMIFS(Concentrado!H$2:H1008,Concentrado!$A$2:$A1008,"="&amp;$A19,Concentrado!$B$2:$B1008, "=Nayarit")</f>
        <v>57.196732231977393</v>
      </c>
      <c r="H19" s="12">
        <f>SUMIFS(Concentrado!I$2:I1008,Concentrado!$A$2:$A1008,"="&amp;$A19,Concentrado!$B$2:$B1008, "=Nayarit")</f>
        <v>55.784981421432867</v>
      </c>
      <c r="I19" s="12">
        <f>SUMIFS(Concentrado!J$2:J1008,Concentrado!$A$2:$A1008,"="&amp;$A19,Concentrado!$B$2:$B1008, "=Nayarit")</f>
        <v>58.595581111909745</v>
      </c>
      <c r="J19" s="12">
        <f>SUMIFS(Concentrado!K$2:K1008,Concentrado!$A$2:$A1008,"="&amp;$A19,Concentrado!$B$2:$B1008, "=Nayarit")</f>
        <v>59.747529895839158</v>
      </c>
      <c r="K19" s="12">
        <f>SUMIFS(Concentrado!L$2:L1008,Concentrado!$A$2:$A1008,"="&amp;$A19,Concentrado!$B$2:$B1008, "=Nayarit")</f>
        <v>16.089646802820397</v>
      </c>
      <c r="L19" s="12">
        <f>SUMIFS(Concentrado!M$2:M1008,Concentrado!$A$2:$A1008,"="&amp;$A19,Concentrado!$B$2:$B1008, "=Nayarit")</f>
        <v>10.693728667728191</v>
      </c>
      <c r="M19" s="12">
        <f>SUMIFS(Concentrado!N$2:N1008,Concentrado!$A$2:$A1008,"="&amp;$A19,Concentrado!$B$2:$B1008, "=Nayarit")</f>
        <v>19.31776741802269</v>
      </c>
      <c r="N19" s="12">
        <f>SUMIFS(Concentrado!O$2:O1008,Concentrado!$A$2:$A1008,"="&amp;$A19,Concentrado!$B$2:$B1008, "=Nayarit")</f>
        <v>2.1485046407700241</v>
      </c>
      <c r="O19" s="12">
        <f>SUMIFS(Concentrado!P$2:P1008,Concentrado!$A$2:$A1008,"="&amp;$A19,Concentrado!$B$2:$B1008, "=Nayarit")</f>
        <v>2.9385208020558959</v>
      </c>
      <c r="P19" s="12">
        <f>SUMIFS(Concentrado!Q$2:Q1008,Concentrado!$A$2:$A1008,"="&amp;$A19,Concentrado!$B$2:$B1008, "=Nayarit")</f>
        <v>3.7280888933364333</v>
      </c>
      <c r="Q19" s="12">
        <f>SUMIFS(Concentrado!R$2:R1008,Concentrado!$A$2:$A1008,"="&amp;$A19,Concentrado!$B$2:$B1008, "=Nayarit")</f>
        <v>6.3769941596544255</v>
      </c>
    </row>
    <row r="20" spans="1:17" x14ac:dyDescent="0.25">
      <c r="A20" s="5">
        <v>2008</v>
      </c>
      <c r="B20" s="12">
        <f>SUMIFS(Concentrado!C$2:C1009,Concentrado!$A$2:$A1009,"="&amp;$A20,Concentrado!$B$2:$B1009, "=Nayarit")</f>
        <v>10.992232155943134</v>
      </c>
      <c r="C20" s="12">
        <f>SUMIFS(Concentrado!D$2:D1009,Concentrado!$A$2:$A1009,"="&amp;$A20,Concentrado!$B$2:$B1009, "=Nayarit")</f>
        <v>17.404367580243296</v>
      </c>
      <c r="D20" s="12">
        <f>SUMIFS(Concentrado!E$2:E1009,Concentrado!$A$2:$A1009,"="&amp;$A20,Concentrado!$B$2:$B1009, "=Nayarit")</f>
        <v>21.079024152123989</v>
      </c>
      <c r="E20" s="12">
        <f>SUMIFS(Concentrado!F$2:F1009,Concentrado!$A$2:$A1009,"="&amp;$A20,Concentrado!$B$2:$B1009, "=Nayarit")</f>
        <v>14.792297650613326</v>
      </c>
      <c r="F20" s="12">
        <f>SUMIFS(Concentrado!G$2:G1009,Concentrado!$A$2:$A1009,"="&amp;$A20,Concentrado!$B$2:$B1009, "=Nayarit")</f>
        <v>68.035310326059218</v>
      </c>
      <c r="G20" s="12">
        <f>SUMIFS(Concentrado!H$2:H1009,Concentrado!$A$2:$A1009,"="&amp;$A20,Concentrado!$B$2:$B1009, "=Nayarit")</f>
        <v>60.268279943290423</v>
      </c>
      <c r="H20" s="12">
        <f>SUMIFS(Concentrado!I$2:I1009,Concentrado!$A$2:$A1009,"="&amp;$A20,Concentrado!$B$2:$B1009, "=Nayarit")</f>
        <v>58.928197814474075</v>
      </c>
      <c r="I20" s="12">
        <f>SUMIFS(Concentrado!J$2:J1009,Concentrado!$A$2:$A1009,"="&amp;$A20,Concentrado!$B$2:$B1009, "=Nayarit")</f>
        <v>61.599723850154376</v>
      </c>
      <c r="J20" s="12">
        <f>SUMIFS(Concentrado!K$2:K1009,Concentrado!$A$2:$A1009,"="&amp;$A20,Concentrado!$B$2:$B1009, "=Nayarit")</f>
        <v>61.224919307469634</v>
      </c>
      <c r="K20" s="12">
        <f>SUMIFS(Concentrado!L$2:L1009,Concentrado!$A$2:$A1009,"="&amp;$A20,Concentrado!$B$2:$B1009, "=Nayarit")</f>
        <v>15.784549508957014</v>
      </c>
      <c r="L20" s="12">
        <f>SUMIFS(Concentrado!M$2:M1009,Concentrado!$A$2:$A1009,"="&amp;$A20,Concentrado!$B$2:$B1009, "=Nayarit")</f>
        <v>14.73224620835988</v>
      </c>
      <c r="M20" s="12">
        <f>SUMIFS(Concentrado!N$2:N1009,Concentrado!$A$2:$A1009,"="&amp;$A20,Concentrado!$B$2:$B1009, "=Nayarit")</f>
        <v>26.296948210367908</v>
      </c>
      <c r="N20" s="12">
        <f>SUMIFS(Concentrado!O$2:O1009,Concentrado!$A$2:$A1009,"="&amp;$A20,Concentrado!$B$2:$B1009, "=Nayarit")</f>
        <v>2.8606682902548477</v>
      </c>
      <c r="O20" s="12">
        <f>SUMIFS(Concentrado!P$2:P1009,Concentrado!$A$2:$A1009,"="&amp;$A20,Concentrado!$B$2:$B1009, "=Nayarit")</f>
        <v>5.2384132846160893</v>
      </c>
      <c r="P20" s="12">
        <f>SUMIFS(Concentrado!Q$2:Q1009,Concentrado!$A$2:$A1009,"="&amp;$A20,Concentrado!$B$2:$B1009, "=Nayarit")</f>
        <v>5.9311640579111211</v>
      </c>
      <c r="Q20" s="12">
        <f>SUMIFS(Concentrado!R$2:R1009,Concentrado!$A$2:$A1009,"="&amp;$A20,Concentrado!$B$2:$B1009, "=Nayarit")</f>
        <v>5.7398361850752782</v>
      </c>
    </row>
    <row r="21" spans="1:17" x14ac:dyDescent="0.25">
      <c r="A21" s="5">
        <v>2009</v>
      </c>
      <c r="B21" s="12">
        <f>SUMIFS(Concentrado!C$2:C1010,Concentrado!$A$2:$A1010,"="&amp;$A21,Concentrado!$B$2:$B1010, "=Nayarit")</f>
        <v>10.79282277285605</v>
      </c>
      <c r="C21" s="12">
        <f>SUMIFS(Concentrado!D$2:D1010,Concentrado!$A$2:$A1010,"="&amp;$A21,Concentrado!$B$2:$B1010, "=Nayarit")</f>
        <v>12.591626568332059</v>
      </c>
      <c r="D21" s="12">
        <f>SUMIFS(Concentrado!E$2:E1010,Concentrado!$A$2:$A1010,"="&amp;$A21,Concentrado!$B$2:$B1010, "=Nayarit")</f>
        <v>17.904525906058534</v>
      </c>
      <c r="E21" s="12">
        <f>SUMIFS(Concentrado!F$2:F1010,Concentrado!$A$2:$A1010,"="&amp;$A21,Concentrado!$B$2:$B1010, "=Nayarit")</f>
        <v>16.830254351695022</v>
      </c>
      <c r="F21" s="12">
        <f>SUMIFS(Concentrado!G$2:G1010,Concentrado!$A$2:$A1010,"="&amp;$A21,Concentrado!$B$2:$B1010, "=Nayarit")</f>
        <v>73.877068557919614</v>
      </c>
      <c r="G21" s="12">
        <f>SUMIFS(Concentrado!H$2:H1010,Concentrado!$A$2:$A1010,"="&amp;$A21,Concentrado!$B$2:$B1010, "=Nayarit")</f>
        <v>60.643719083365525</v>
      </c>
      <c r="H21" s="12">
        <f>SUMIFS(Concentrado!I$2:I1010,Concentrado!$A$2:$A1010,"="&amp;$A21,Concentrado!$B$2:$B1010, "=Nayarit")</f>
        <v>60.374734575470285</v>
      </c>
      <c r="I21" s="12">
        <f>SUMIFS(Concentrado!J$2:J1010,Concentrado!$A$2:$A1010,"="&amp;$A21,Concentrado!$B$2:$B1010, "=Nayarit")</f>
        <v>60.911776649367965</v>
      </c>
      <c r="J21" s="12">
        <f>SUMIFS(Concentrado!K$2:K1010,Concentrado!$A$2:$A1010,"="&amp;$A21,Concentrado!$B$2:$B1010, "=Nayarit")</f>
        <v>60.457123024647473</v>
      </c>
      <c r="K21" s="12">
        <f>SUMIFS(Concentrado!L$2:L1010,Concentrado!$A$2:$A1010,"="&amp;$A21,Concentrado!$B$2:$B1010, "=Nayarit")</f>
        <v>17.819923607573561</v>
      </c>
      <c r="L21" s="12">
        <f>SUMIFS(Concentrado!M$2:M1010,Concentrado!$A$2:$A1010,"="&amp;$A21,Concentrado!$B$2:$B1010, "=Nayarit")</f>
        <v>18.099817695650632</v>
      </c>
      <c r="M21" s="12">
        <f>SUMIFS(Concentrado!N$2:N1010,Concentrado!$A$2:$A1010,"="&amp;$A21,Concentrado!$B$2:$B1010, "=Nayarit")</f>
        <v>33.084606872626132</v>
      </c>
      <c r="N21" s="12">
        <f>SUMIFS(Concentrado!O$2:O1010,Concentrado!$A$2:$A1010,"="&amp;$A21,Concentrado!$B$2:$B1010, "=Nayarit")</f>
        <v>3.1666672875818214</v>
      </c>
      <c r="O21" s="12">
        <f>SUMIFS(Concentrado!P$2:P1010,Concentrado!$A$2:$A1010,"="&amp;$A21,Concentrado!$B$2:$B1010, "=Nayarit")</f>
        <v>5.9033392366725703</v>
      </c>
      <c r="P21" s="12">
        <f>SUMIFS(Concentrado!Q$2:Q1010,Concentrado!$A$2:$A1010,"="&amp;$A21,Concentrado!$B$2:$B1010, "=Nayarit")</f>
        <v>3.8252192037199788</v>
      </c>
      <c r="Q21" s="12">
        <f>SUMIFS(Concentrado!R$2:R1010,Concentrado!$A$2:$A1010,"="&amp;$A21,Concentrado!$B$2:$B1010, "=Nayarit")</f>
        <v>4.3850073798741223</v>
      </c>
    </row>
    <row r="22" spans="1:17" x14ac:dyDescent="0.25">
      <c r="A22" s="5">
        <v>2010</v>
      </c>
      <c r="B22" s="12">
        <f>SUMIFS(Concentrado!C$2:C1011,Concentrado!$A$2:$A1011,"="&amp;$A22,Concentrado!$B$2:$B1011, "=Nayarit")</f>
        <v>2.6667614848527945</v>
      </c>
      <c r="C22" s="12">
        <f>SUMIFS(Concentrado!D$2:D1011,Concentrado!$A$2:$A1011,"="&amp;$A22,Concentrado!$B$2:$B1011, "=Nayarit")</f>
        <v>7.1113639596074529</v>
      </c>
      <c r="D22" s="12">
        <f>SUMIFS(Concentrado!E$2:E1011,Concentrado!$A$2:$A1011,"="&amp;$A22,Concentrado!$B$2:$B1011, "=Nayarit")</f>
        <v>16.353571167610188</v>
      </c>
      <c r="E22" s="12">
        <f>SUMIFS(Concentrado!F$2:F1011,Concentrado!$A$2:$A1011,"="&amp;$A22,Concentrado!$B$2:$B1011, "=Nayarit")</f>
        <v>14.265881231319524</v>
      </c>
      <c r="F22" s="12">
        <f>SUMIFS(Concentrado!G$2:G1011,Concentrado!$A$2:$A1011,"="&amp;$A22,Concentrado!$B$2:$B1011, "=Nayarit")</f>
        <v>58.785211547322099</v>
      </c>
      <c r="G22" s="12">
        <f>SUMIFS(Concentrado!H$2:H1011,Concentrado!$A$2:$A1011,"="&amp;$A22,Concentrado!$B$2:$B1011, "=Nayarit")</f>
        <v>63.960001242651451</v>
      </c>
      <c r="H22" s="12">
        <f>SUMIFS(Concentrado!I$2:I1011,Concentrado!$A$2:$A1011,"="&amp;$A22,Concentrado!$B$2:$B1011, "=Nayarit")</f>
        <v>61.457531199757092</v>
      </c>
      <c r="I22" s="12">
        <f>SUMIFS(Concentrado!J$2:J1011,Concentrado!$A$2:$A1011,"="&amp;$A22,Concentrado!$B$2:$B1011, "=Nayarit")</f>
        <v>66.457920633906326</v>
      </c>
      <c r="J22" s="12">
        <f>SUMIFS(Concentrado!K$2:K1011,Concentrado!$A$2:$A1011,"="&amp;$A22,Concentrado!$B$2:$B1011, "=Nayarit")</f>
        <v>66.60977272270415</v>
      </c>
      <c r="K22" s="12">
        <f>SUMIFS(Concentrado!L$2:L1011,Concentrado!$A$2:$A1011,"="&amp;$A22,Concentrado!$B$2:$B1011, "=Nayarit")</f>
        <v>17.543314626555826</v>
      </c>
      <c r="L22" s="12">
        <f>SUMIFS(Concentrado!M$2:M1011,Concentrado!$A$2:$A1011,"="&amp;$A22,Concentrado!$B$2:$B1011, "=Nayarit")</f>
        <v>46.873543767828849</v>
      </c>
      <c r="M22" s="12">
        <f>SUMIFS(Concentrado!N$2:N1011,Concentrado!$A$2:$A1011,"="&amp;$A22,Concentrado!$B$2:$B1011, "=Nayarit")</f>
        <v>85.784470632994285</v>
      </c>
      <c r="N22" s="12">
        <f>SUMIFS(Concentrado!O$2:O1011,Concentrado!$A$2:$A1011,"="&amp;$A22,Concentrado!$B$2:$B1011, "=Nayarit")</f>
        <v>8.0333750216809836</v>
      </c>
      <c r="O22" s="12">
        <f>SUMIFS(Concentrado!P$2:P1011,Concentrado!$A$2:$A1011,"="&amp;$A22,Concentrado!$B$2:$B1011, "=Nayarit")</f>
        <v>6.3144547973438874</v>
      </c>
      <c r="P22" s="12">
        <f>SUMIFS(Concentrado!Q$2:Q1011,Concentrado!$A$2:$A1011,"="&amp;$A22,Concentrado!$B$2:$B1011, "=Nayarit")</f>
        <v>2.4670286193594131</v>
      </c>
      <c r="Q22" s="12">
        <f>SUMIFS(Concentrado!R$2:R1011,Concentrado!$A$2:$A1011,"="&amp;$A22,Concentrado!$B$2:$B1011, "=Nayarit")</f>
        <v>5.8477715421852761</v>
      </c>
    </row>
    <row r="23" spans="1:17" x14ac:dyDescent="0.25">
      <c r="A23" s="5">
        <v>2011</v>
      </c>
      <c r="B23" s="12">
        <f>SUMIFS(Concentrado!C$2:C1012,Concentrado!$A$2:$A1012,"="&amp;$A23,Concentrado!$B$2:$B1012, "=Nayarit")</f>
        <v>2.6429855164393699</v>
      </c>
      <c r="C23" s="12">
        <f>SUMIFS(Concentrado!D$2:D1012,Concentrado!$A$2:$A1012,"="&amp;$A23,Concentrado!$B$2:$B1012, "=Nayarit")</f>
        <v>7.0479613771716529</v>
      </c>
      <c r="D23" s="12">
        <f>SUMIFS(Concentrado!E$2:E1012,Concentrado!$A$2:$A1012,"="&amp;$A23,Concentrado!$B$2:$B1012, "=Nayarit")</f>
        <v>14.579285886234103</v>
      </c>
      <c r="E23" s="12">
        <f>SUMIFS(Concentrado!F$2:F1012,Concentrado!$A$2:$A1012,"="&amp;$A23,Concentrado!$B$2:$B1012, "=Nayarit")</f>
        <v>14.918339046379083</v>
      </c>
      <c r="F23" s="12">
        <f>SUMIFS(Concentrado!G$2:G1012,Concentrado!$A$2:$A1012,"="&amp;$A23,Concentrado!$B$2:$B1012, "=Nayarit")</f>
        <v>67.119271717327578</v>
      </c>
      <c r="G23" s="12">
        <f>SUMIFS(Concentrado!H$2:H1012,Concentrado!$A$2:$A1012,"="&amp;$A23,Concentrado!$B$2:$B1012, "=Nayarit")</f>
        <v>61.462428959302002</v>
      </c>
      <c r="H23" s="12">
        <f>SUMIFS(Concentrado!I$2:I1012,Concentrado!$A$2:$A1012,"="&amp;$A23,Concentrado!$B$2:$B1012, "=Nayarit")</f>
        <v>62.140358187081993</v>
      </c>
      <c r="I23" s="12">
        <f>SUMIFS(Concentrado!J$2:J1012,Concentrado!$A$2:$A1012,"="&amp;$A23,Concentrado!$B$2:$B1012, "=Nayarit")</f>
        <v>60.785586464358843</v>
      </c>
      <c r="J23" s="12">
        <f>SUMIFS(Concentrado!K$2:K1012,Concentrado!$A$2:$A1012,"="&amp;$A23,Concentrado!$B$2:$B1012, "=Nayarit")</f>
        <v>62.449416869597357</v>
      </c>
      <c r="K23" s="12">
        <f>SUMIFS(Concentrado!L$2:L1012,Concentrado!$A$2:$A1012,"="&amp;$A23,Concentrado!$B$2:$B1012, "=Nayarit")</f>
        <v>19.560305858580783</v>
      </c>
      <c r="L23" s="12">
        <f>SUMIFS(Concentrado!M$2:M1012,Concentrado!$A$2:$A1012,"="&amp;$A23,Concentrado!$B$2:$B1012, "=Nayarit")</f>
        <v>50.156931077736964</v>
      </c>
      <c r="M23" s="12">
        <f>SUMIFS(Concentrado!N$2:N1012,Concentrado!$A$2:$A1012,"="&amp;$A23,Concentrado!$B$2:$B1012, "=Nayarit")</f>
        <v>90.516591116443138</v>
      </c>
      <c r="N23" s="12">
        <f>SUMIFS(Concentrado!O$2:O1012,Concentrado!$A$2:$A1012,"="&amp;$A23,Concentrado!$B$2:$B1012, "=Nayarit")</f>
        <v>9.8619683054269522</v>
      </c>
      <c r="O23" s="12">
        <f>SUMIFS(Concentrado!P$2:P1012,Concentrado!$A$2:$A1012,"="&amp;$A23,Concentrado!$B$2:$B1012, "=Nayarit")</f>
        <v>4.2364328238815192</v>
      </c>
      <c r="P23" s="12">
        <f>SUMIFS(Concentrado!Q$2:Q1012,Concentrado!$A$2:$A1012,"="&amp;$A23,Concentrado!$B$2:$B1012, "=Nayarit")</f>
        <v>3.8582254675182281</v>
      </c>
      <c r="Q23" s="12">
        <f>SUMIFS(Concentrado!R$2:R1012,Concentrado!$A$2:$A1012,"="&amp;$A23,Concentrado!$B$2:$B1012, "=Nayarit")</f>
        <v>7.1780938930571683</v>
      </c>
    </row>
    <row r="24" spans="1:17" x14ac:dyDescent="0.25">
      <c r="A24" s="5">
        <v>2012</v>
      </c>
      <c r="B24" s="12">
        <f>SUMIFS(Concentrado!C$2:C1013,Concentrado!$A$2:$A1013,"="&amp;$A24,Concentrado!$B$2:$B1013, "=Nayarit")</f>
        <v>11.317732274690069</v>
      </c>
      <c r="C24" s="12">
        <f>SUMIFS(Concentrado!D$2:D1013,Concentrado!$A$2:$A1013,"="&amp;$A24,Concentrado!$B$2:$B1013, "=Nayarit")</f>
        <v>17.411895807215487</v>
      </c>
      <c r="D24" s="12">
        <f>SUMIFS(Concentrado!E$2:E1013,Concentrado!$A$2:$A1013,"="&amp;$A24,Concentrado!$B$2:$B1013, "=Nayarit")</f>
        <v>10.906350801121041</v>
      </c>
      <c r="E24" s="12">
        <f>SUMIFS(Concentrado!F$2:F1013,Concentrado!$A$2:$A1013,"="&amp;$A24,Concentrado!$B$2:$B1013, "=Nayarit")</f>
        <v>16.524773941092487</v>
      </c>
      <c r="F24" s="12">
        <f>SUMIFS(Concentrado!G$2:G1013,Concentrado!$A$2:$A1013,"="&amp;$A24,Concentrado!$B$2:$B1013, "=Nayarit")</f>
        <v>76.549565843883926</v>
      </c>
      <c r="G24" s="12">
        <f>SUMIFS(Concentrado!H$2:H1013,Concentrado!$A$2:$A1013,"="&amp;$A24,Concentrado!$B$2:$B1013, "=Nayarit")</f>
        <v>59.707749061892635</v>
      </c>
      <c r="H24" s="12">
        <f>SUMIFS(Concentrado!I$2:I1013,Concentrado!$A$2:$A1013,"="&amp;$A24,Concentrado!$B$2:$B1013, "=Nayarit")</f>
        <v>63.985052527673972</v>
      </c>
      <c r="I24" s="12">
        <f>SUMIFS(Concentrado!J$2:J1013,Concentrado!$A$2:$A1013,"="&amp;$A24,Concentrado!$B$2:$B1013, "=Nayarit")</f>
        <v>55.437152747834865</v>
      </c>
      <c r="J24" s="12">
        <f>SUMIFS(Concentrado!K$2:K1013,Concentrado!$A$2:$A1013,"="&amp;$A24,Concentrado!$B$2:$B1013, "=Nayarit")</f>
        <v>58.122587582373349</v>
      </c>
      <c r="K24" s="12">
        <f>SUMIFS(Concentrado!L$2:L1013,Concentrado!$A$2:$A1013,"="&amp;$A24,Concentrado!$B$2:$B1013, "=Nayarit")</f>
        <v>18.405486067751561</v>
      </c>
      <c r="L24" s="12">
        <f>SUMIFS(Concentrado!M$2:M1013,Concentrado!$A$2:$A1013,"="&amp;$A24,Concentrado!$B$2:$B1013, "=Nayarit")</f>
        <v>24.393873879268817</v>
      </c>
      <c r="M24" s="12">
        <f>SUMIFS(Concentrado!N$2:N1013,Concentrado!$A$2:$A1013,"="&amp;$A24,Concentrado!$B$2:$B1013, "=Nayarit")</f>
        <v>45.124444757808639</v>
      </c>
      <c r="N24" s="12">
        <f>SUMIFS(Concentrado!O$2:O1013,Concentrado!$A$2:$A1013,"="&amp;$A24,Concentrado!$B$2:$B1013, "=Nayarit")</f>
        <v>3.6958101831889913</v>
      </c>
      <c r="O24" s="12">
        <f>SUMIFS(Concentrado!P$2:P1013,Concentrado!$A$2:$A1013,"="&amp;$A24,Concentrado!$B$2:$B1013, "=Nayarit")</f>
        <v>5.6518416403118827</v>
      </c>
      <c r="P24" s="12">
        <f>SUMIFS(Concentrado!Q$2:Q1013,Concentrado!$A$2:$A1013,"="&amp;$A24,Concentrado!$B$2:$B1013, "=Nayarit")</f>
        <v>4.0509682254381429</v>
      </c>
      <c r="Q24" s="12">
        <f>SUMIFS(Concentrado!R$2:R1013,Concentrado!$A$2:$A1013,"="&amp;$A24,Concentrado!$B$2:$B1013, "=Nayarit")</f>
        <v>5.2838715983975781</v>
      </c>
    </row>
    <row r="25" spans="1:17" x14ac:dyDescent="0.25">
      <c r="A25" s="5">
        <v>2013</v>
      </c>
      <c r="B25" s="12">
        <f>SUMIFS(Concentrado!C$2:C1014,Concentrado!$A$2:$A1014,"="&amp;$A25,Concentrado!$B$2:$B1014, "=Nayarit")</f>
        <v>12.05037054889438</v>
      </c>
      <c r="C25" s="12">
        <f>SUMIFS(Concentrado!D$2:D1014,Concentrado!$A$2:$A1014,"="&amp;$A25,Concentrado!$B$2:$B1014, "=Nayarit")</f>
        <v>13.77185205587929</v>
      </c>
      <c r="D25" s="12">
        <f>SUMIFS(Concentrado!E$2:E1014,Concentrado!$A$2:$A1014,"="&amp;$A25,Concentrado!$B$2:$B1014, "=Nayarit")</f>
        <v>13.862918305500033</v>
      </c>
      <c r="E25" s="12">
        <f>SUMIFS(Concentrado!F$2:F1014,Concentrado!$A$2:$A1014,"="&amp;$A25,Concentrado!$B$2:$B1014, "=Nayarit")</f>
        <v>15.152492101360501</v>
      </c>
      <c r="F25" s="12">
        <f>SUMIFS(Concentrado!G$2:G1014,Concentrado!$A$2:$A1014,"="&amp;$A25,Concentrado!$B$2:$B1014, "=Nayarit")</f>
        <v>78.888548012446861</v>
      </c>
      <c r="G25" s="12">
        <f>SUMIFS(Concentrado!H$2:H1014,Concentrado!$A$2:$A1014,"="&amp;$A25,Concentrado!$B$2:$B1014, "=Nayarit")</f>
        <v>60.811623237825351</v>
      </c>
      <c r="H25" s="12">
        <f>SUMIFS(Concentrado!I$2:I1014,Concentrado!$A$2:$A1014,"="&amp;$A25,Concentrado!$B$2:$B1014, "=Nayarit")</f>
        <v>58.524388913610736</v>
      </c>
      <c r="I25" s="12">
        <f>SUMIFS(Concentrado!J$2:J1014,Concentrado!$A$2:$A1014,"="&amp;$A25,Concentrado!$B$2:$B1014, "=Nayarit")</f>
        <v>63.095081695166051</v>
      </c>
      <c r="J25" s="12">
        <f>SUMIFS(Concentrado!K$2:K1014,Concentrado!$A$2:$A1014,"="&amp;$A25,Concentrado!$B$2:$B1014, "=Nayarit")</f>
        <v>65.309780290978864</v>
      </c>
      <c r="K25" s="12">
        <f>SUMIFS(Concentrado!L$2:L1014,Concentrado!$A$2:$A1014,"="&amp;$A25,Concentrado!$B$2:$B1014, "=Nayarit")</f>
        <v>18.079131232866995</v>
      </c>
      <c r="L25" s="12">
        <f>SUMIFS(Concentrado!M$2:M1014,Concentrado!$A$2:$A1014,"="&amp;$A25,Concentrado!$B$2:$B1014, "=Nayarit")</f>
        <v>18.771155394890613</v>
      </c>
      <c r="M25" s="12">
        <f>SUMIFS(Concentrado!N$2:N1014,Concentrado!$A$2:$A1014,"="&amp;$A25,Concentrado!$B$2:$B1014, "=Nayarit")</f>
        <v>34.456666845587378</v>
      </c>
      <c r="N25" s="12">
        <f>SUMIFS(Concentrado!O$2:O1014,Concentrado!$A$2:$A1014,"="&amp;$A25,Concentrado!$B$2:$B1014, "=Nayarit")</f>
        <v>3.1115382753780518</v>
      </c>
      <c r="O25" s="12">
        <f>SUMIFS(Concentrado!P$2:P1014,Concentrado!$A$2:$A1014,"="&amp;$A25,Concentrado!$B$2:$B1014, "=Nayarit")</f>
        <v>5.3365028926271361</v>
      </c>
      <c r="P25" s="12">
        <f>SUMIFS(Concentrado!Q$2:Q1014,Concentrado!$A$2:$A1014,"="&amp;$A25,Concentrado!$B$2:$B1014, "=Nayarit")</f>
        <v>3.3736177898651332</v>
      </c>
      <c r="Q25" s="12">
        <f>SUMIFS(Concentrado!R$2:R1014,Concentrado!$A$2:$A1014,"="&amp;$A25,Concentrado!$B$2:$B1014, "=Nayarit")</f>
        <v>6.1417144379596023</v>
      </c>
    </row>
    <row r="26" spans="1:17" x14ac:dyDescent="0.25">
      <c r="A26" s="5">
        <v>2014</v>
      </c>
      <c r="B26" s="12">
        <f>SUMIFS(Concentrado!C$2:C1015,Concentrado!$A$2:$A1015,"="&amp;$A26,Concentrado!$B$2:$B1015, "=Nayarit")</f>
        <v>14.47005549691873</v>
      </c>
      <c r="C26" s="12">
        <f>SUMIFS(Concentrado!D$2:D1015,Concentrado!$A$2:$A1015,"="&amp;$A26,Concentrado!$B$2:$B1015, "=Nayarit")</f>
        <v>22.130673112934527</v>
      </c>
      <c r="D26" s="12">
        <f>SUMIFS(Concentrado!E$2:E1015,Concentrado!$A$2:$A1015,"="&amp;$A26,Concentrado!$B$2:$B1015, "=Nayarit")</f>
        <v>14.791921722409132</v>
      </c>
      <c r="E26" s="12">
        <f>SUMIFS(Concentrado!F$2:F1015,Concentrado!$A$2:$A1015,"="&amp;$A26,Concentrado!$B$2:$B1015, "=Nayarit")</f>
        <v>18.253860848930419</v>
      </c>
      <c r="F26" s="12">
        <f>SUMIFS(Concentrado!G$2:G1015,Concentrado!$A$2:$A1015,"="&amp;$A26,Concentrado!$B$2:$B1015, "=Nayarit")</f>
        <v>75.411562157624388</v>
      </c>
      <c r="G26" s="12">
        <f>SUMIFS(Concentrado!H$2:H1015,Concentrado!$A$2:$A1015,"="&amp;$A26,Concentrado!$B$2:$B1015, "=Nayarit")</f>
        <v>62.237964988593959</v>
      </c>
      <c r="H26" s="12">
        <f>SUMIFS(Concentrado!I$2:I1015,Concentrado!$A$2:$A1015,"="&amp;$A26,Concentrado!$B$2:$B1015, "=Nayarit")</f>
        <v>65.695418340254619</v>
      </c>
      <c r="I26" s="12">
        <f>SUMIFS(Concentrado!J$2:J1015,Concentrado!$A$2:$A1015,"="&amp;$A26,Concentrado!$B$2:$B1015, "=Nayarit")</f>
        <v>58.786450572658183</v>
      </c>
      <c r="J26" s="12">
        <f>SUMIFS(Concentrado!K$2:K1015,Concentrado!$A$2:$A1015,"="&amp;$A26,Concentrado!$B$2:$B1015, "=Nayarit")</f>
        <v>69.80514925633284</v>
      </c>
      <c r="K26" s="12">
        <f>SUMIFS(Concentrado!L$2:L1015,Concentrado!$A$2:$A1015,"="&amp;$A26,Concentrado!$B$2:$B1015, "=Nayarit")</f>
        <v>18.195252059506977</v>
      </c>
      <c r="L26" s="12">
        <f>SUMIFS(Concentrado!M$2:M1015,Concentrado!$A$2:$A1015,"="&amp;$A26,Concentrado!$B$2:$B1015, "=Nayarit")</f>
        <v>14.454172196804606</v>
      </c>
      <c r="M26" s="12">
        <f>SUMIFS(Concentrado!N$2:N1015,Concentrado!$A$2:$A1015,"="&amp;$A26,Concentrado!$B$2:$B1015, "=Nayarit")</f>
        <v>24.848526107971953</v>
      </c>
      <c r="N26" s="12">
        <f>SUMIFS(Concentrado!O$2:O1015,Concentrado!$A$2:$A1015,"="&amp;$A26,Concentrado!$B$2:$B1015, "=Nayarit")</f>
        <v>4.0776728720918971</v>
      </c>
      <c r="O26" s="12">
        <f>SUMIFS(Concentrado!P$2:P1015,Concentrado!$A$2:$A1015,"="&amp;$A26,Concentrado!$B$2:$B1015, "=Nayarit")</f>
        <v>7.9086621419532959</v>
      </c>
      <c r="P26" s="12">
        <f>SUMIFS(Concentrado!Q$2:Q1015,Concentrado!$A$2:$A1015,"="&amp;$A26,Concentrado!$B$2:$B1015, "=Nayarit")</f>
        <v>4.5913252860438165</v>
      </c>
      <c r="Q26" s="12">
        <f>SUMIFS(Concentrado!R$2:R1015,Concentrado!$A$2:$A1015,"="&amp;$A26,Concentrado!$B$2:$B1015, "=Nayarit")</f>
        <v>6.7169388443974354</v>
      </c>
    </row>
    <row r="27" spans="1:17" x14ac:dyDescent="0.25">
      <c r="A27" s="5">
        <v>2015</v>
      </c>
      <c r="B27" s="12">
        <f>SUMIFS(Concentrado!C$2:C1016,Concentrado!$A$2:$A1016,"="&amp;$A27,Concentrado!$B$2:$B1016, "=Nayarit")</f>
        <v>6.7380904251735059</v>
      </c>
      <c r="C27" s="12">
        <f>SUMIFS(Concentrado!D$2:D1016,Concentrado!$A$2:$A1016,"="&amp;$A27,Concentrado!$B$2:$B1016, "=Nayarit")</f>
        <v>10.107135637760258</v>
      </c>
      <c r="D27" s="12">
        <f>SUMIFS(Concentrado!E$2:E1016,Concentrado!$A$2:$A1016,"="&amp;$A27,Concentrado!$B$2:$B1016, "=Nayarit")</f>
        <v>15.378558598459684</v>
      </c>
      <c r="E27" s="12">
        <f>SUMIFS(Concentrado!F$2:F1016,Concentrado!$A$2:$A1016,"="&amp;$A27,Concentrado!$B$2:$B1016, "=Nayarit")</f>
        <v>13.840702738613714</v>
      </c>
      <c r="F27" s="12">
        <f>SUMIFS(Concentrado!G$2:G1016,Concentrado!$A$2:$A1016,"="&amp;$A27,Concentrado!$B$2:$B1016, "=Nayarit")</f>
        <v>84.628777946572882</v>
      </c>
      <c r="G27" s="12">
        <f>SUMIFS(Concentrado!H$2:H1016,Concentrado!$A$2:$A1016,"="&amp;$A27,Concentrado!$B$2:$B1016, "=Nayarit")</f>
        <v>66.33307736962999</v>
      </c>
      <c r="H27" s="12">
        <f>SUMIFS(Concentrado!I$2:I1016,Concentrado!$A$2:$A1016,"="&amp;$A27,Concentrado!$B$2:$B1016, "=Nayarit")</f>
        <v>70.493285556411365</v>
      </c>
      <c r="I27" s="12">
        <f>SUMIFS(Concentrado!J$2:J1016,Concentrado!$A$2:$A1016,"="&amp;$A27,Concentrado!$B$2:$B1016, "=Nayarit")</f>
        <v>62.180115066643047</v>
      </c>
      <c r="J27" s="12">
        <f>SUMIFS(Concentrado!K$2:K1016,Concentrado!$A$2:$A1016,"="&amp;$A27,Concentrado!$B$2:$B1016, "=Nayarit")</f>
        <v>68.340635827222826</v>
      </c>
      <c r="K27" s="12">
        <f>SUMIFS(Concentrado!L$2:L1016,Concentrado!$A$2:$A1016,"="&amp;$A27,Concentrado!$B$2:$B1016, "=Nayarit")</f>
        <v>15.89317112260996</v>
      </c>
      <c r="L27" s="12">
        <f>SUMIFS(Concentrado!M$2:M1016,Concentrado!$A$2:$A1016,"="&amp;$A27,Concentrado!$B$2:$B1016, "=Nayarit")</f>
        <v>12.798185167154337</v>
      </c>
      <c r="M27" s="12">
        <f>SUMIFS(Concentrado!N$2:N1016,Concentrado!$A$2:$A1016,"="&amp;$A27,Concentrado!$B$2:$B1016, "=Nayarit")</f>
        <v>23.441947690968153</v>
      </c>
      <c r="N27" s="12">
        <f>SUMIFS(Concentrado!O$2:O1016,Concentrado!$A$2:$A1016,"="&amp;$A27,Concentrado!$B$2:$B1016, "=Nayarit")</f>
        <v>2.0058101634400982</v>
      </c>
      <c r="O27" s="12">
        <f>SUMIFS(Concentrado!P$2:P1016,Concentrado!$A$2:$A1016,"="&amp;$A27,Concentrado!$B$2:$B1016, "=Nayarit")</f>
        <v>9.0078130926192816</v>
      </c>
      <c r="P27" s="12">
        <f>SUMIFS(Concentrado!Q$2:Q1016,Concentrado!$A$2:$A1016,"="&amp;$A27,Concentrado!$B$2:$B1016, "=Nayarit")</f>
        <v>3.0113376863892554</v>
      </c>
      <c r="Q27" s="12">
        <f>SUMIFS(Concentrado!R$2:R1016,Concentrado!$A$2:$A1016,"="&amp;$A27,Concentrado!$B$2:$B1016, "=Nayarit")</f>
        <v>5.6880822965130378</v>
      </c>
    </row>
    <row r="28" spans="1:17" x14ac:dyDescent="0.25">
      <c r="A28" s="5">
        <v>2016</v>
      </c>
      <c r="B28" s="12">
        <f>SUMIFS(Concentrado!C$2:C1017,Concentrado!$A$2:$A1017,"="&amp;$A28,Concentrado!$B$2:$B1017, "=Nayarit")</f>
        <v>13.421129891372729</v>
      </c>
      <c r="C28" s="12">
        <f>SUMIFS(Concentrado!D$2:D1017,Concentrado!$A$2:$A1017,"="&amp;$A28,Concentrado!$B$2:$B1017, "=Nayarit")</f>
        <v>10.904668036740343</v>
      </c>
      <c r="D28" s="12">
        <f>SUMIFS(Concentrado!E$2:E1017,Concentrado!$A$2:$A1017,"="&amp;$A28,Concentrado!$B$2:$B1017, "=Nayarit")</f>
        <v>16.228789873235119</v>
      </c>
      <c r="E28" s="12">
        <f>SUMIFS(Concentrado!F$2:F1017,Concentrado!$A$2:$A1017,"="&amp;$A28,Concentrado!$B$2:$B1017, "=Nayarit")</f>
        <v>20.436253914444222</v>
      </c>
      <c r="F28" s="12">
        <f>SUMIFS(Concentrado!G$2:G1017,Concentrado!$A$2:$A1017,"="&amp;$A28,Concentrado!$B$2:$B1017, "=Nayarit")</f>
        <v>71.551520469809986</v>
      </c>
      <c r="G28" s="12">
        <f>SUMIFS(Concentrado!H$2:H1017,Concentrado!$A$2:$A1017,"="&amp;$A28,Concentrado!$B$2:$B1017, "=Nayarit")</f>
        <v>70.309650617020694</v>
      </c>
      <c r="H28" s="12">
        <f>SUMIFS(Concentrado!I$2:I1017,Concentrado!$A$2:$A1017,"="&amp;$A28,Concentrado!$B$2:$B1017, "=Nayarit")</f>
        <v>68.217769575533879</v>
      </c>
      <c r="I28" s="12">
        <f>SUMIFS(Concentrado!J$2:J1017,Concentrado!$A$2:$A1017,"="&amp;$A28,Concentrado!$B$2:$B1017, "=Nayarit")</f>
        <v>72.398547421871271</v>
      </c>
      <c r="J28" s="12">
        <f>SUMIFS(Concentrado!K$2:K1017,Concentrado!$A$2:$A1017,"="&amp;$A28,Concentrado!$B$2:$B1017, "=Nayarit")</f>
        <v>75.496428121555013</v>
      </c>
      <c r="K28" s="12">
        <f>SUMIFS(Concentrado!L$2:L1017,Concentrado!$A$2:$A1017,"="&amp;$A28,Concentrado!$B$2:$B1017, "=Nayarit")</f>
        <v>17.947896761721911</v>
      </c>
      <c r="L28" s="12">
        <f>SUMIFS(Concentrado!M$2:M1017,Concentrado!$A$2:$A1017,"="&amp;$A28,Concentrado!$B$2:$B1017, "=Nayarit")</f>
        <v>13.584417273780346</v>
      </c>
      <c r="M28" s="12">
        <f>SUMIFS(Concentrado!N$2:N1017,Concentrado!$A$2:$A1017,"="&amp;$A28,Concentrado!$B$2:$B1017, "=Nayarit")</f>
        <v>22.904033746374903</v>
      </c>
      <c r="N28" s="12">
        <f>SUMIFS(Concentrado!O$2:O1017,Concentrado!$A$2:$A1017,"="&amp;$A28,Concentrado!$B$2:$B1017, "=Nayarit")</f>
        <v>4.2780959840196662</v>
      </c>
      <c r="O28" s="12">
        <f>SUMIFS(Concentrado!P$2:P1017,Concentrado!$A$2:$A1017,"="&amp;$A28,Concentrado!$B$2:$B1017, "=Nayarit")</f>
        <v>5.6307759443867029</v>
      </c>
      <c r="P28" s="12">
        <f>SUMIFS(Concentrado!Q$2:Q1017,Concentrado!$A$2:$A1017,"="&amp;$A28,Concentrado!$B$2:$B1017, "=Nayarit")</f>
        <v>2.716883454756069</v>
      </c>
      <c r="Q28" s="12">
        <f>SUMIFS(Concentrado!R$2:R1017,Concentrado!$A$2:$A1017,"="&amp;$A28,Concentrado!$B$2:$B1017, "=Nayarit")</f>
        <v>4.9397880995564893</v>
      </c>
    </row>
    <row r="29" spans="1:17" x14ac:dyDescent="0.25">
      <c r="A29" s="5">
        <v>2017</v>
      </c>
      <c r="B29" s="12">
        <f>SUMIFS(Concentrado!C$2:C1018,Concentrado!$A$2:$A1018,"="&amp;$A29,Concentrado!$B$2:$B1018, "=Nayarit")</f>
        <v>7.5746736578099094</v>
      </c>
      <c r="C29" s="12">
        <f>SUMIFS(Concentrado!D$2:D1018,Concentrado!$A$2:$A1018,"="&amp;$A29,Concentrado!$B$2:$B1018, "=Nayarit")</f>
        <v>9.2579344706565561</v>
      </c>
      <c r="D29" s="12">
        <f>SUMIFS(Concentrado!E$2:E1018,Concentrado!$A$2:$A1018,"="&amp;$A29,Concentrado!$B$2:$B1018, "=Nayarit")</f>
        <v>14.089716268338647</v>
      </c>
      <c r="E29" s="12">
        <f>SUMIFS(Concentrado!F$2:F1018,Concentrado!$A$2:$A1018,"="&amp;$A29,Concentrado!$B$2:$B1018, "=Nayarit")</f>
        <v>20.547502891327191</v>
      </c>
      <c r="F29" s="12">
        <f>SUMIFS(Concentrado!G$2:G1018,Concentrado!$A$2:$A1018,"="&amp;$A29,Concentrado!$B$2:$B1018, "=Nayarit")</f>
        <v>69.462647444298824</v>
      </c>
      <c r="G29" s="12">
        <f>SUMIFS(Concentrado!H$2:H1018,Concentrado!$A$2:$A1018,"="&amp;$A29,Concentrado!$B$2:$B1018, "=Nayarit")</f>
        <v>72.220835265166372</v>
      </c>
      <c r="H29" s="12">
        <f>SUMIFS(Concentrado!I$2:I1018,Concentrado!$A$2:$A1018,"="&amp;$A29,Concentrado!$B$2:$B1018, "=Nayarit")</f>
        <v>76.230267308730959</v>
      </c>
      <c r="I29" s="12">
        <f>SUMIFS(Concentrado!J$2:J1018,Concentrado!$A$2:$A1018,"="&amp;$A29,Concentrado!$B$2:$B1018, "=Nayarit")</f>
        <v>68.215366118837323</v>
      </c>
      <c r="J29" s="12">
        <f>SUMIFS(Concentrado!K$2:K1018,Concentrado!$A$2:$A1018,"="&amp;$A29,Concentrado!$B$2:$B1018, "=Nayarit")</f>
        <v>86.00034367715098</v>
      </c>
      <c r="K29" s="12">
        <f>SUMIFS(Concentrado!L$2:L1018,Concentrado!$A$2:$A1018,"="&amp;$A29,Concentrado!$B$2:$B1018, "=Nayarit")</f>
        <v>18.237584662920803</v>
      </c>
      <c r="L29" s="12">
        <f>SUMIFS(Concentrado!M$2:M1018,Concentrado!$A$2:$A1018,"="&amp;$A29,Concentrado!$B$2:$B1018, "=Nayarit")</f>
        <v>33.881379507115085</v>
      </c>
      <c r="M29" s="12">
        <f>SUMIFS(Concentrado!N$2:N1018,Concentrado!$A$2:$A1018,"="&amp;$A29,Concentrado!$B$2:$B1018, "=Nayarit")</f>
        <v>59.848869440258987</v>
      </c>
      <c r="N29" s="12">
        <f>SUMIFS(Concentrado!O$2:O1018,Concentrado!$A$2:$A1018,"="&amp;$A29,Concentrado!$B$2:$B1018, "=Nayarit")</f>
        <v>7.9395556765392614</v>
      </c>
      <c r="O29" s="12">
        <f>SUMIFS(Concentrado!P$2:P1018,Concentrado!$A$2:$A1018,"="&amp;$A29,Concentrado!$B$2:$B1018, "=Nayarit")</f>
        <v>6.9698715684998973</v>
      </c>
      <c r="P29" s="12">
        <f>SUMIFS(Concentrado!Q$2:Q1018,Concentrado!$A$2:$A1018,"="&amp;$A29,Concentrado!$B$2:$B1018, "=Nayarit")</f>
        <v>2.7559016823969209</v>
      </c>
      <c r="Q29" s="12">
        <f>SUMIFS(Concentrado!R$2:R1018,Concentrado!$A$2:$A1018,"="&amp;$A29,Concentrado!$B$2:$B1018, "=Nayarit")</f>
        <v>5.7549711602994531</v>
      </c>
    </row>
    <row r="30" spans="1:17" x14ac:dyDescent="0.25">
      <c r="A30" s="5">
        <v>2018</v>
      </c>
      <c r="B30" s="12">
        <f>SUMIFS(Concentrado!C$2:C1019,Concentrado!$A$2:$A1019,"="&amp;$A30,Concentrado!$B$2:$B1019, "=Nayarit")</f>
        <v>5.9307458336510512</v>
      </c>
      <c r="C30" s="12">
        <f>SUMIFS(Concentrado!D$2:D1019,Concentrado!$A$2:$A1019,"="&amp;$A30,Concentrado!$B$2:$B1019, "=Nayarit")</f>
        <v>6.7779952384583444</v>
      </c>
      <c r="D30" s="12">
        <f>SUMIFS(Concentrado!E$2:E1019,Concentrado!$A$2:$A1019,"="&amp;$A30,Concentrado!$B$2:$B1019, "=Nayarit")</f>
        <v>14.057031384474152</v>
      </c>
      <c r="E30" s="12">
        <f>SUMIFS(Concentrado!F$2:F1019,Concentrado!$A$2:$A1019,"="&amp;$A30,Concentrado!$B$2:$B1019, "=Nayarit")</f>
        <v>24.671524470709734</v>
      </c>
      <c r="F30" s="12">
        <f>SUMIFS(Concentrado!G$2:G1019,Concentrado!$A$2:$A1019,"="&amp;$A30,Concentrado!$B$2:$B1019, "=Nayarit")</f>
        <v>67.473376660577088</v>
      </c>
      <c r="G30" s="12">
        <f>SUMIFS(Concentrado!H$2:H1019,Concentrado!$A$2:$A1019,"="&amp;$A30,Concentrado!$B$2:$B1019, "=Nayarit")</f>
        <v>76.016298788769703</v>
      </c>
      <c r="H30" s="12">
        <f>SUMIFS(Concentrado!I$2:I1019,Concentrado!$A$2:$A1019,"="&amp;$A30,Concentrado!$B$2:$B1019, "=Nayarit")</f>
        <v>77.319752321190094</v>
      </c>
      <c r="I30" s="12">
        <f>SUMIFS(Concentrado!J$2:J1019,Concentrado!$A$2:$A1019,"="&amp;$A30,Concentrado!$B$2:$B1019, "=Nayarit")</f>
        <v>74.713717151108483</v>
      </c>
      <c r="J30" s="12">
        <f>SUMIFS(Concentrado!K$2:K1019,Concentrado!$A$2:$A1019,"="&amp;$A30,Concentrado!$B$2:$B1019, "=Nayarit")</f>
        <v>88.552600164648752</v>
      </c>
      <c r="K30" s="12">
        <f>SUMIFS(Concentrado!L$2:L1019,Concentrado!$A$2:$A1019,"="&amp;$A30,Concentrado!$B$2:$B1019, "=Nayarit")</f>
        <v>18.125735110347399</v>
      </c>
      <c r="L30" s="12">
        <f>SUMIFS(Concentrado!M$2:M1019,Concentrado!$A$2:$A1019,"="&amp;$A30,Concentrado!$B$2:$B1019, "=Nayarit")</f>
        <v>33.217206193411968</v>
      </c>
      <c r="M30" s="12">
        <f>SUMIFS(Concentrado!N$2:N1019,Concentrado!$A$2:$A1019,"="&amp;$A30,Concentrado!$B$2:$B1019, "=Nayarit")</f>
        <v>58.469068904040441</v>
      </c>
      <c r="N30" s="12">
        <f>SUMIFS(Concentrado!O$2:O1019,Concentrado!$A$2:$A1019,"="&amp;$A30,Concentrado!$B$2:$B1019, "=Nayarit")</f>
        <v>7.9822347383662917</v>
      </c>
      <c r="O30" s="12">
        <f>SUMIFS(Concentrado!P$2:P1019,Concentrado!$A$2:$A1019,"="&amp;$A30,Concentrado!$B$2:$B1019, "=Nayarit")</f>
        <v>5.9853359269789017</v>
      </c>
      <c r="P30" s="12">
        <f>SUMIFS(Concentrado!Q$2:Q1019,Concentrado!$A$2:$A1019,"="&amp;$A30,Concentrado!$B$2:$B1019, "=Nayarit")</f>
        <v>1.9163772803891523</v>
      </c>
      <c r="Q30" s="12">
        <f>SUMIFS(Concentrado!R$2:R1019,Concentrado!$A$2:$A1019,"="&amp;$A30,Concentrado!$B$2:$B1019, "=Nayarit")</f>
        <v>4.9506413076719769</v>
      </c>
    </row>
    <row r="31" spans="1:17" x14ac:dyDescent="0.25">
      <c r="A31" s="5">
        <v>2019</v>
      </c>
      <c r="B31" s="12">
        <f>SUMIFS(Concentrado!C$2:C1020,Concentrado!$A$2:$A1020,"="&amp;$A31,Concentrado!$B$2:$B1020, "=Nayarit")</f>
        <v>5.1313190055503766</v>
      </c>
      <c r="C31" s="12">
        <f>SUMIFS(Concentrado!D$2:D1020,Concentrado!$A$2:$A1020,"="&amp;$A31,Concentrado!$B$2:$B1020, "=Nayarit")</f>
        <v>2.5656595027751883</v>
      </c>
      <c r="D31" s="12">
        <f>SUMIFS(Concentrado!E$2:E1020,Concentrado!$A$2:$A1020,"="&amp;$A31,Concentrado!$B$2:$B1020, "=Nayarit")</f>
        <v>12.623924862399219</v>
      </c>
      <c r="E31" s="12">
        <f>SUMIFS(Concentrado!F$2:F1020,Concentrado!$A$2:$A1020,"="&amp;$A31,Concentrado!$B$2:$B1020, "=Nayarit")</f>
        <v>26.089444715625053</v>
      </c>
      <c r="F31" s="12">
        <f>SUMIFS(Concentrado!G$2:G1020,Concentrado!$A$2:$A1020,"="&amp;$A31,Concentrado!$B$2:$B1020, "=Nayarit")</f>
        <v>60.636059893577524</v>
      </c>
      <c r="G31" s="12">
        <f>SUMIFS(Concentrado!H$2:H1020,Concentrado!$A$2:$A1020,"="&amp;$A31,Concentrado!$B$2:$B1020, "=Nayarit")</f>
        <v>78.778825888563773</v>
      </c>
      <c r="H31" s="12">
        <f>SUMIFS(Concentrado!I$2:I1020,Concentrado!$A$2:$A1020,"="&amp;$A31,Concentrado!$B$2:$B1020, "=Nayarit")</f>
        <v>80.133881833223924</v>
      </c>
      <c r="I31" s="12">
        <f>SUMIFS(Concentrado!J$2:J1020,Concentrado!$A$2:$A1020,"="&amp;$A31,Concentrado!$B$2:$B1020, "=Nayarit")</f>
        <v>77.581716523017221</v>
      </c>
      <c r="J31" s="12">
        <f>SUMIFS(Concentrado!K$2:K1020,Concentrado!$A$2:$A1020,"="&amp;$A31,Concentrado!$B$2:$B1020, "=Nayarit")</f>
        <v>96.879854814007999</v>
      </c>
      <c r="K31" s="12">
        <f>SUMIFS(Concentrado!L$2:L1020,Concentrado!$A$2:$A1020,"="&amp;$A31,Concentrado!$B$2:$B1020, "=Nayarit")</f>
        <v>19.281530811886235</v>
      </c>
      <c r="L31" s="12">
        <f>SUMIFS(Concentrado!M$2:M1020,Concentrado!$A$2:$A1020,"="&amp;$A31,Concentrado!$B$2:$B1020, "=Nayarit")</f>
        <v>43.206369043777734</v>
      </c>
      <c r="M31" s="12">
        <f>SUMIFS(Concentrado!N$2:N1020,Concentrado!$A$2:$A1020,"="&amp;$A31,Concentrado!$B$2:$B1020, "=Nayarit")</f>
        <v>75.725731162633991</v>
      </c>
      <c r="N31" s="12">
        <f>SUMIFS(Concentrado!O$2:O1020,Concentrado!$A$2:$A1020,"="&amp;$A31,Concentrado!$B$2:$B1020, "=Nayarit")</f>
        <v>10.858292981923302</v>
      </c>
      <c r="O31" s="12">
        <f>SUMIFS(Concentrado!P$2:P1020,Concentrado!$A$2:$A1020,"="&amp;$A31,Concentrado!$B$2:$B1020, "=Nayarit")</f>
        <v>5.0208937647346117</v>
      </c>
      <c r="P31" s="12">
        <f>SUMIFS(Concentrado!Q$2:Q1020,Concentrado!$A$2:$A1020,"="&amp;$A31,Concentrado!$B$2:$B1020, "=Nayarit")</f>
        <v>1.8101028925444222</v>
      </c>
      <c r="Q31" s="12">
        <f>SUMIFS(Concentrado!R$2:R1020,Concentrado!$A$2:$A1020,"="&amp;$A31,Concentrado!$B$2:$B1020, "=Nayarit")</f>
        <v>5.0368080488192621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"=Nuevo León")</f>
        <v>50.383723552024676</v>
      </c>
      <c r="C2" s="12">
        <f>SUMIFS(Concentrado!D$2:D991,Concentrado!$A$2:$A991,"="&amp;$A2,Concentrado!$B$2:$B991, "=Nuevo León")</f>
        <v>64.301879229379551</v>
      </c>
      <c r="D2" s="12">
        <f>SUMIFS(Concentrado!E$2:E991,Concentrado!$A$2:$A991,"="&amp;$A2,Concentrado!$B$2:$B991, "=Nuevo León")</f>
        <v>15.73429915461228</v>
      </c>
      <c r="E2" s="12">
        <f>SUMIFS(Concentrado!F$2:F991,Concentrado!$A$2:$A991,"="&amp;$A2,Concentrado!$B$2:$B991, "=Nuevo León")</f>
        <v>19.410537274848796</v>
      </c>
      <c r="F2" s="12">
        <f>SUMIFS(Concentrado!G$2:G991,Concentrado!$A$2:$A991,"="&amp;$A2,Concentrado!$B$2:$B991, "=Nuevo León")</f>
        <v>31.488978857399911</v>
      </c>
      <c r="G2" s="12">
        <f>SUMIFS(Concentrado!H$2:H991,Concentrado!$A$2:$A991,"="&amp;$A2,Concentrado!$B$2:$B991, "=Nuevo León")</f>
        <v>33.549050593222461</v>
      </c>
      <c r="H2" s="12">
        <f>SUMIFS(Concentrado!I$2:I991,Concentrado!$A$2:$A991,"="&amp;$A2,Concentrado!$B$2:$B991, "=Nuevo León")</f>
        <v>29.087806391560658</v>
      </c>
      <c r="I2" s="12">
        <f>SUMIFS(Concentrado!J$2:J991,Concentrado!$A$2:$A991,"="&amp;$A2,Concentrado!$B$2:$B991, "=Nuevo León")</f>
        <v>38.032326849188308</v>
      </c>
      <c r="J2" s="12">
        <f>SUMIFS(Concentrado!K$2:K991,Concentrado!$A$2:$A991,"="&amp;$A2,Concentrado!$B$2:$B991, "=Nuevo León")</f>
        <v>59.040058193493365</v>
      </c>
      <c r="K2" s="12">
        <f>SUMIFS(Concentrado!L$2:L991,Concentrado!$A$2:$A991,"="&amp;$A2,Concentrado!$B$2:$B991, "=Nuevo León")</f>
        <v>7.4309579351343222</v>
      </c>
      <c r="L2" s="12">
        <f>SUMIFS(Concentrado!M$2:M991,Concentrado!$A$2:$A991,"="&amp;$A2,Concentrado!$B$2:$B991, "=Nuevo León")</f>
        <v>2.3515689668146589</v>
      </c>
      <c r="M2" s="12">
        <f>SUMIFS(Concentrado!N$2:N991,Concentrado!$A$2:$A991,"="&amp;$A2,Concentrado!$B$2:$B991, "=Nuevo León")</f>
        <v>4.1285918749311898</v>
      </c>
      <c r="N2" s="12">
        <f>SUMIFS(Concentrado!O$2:O991,Concentrado!$A$2:$A991,"="&amp;$A2,Concentrado!$B$2:$B991, "=Nuevo León")</f>
        <v>0.56577015147552856</v>
      </c>
      <c r="O2" s="12">
        <f>SUMIFS(Concentrado!P$2:P991,Concentrado!$A$2:$A991,"="&amp;$A2,Concentrado!$B$2:$B991, "=Nuevo León")</f>
        <v>1.9499005550716912</v>
      </c>
      <c r="P2" s="12">
        <f>SUMIFS(Concentrado!Q$2:Q991,Concentrado!$A$2:$A991,"="&amp;$A2,Concentrado!$B$2:$B991, "=Nuevo León")</f>
        <v>7.6504377053703569</v>
      </c>
      <c r="Q2" s="12">
        <f>SUMIFS(Concentrado!R$2:R991,Concentrado!$A$2:$A991,"="&amp;$A2,Concentrado!$B$2:$B991, "=Nuevo León")</f>
        <v>1.63042115032483</v>
      </c>
    </row>
    <row r="3" spans="1:17" x14ac:dyDescent="0.25">
      <c r="A3" s="5">
        <v>1991</v>
      </c>
      <c r="B3" s="12">
        <f>SUMIFS(Concentrado!C$2:C992,Concentrado!$A$2:$A992,"="&amp;$A3,Concentrado!$B$2:$B992, "=Nuevo León")</f>
        <v>26.979593616464637</v>
      </c>
      <c r="C3" s="12">
        <f>SUMIFS(Concentrado!D$2:D992,Concentrado!$A$2:$A992,"="&amp;$A3,Concentrado!$B$2:$B992, "=Nuevo León")</f>
        <v>49.871370018313428</v>
      </c>
      <c r="D3" s="12">
        <f>SUMIFS(Concentrado!E$2:E992,Concentrado!$A$2:$A992,"="&amp;$A3,Concentrado!$B$2:$B992, "=Nuevo León")</f>
        <v>18.205681866294086</v>
      </c>
      <c r="E3" s="12">
        <f>SUMIFS(Concentrado!F$2:F992,Concentrado!$A$2:$A992,"="&amp;$A3,Concentrado!$B$2:$B992, "=Nuevo León")</f>
        <v>20.322621618188744</v>
      </c>
      <c r="F3" s="12">
        <f>SUMIFS(Concentrado!G$2:G992,Concentrado!$A$2:$A992,"="&amp;$A3,Concentrado!$B$2:$B992, "=Nuevo León")</f>
        <v>37.891944804067066</v>
      </c>
      <c r="G3" s="12">
        <f>SUMIFS(Concentrado!H$2:H992,Concentrado!$A$2:$A992,"="&amp;$A3,Concentrado!$B$2:$B992, "=Nuevo León")</f>
        <v>32.320947313179566</v>
      </c>
      <c r="H3" s="12">
        <f>SUMIFS(Concentrado!I$2:I992,Concentrado!$A$2:$A992,"="&amp;$A3,Concentrado!$B$2:$B992, "=Nuevo León")</f>
        <v>28.796789433106767</v>
      </c>
      <c r="I3" s="12">
        <f>SUMIFS(Concentrado!J$2:J992,Concentrado!$A$2:$A992,"="&amp;$A3,Concentrado!$B$2:$B992, "=Nuevo León")</f>
        <v>35.860385204398057</v>
      </c>
      <c r="J3" s="12">
        <f>SUMIFS(Concentrado!K$2:K992,Concentrado!$A$2:$A992,"="&amp;$A3,Concentrado!$B$2:$B992, "=Nuevo León")</f>
        <v>58.238977101757683</v>
      </c>
      <c r="K3" s="12">
        <f>SUMIFS(Concentrado!L$2:L992,Concentrado!$A$2:$A992,"="&amp;$A3,Concentrado!$B$2:$B992, "=Nuevo León")</f>
        <v>7.934715975463039</v>
      </c>
      <c r="L3" s="12">
        <f>SUMIFS(Concentrado!M$2:M992,Concentrado!$A$2:$A992,"="&amp;$A3,Concentrado!$B$2:$B992, "=Nuevo León")</f>
        <v>3.0329609327059495</v>
      </c>
      <c r="M3" s="12">
        <f>SUMIFS(Concentrado!N$2:N992,Concentrado!$A$2:$A992,"="&amp;$A3,Concentrado!$B$2:$B992, "=Nuevo León")</f>
        <v>5.1357331473056664</v>
      </c>
      <c r="N3" s="12">
        <f>SUMIFS(Concentrado!O$2:O992,Concentrado!$A$2:$A992,"="&amp;$A3,Concentrado!$B$2:$B992, "=Nuevo León")</f>
        <v>0.92107153778419659</v>
      </c>
      <c r="O3" s="12">
        <f>SUMIFS(Concentrado!P$2:P992,Concentrado!$A$2:$A992,"="&amp;$A3,Concentrado!$B$2:$B992, "=Nuevo León")</f>
        <v>2.0642964272723452</v>
      </c>
      <c r="P3" s="12">
        <f>SUMIFS(Concentrado!Q$2:Q992,Concentrado!$A$2:$A992,"="&amp;$A3,Concentrado!$B$2:$B992, "=Nuevo León")</f>
        <v>6.586733338704839</v>
      </c>
      <c r="Q3" s="12">
        <f>SUMIFS(Concentrado!R$2:R992,Concentrado!$A$2:$A992,"="&amp;$A3,Concentrado!$B$2:$B992, "=Nuevo León")</f>
        <v>1.8075221720166768</v>
      </c>
    </row>
    <row r="4" spans="1:17" x14ac:dyDescent="0.25">
      <c r="A4" s="5">
        <v>1992</v>
      </c>
      <c r="B4" s="12">
        <f>SUMIFS(Concentrado!C$2:C993,Concentrado!$A$2:$A993,"="&amp;$A4,Concentrado!$B$2:$B993, "=Nuevo León")</f>
        <v>25.359910519557829</v>
      </c>
      <c r="C4" s="12">
        <f>SUMIFS(Concentrado!D$2:D993,Concentrado!$A$2:$A993,"="&amp;$A4,Concentrado!$B$2:$B993, "=Nuevo León")</f>
        <v>41.376696110857516</v>
      </c>
      <c r="D4" s="12">
        <f>SUMIFS(Concentrado!E$2:E993,Concentrado!$A$2:$A993,"="&amp;$A4,Concentrado!$B$2:$B993, "=Nuevo León")</f>
        <v>16.260603268381256</v>
      </c>
      <c r="E4" s="12">
        <f>SUMIFS(Concentrado!F$2:F993,Concentrado!$A$2:$A993,"="&amp;$A4,Concentrado!$B$2:$B993, "=Nuevo León")</f>
        <v>23.035854630206781</v>
      </c>
      <c r="F4" s="12">
        <f>SUMIFS(Concentrado!G$2:G993,Concentrado!$A$2:$A993,"="&amp;$A4,Concentrado!$B$2:$B993, "=Nuevo León")</f>
        <v>31.22869688741293</v>
      </c>
      <c r="G4" s="12">
        <f>SUMIFS(Concentrado!H$2:H993,Concentrado!$A$2:$A993,"="&amp;$A4,Concentrado!$B$2:$B993, "=Nuevo León")</f>
        <v>32.405678361362853</v>
      </c>
      <c r="H4" s="12">
        <f>SUMIFS(Concentrado!I$2:I993,Concentrado!$A$2:$A993,"="&amp;$A4,Concentrado!$B$2:$B993, "=Nuevo León")</f>
        <v>28.340163272822505</v>
      </c>
      <c r="I4" s="12">
        <f>SUMIFS(Concentrado!J$2:J993,Concentrado!$A$2:$A993,"="&amp;$A4,Concentrado!$B$2:$B993, "=Nuevo León")</f>
        <v>36.48620995293399</v>
      </c>
      <c r="J4" s="12">
        <f>SUMIFS(Concentrado!K$2:K993,Concentrado!$A$2:$A993,"="&amp;$A4,Concentrado!$B$2:$B993, "=Nuevo León")</f>
        <v>58.581799329783479</v>
      </c>
      <c r="K4" s="12">
        <f>SUMIFS(Concentrado!L$2:L993,Concentrado!$A$2:$A993,"="&amp;$A4,Concentrado!$B$2:$B993, "=Nuevo León")</f>
        <v>6.7087541154762267</v>
      </c>
      <c r="L4" s="12">
        <f>SUMIFS(Concentrado!M$2:M993,Concentrado!$A$2:$A993,"="&amp;$A4,Concentrado!$B$2:$B993, "=Nuevo León")</f>
        <v>3.743724394797002</v>
      </c>
      <c r="M4" s="12">
        <f>SUMIFS(Concentrado!N$2:N993,Concentrado!$A$2:$A993,"="&amp;$A4,Concentrado!$B$2:$B993, "=Nuevo León")</f>
        <v>6.3974630172827167</v>
      </c>
      <c r="N4" s="12">
        <f>SUMIFS(Concentrado!O$2:O993,Concentrado!$A$2:$A993,"="&amp;$A4,Concentrado!$B$2:$B993, "=Nuevo León")</f>
        <v>1.080183847290809</v>
      </c>
      <c r="O4" s="12">
        <f>SUMIFS(Concentrado!P$2:P993,Concentrado!$A$2:$A993,"="&amp;$A4,Concentrado!$B$2:$B993, "=Nuevo León")</f>
        <v>1.9668294218013209</v>
      </c>
      <c r="P4" s="12">
        <f>SUMIFS(Concentrado!Q$2:Q993,Concentrado!$A$2:$A993,"="&amp;$A4,Concentrado!$B$2:$B993, "=Nuevo León")</f>
        <v>6.5590051396843476</v>
      </c>
      <c r="Q4" s="12">
        <f>SUMIFS(Concentrado!R$2:R993,Concentrado!$A$2:$A993,"="&amp;$A4,Concentrado!$B$2:$B993, "=Nuevo León")</f>
        <v>2.5157827933035852</v>
      </c>
    </row>
    <row r="5" spans="1:17" x14ac:dyDescent="0.25">
      <c r="A5" s="5">
        <v>1993</v>
      </c>
      <c r="B5" s="12">
        <f>SUMIFS(Concentrado!C$2:C994,Concentrado!$A$2:$A994,"="&amp;$A5,Concentrado!$B$2:$B994, "=Nuevo León")</f>
        <v>17.788381048049555</v>
      </c>
      <c r="C5" s="12">
        <f>SUMIFS(Concentrado!D$2:D994,Concentrado!$A$2:$A994,"="&amp;$A5,Concentrado!$B$2:$B994, "=Nuevo León")</f>
        <v>36.884731290808638</v>
      </c>
      <c r="D5" s="12">
        <f>SUMIFS(Concentrado!E$2:E994,Concentrado!$A$2:$A994,"="&amp;$A5,Concentrado!$B$2:$B994, "=Nuevo León")</f>
        <v>15.359263588392562</v>
      </c>
      <c r="E5" s="12">
        <f>SUMIFS(Concentrado!F$2:F994,Concentrado!$A$2:$A994,"="&amp;$A5,Concentrado!$B$2:$B994, "=Nuevo León")</f>
        <v>23.689711636334291</v>
      </c>
      <c r="F5" s="12">
        <f>SUMIFS(Concentrado!G$2:G994,Concentrado!$A$2:$A994,"="&amp;$A5,Concentrado!$B$2:$B994, "=Nuevo León")</f>
        <v>34.159779614325068</v>
      </c>
      <c r="G5" s="12">
        <f>SUMIFS(Concentrado!H$2:H994,Concentrado!$A$2:$A994,"="&amp;$A5,Concentrado!$B$2:$B994, "=Nuevo León")</f>
        <v>31.435614412452839</v>
      </c>
      <c r="H5" s="12">
        <f>SUMIFS(Concentrado!I$2:I994,Concentrado!$A$2:$A994,"="&amp;$A5,Concentrado!$B$2:$B994, "=Nuevo León")</f>
        <v>26.855423040197714</v>
      </c>
      <c r="I5" s="12">
        <f>SUMIFS(Concentrado!J$2:J994,Concentrado!$A$2:$A994,"="&amp;$A5,Concentrado!$B$2:$B994, "=Nuevo León")</f>
        <v>35.97050535919454</v>
      </c>
      <c r="J5" s="12">
        <f>SUMIFS(Concentrado!K$2:K994,Concentrado!$A$2:$A994,"="&amp;$A5,Concentrado!$B$2:$B994, "=Nuevo León")</f>
        <v>58.53528200939494</v>
      </c>
      <c r="K5" s="12">
        <f>SUMIFS(Concentrado!L$2:L994,Concentrado!$A$2:$A994,"="&amp;$A5,Concentrado!$B$2:$B994, "=Nuevo León")</f>
        <v>6.621107975036665</v>
      </c>
      <c r="L5" s="12">
        <f>SUMIFS(Concentrado!M$2:M994,Concentrado!$A$2:$A994,"="&amp;$A5,Concentrado!$B$2:$B994, "=Nuevo León")</f>
        <v>3.4277417392888934</v>
      </c>
      <c r="M5" s="12">
        <f>SUMIFS(Concentrado!N$2:N994,Concentrado!$A$2:$A994,"="&amp;$A5,Concentrado!$B$2:$B994, "=Nuevo León")</f>
        <v>6.0848888805676733</v>
      </c>
      <c r="N5" s="12">
        <f>SUMIFS(Concentrado!O$2:O994,Concentrado!$A$2:$A994,"="&amp;$A5,Concentrado!$B$2:$B994, "=Nuevo León")</f>
        <v>0.76283290321293484</v>
      </c>
      <c r="O5" s="12">
        <f>SUMIFS(Concentrado!P$2:P994,Concentrado!$A$2:$A994,"="&amp;$A5,Concentrado!$B$2:$B994, "=Nuevo León")</f>
        <v>2.9155591591249714</v>
      </c>
      <c r="P5" s="12">
        <f>SUMIFS(Concentrado!Q$2:Q994,Concentrado!$A$2:$A994,"="&amp;$A5,Concentrado!$B$2:$B994, "=Nuevo León")</f>
        <v>6.4160294094381847</v>
      </c>
      <c r="Q5" s="12">
        <f>SUMIFS(Concentrado!R$2:R994,Concentrado!$A$2:$A994,"="&amp;$A5,Concentrado!$B$2:$B994, "=Nuevo León")</f>
        <v>2.9589907322066513</v>
      </c>
    </row>
    <row r="6" spans="1:17" x14ac:dyDescent="0.25">
      <c r="A6" s="5">
        <v>1994</v>
      </c>
      <c r="B6" s="12">
        <f>SUMIFS(Concentrado!C$2:C995,Concentrado!$A$2:$A995,"="&amp;$A6,Concentrado!$B$2:$B995, "=Nuevo León")</f>
        <v>16.679197448339394</v>
      </c>
      <c r="C6" s="12">
        <f>SUMIFS(Concentrado!D$2:D995,Concentrado!$A$2:$A995,"="&amp;$A6,Concentrado!$B$2:$B995, "=Nuevo León")</f>
        <v>41.313089064348347</v>
      </c>
      <c r="D6" s="12">
        <f>SUMIFS(Concentrado!E$2:E995,Concentrado!$A$2:$A995,"="&amp;$A6,Concentrado!$B$2:$B995, "=Nuevo León")</f>
        <v>15.386693887354388</v>
      </c>
      <c r="E6" s="12">
        <f>SUMIFS(Concentrado!F$2:F995,Concentrado!$A$2:$A995,"="&amp;$A6,Concentrado!$B$2:$B995, "=Nuevo León")</f>
        <v>20.39049677755094</v>
      </c>
      <c r="F6" s="12">
        <f>SUMIFS(Concentrado!G$2:G995,Concentrado!$A$2:$A995,"="&amp;$A6,Concentrado!$B$2:$B995, "=Nuevo León")</f>
        <v>42.146570898324057</v>
      </c>
      <c r="G6" s="12">
        <f>SUMIFS(Concentrado!H$2:H995,Concentrado!$A$2:$A995,"="&amp;$A6,Concentrado!$B$2:$B995, "=Nuevo León")</f>
        <v>31.456829730804667</v>
      </c>
      <c r="H6" s="12">
        <f>SUMIFS(Concentrado!I$2:I995,Concentrado!$A$2:$A995,"="&amp;$A6,Concentrado!$B$2:$B995, "=Nuevo León")</f>
        <v>26.469364861287925</v>
      </c>
      <c r="I6" s="12">
        <f>SUMIFS(Concentrado!J$2:J995,Concentrado!$A$2:$A995,"="&amp;$A6,Concentrado!$B$2:$B995, "=Nuevo León")</f>
        <v>36.454341654682658</v>
      </c>
      <c r="J6" s="12">
        <f>SUMIFS(Concentrado!K$2:K995,Concentrado!$A$2:$A995,"="&amp;$A6,Concentrado!$B$2:$B995, "=Nuevo León")</f>
        <v>61.19314005974217</v>
      </c>
      <c r="K6" s="12">
        <f>SUMIFS(Concentrado!L$2:L995,Concentrado!$A$2:$A995,"="&amp;$A6,Concentrado!$B$2:$B995, "=Nuevo León")</f>
        <v>8.401869745784655</v>
      </c>
      <c r="L6" s="12">
        <f>SUMIFS(Concentrado!M$2:M995,Concentrado!$A$2:$A995,"="&amp;$A6,Concentrado!$B$2:$B995, "=Nuevo León")</f>
        <v>3.9571946242944795</v>
      </c>
      <c r="M6" s="12">
        <f>SUMIFS(Concentrado!N$2:N995,Concentrado!$A$2:$A995,"="&amp;$A6,Concentrado!$B$2:$B995, "=Nuevo León")</f>
        <v>7.0470386968363954</v>
      </c>
      <c r="N6" s="12">
        <f>SUMIFS(Concentrado!O$2:O995,Concentrado!$A$2:$A995,"="&amp;$A6,Concentrado!$B$2:$B995, "=Nuevo León")</f>
        <v>0.8611261808192755</v>
      </c>
      <c r="O6" s="12">
        <f>SUMIFS(Concentrado!P$2:P995,Concentrado!$A$2:$A995,"="&amp;$A6,Concentrado!$B$2:$B995, "=Nuevo León")</f>
        <v>2.9530634599602368</v>
      </c>
      <c r="P6" s="12">
        <f>SUMIFS(Concentrado!Q$2:Q995,Concentrado!$A$2:$A995,"="&amp;$A6,Concentrado!$B$2:$B995, "=Nuevo León")</f>
        <v>5.849765966348361</v>
      </c>
      <c r="Q6" s="12">
        <f>SUMIFS(Concentrado!R$2:R995,Concentrado!$A$2:$A995,"="&amp;$A6,Concentrado!$B$2:$B995, "=Nuevo León")</f>
        <v>3.4697141270987824</v>
      </c>
    </row>
    <row r="7" spans="1:17" x14ac:dyDescent="0.25">
      <c r="A7" s="5">
        <v>1995</v>
      </c>
      <c r="B7" s="12">
        <f>SUMIFS(Concentrado!C$2:C996,Concentrado!$A$2:$A996,"="&amp;$A7,Concentrado!$B$2:$B996, "=Nuevo León")</f>
        <v>18.402325247233978</v>
      </c>
      <c r="C7" s="12">
        <f>SUMIFS(Concentrado!D$2:D996,Concentrado!$A$2:$A996,"="&amp;$A7,Concentrado!$B$2:$B996, "=Nuevo León")</f>
        <v>34.031697375021743</v>
      </c>
      <c r="D7" s="12">
        <f>SUMIFS(Concentrado!E$2:E996,Concentrado!$A$2:$A996,"="&amp;$A7,Concentrado!$B$2:$B996, "=Nuevo León")</f>
        <v>14.678086699367517</v>
      </c>
      <c r="E7" s="12">
        <f>SUMIFS(Concentrado!F$2:F996,Concentrado!$A$2:$A996,"="&amp;$A7,Concentrado!$B$2:$B996, "=Nuevo León")</f>
        <v>23.942125026017511</v>
      </c>
      <c r="F7" s="12">
        <f>SUMIFS(Concentrado!G$2:G996,Concentrado!$A$2:$A996,"="&amp;$A7,Concentrado!$B$2:$B996, "=Nuevo León")</f>
        <v>43.722716000464551</v>
      </c>
      <c r="G7" s="12">
        <f>SUMIFS(Concentrado!H$2:H996,Concentrado!$A$2:$A996,"="&amp;$A7,Concentrado!$B$2:$B996, "=Nuevo León")</f>
        <v>31.5109146562544</v>
      </c>
      <c r="H7" s="12">
        <f>SUMIFS(Concentrado!I$2:I996,Concentrado!$A$2:$A996,"="&amp;$A7,Concentrado!$B$2:$B996, "=Nuevo León")</f>
        <v>25.3765070809999</v>
      </c>
      <c r="I7" s="12">
        <f>SUMIFS(Concentrado!J$2:J996,Concentrado!$A$2:$A996,"="&amp;$A7,Concentrado!$B$2:$B996, "=Nuevo León")</f>
        <v>37.651110201989781</v>
      </c>
      <c r="J7" s="12">
        <f>SUMIFS(Concentrado!K$2:K996,Concentrado!$A$2:$A996,"="&amp;$A7,Concentrado!$B$2:$B996, "=Nuevo León")</f>
        <v>64.004790108381258</v>
      </c>
      <c r="K7" s="12">
        <f>SUMIFS(Concentrado!L$2:L996,Concentrado!$A$2:$A996,"="&amp;$A7,Concentrado!$B$2:$B996, "=Nuevo León")</f>
        <v>9.436423640375649</v>
      </c>
      <c r="L7" s="12">
        <f>SUMIFS(Concentrado!M$2:M996,Concentrado!$A$2:$A996,"="&amp;$A7,Concentrado!$B$2:$B996, "=Nuevo León")</f>
        <v>3.4544050826375137</v>
      </c>
      <c r="M7" s="12">
        <f>SUMIFS(Concentrado!N$2:N996,Concentrado!$A$2:$A996,"="&amp;$A7,Concentrado!$B$2:$B996, "=Nuevo León")</f>
        <v>5.8388423372212159</v>
      </c>
      <c r="N7" s="12">
        <f>SUMIFS(Concentrado!O$2:O996,Concentrado!$A$2:$A996,"="&amp;$A7,Concentrado!$B$2:$B996, "=Nuevo León")</f>
        <v>1.0677180505041877</v>
      </c>
      <c r="O7" s="12">
        <f>SUMIFS(Concentrado!P$2:P996,Concentrado!$A$2:$A996,"="&amp;$A7,Concentrado!$B$2:$B996, "=Nuevo León")</f>
        <v>2.7202742036397267</v>
      </c>
      <c r="P7" s="12">
        <f>SUMIFS(Concentrado!Q$2:Q996,Concentrado!$A$2:$A996,"="&amp;$A7,Concentrado!$B$2:$B996, "=Nuevo León")</f>
        <v>6.5998796294293971</v>
      </c>
      <c r="Q7" s="12">
        <f>SUMIFS(Concentrado!R$2:R996,Concentrado!$A$2:$A996,"="&amp;$A7,Concentrado!$B$2:$B996, "=Nuevo León")</f>
        <v>4.3531120960066234</v>
      </c>
    </row>
    <row r="8" spans="1:17" x14ac:dyDescent="0.25">
      <c r="A8" s="5">
        <v>1996</v>
      </c>
      <c r="B8" s="12">
        <f>SUMIFS(Concentrado!C$2:C997,Concentrado!$A$2:$A997,"="&amp;$A8,Concentrado!$B$2:$B997, "=Nuevo León")</f>
        <v>13.464252409851843</v>
      </c>
      <c r="C8" s="12">
        <f>SUMIFS(Concentrado!D$2:D997,Concentrado!$A$2:$A997,"="&amp;$A8,Concentrado!$B$2:$B997, "=Nuevo León")</f>
        <v>24.435124743805194</v>
      </c>
      <c r="D8" s="12">
        <f>SUMIFS(Concentrado!E$2:E997,Concentrado!$A$2:$A997,"="&amp;$A8,Concentrado!$B$2:$B997, "=Nuevo León")</f>
        <v>15.794595925458797</v>
      </c>
      <c r="E8" s="12">
        <f>SUMIFS(Concentrado!F$2:F997,Concentrado!$A$2:$A997,"="&amp;$A8,Concentrado!$B$2:$B997, "=Nuevo León")</f>
        <v>21.253022458521766</v>
      </c>
      <c r="F8" s="12">
        <f>SUMIFS(Concentrado!G$2:G997,Concentrado!$A$2:$A997,"="&amp;$A8,Concentrado!$B$2:$B997, "=Nuevo León")</f>
        <v>37.593860988454722</v>
      </c>
      <c r="G8" s="12">
        <f>SUMIFS(Concentrado!H$2:H997,Concentrado!$A$2:$A997,"="&amp;$A8,Concentrado!$B$2:$B997, "=Nuevo León")</f>
        <v>33.702276350398954</v>
      </c>
      <c r="H8" s="12">
        <f>SUMIFS(Concentrado!I$2:I997,Concentrado!$A$2:$A997,"="&amp;$A8,Concentrado!$B$2:$B997, "=Nuevo León")</f>
        <v>28.424239486336536</v>
      </c>
      <c r="I8" s="12">
        <f>SUMIFS(Concentrado!J$2:J997,Concentrado!$A$2:$A997,"="&amp;$A8,Concentrado!$B$2:$B997, "=Nuevo León")</f>
        <v>38.985752830327058</v>
      </c>
      <c r="J8" s="12">
        <f>SUMIFS(Concentrado!K$2:K997,Concentrado!$A$2:$A997,"="&amp;$A8,Concentrado!$B$2:$B997, "=Nuevo León")</f>
        <v>62.278940761980088</v>
      </c>
      <c r="K8" s="12">
        <f>SUMIFS(Concentrado!L$2:L997,Concentrado!$A$2:$A997,"="&amp;$A8,Concentrado!$B$2:$B997, "=Nuevo León")</f>
        <v>8.4600154043928697</v>
      </c>
      <c r="L8" s="12">
        <f>SUMIFS(Concentrado!M$2:M997,Concentrado!$A$2:$A997,"="&amp;$A8,Concentrado!$B$2:$B997, "=Nuevo León")</f>
        <v>3.0312758777954909</v>
      </c>
      <c r="M8" s="12">
        <f>SUMIFS(Concentrado!N$2:N997,Concentrado!$A$2:$A997,"="&amp;$A8,Concentrado!$B$2:$B997, "=Nuevo León")</f>
        <v>5.2331448666704858</v>
      </c>
      <c r="N8" s="12">
        <f>SUMIFS(Concentrado!O$2:O997,Concentrado!$A$2:$A997,"="&amp;$A8,Concentrado!$B$2:$B997, "=Nuevo León")</f>
        <v>0.82713761309039013</v>
      </c>
      <c r="O8" s="12">
        <f>SUMIFS(Concentrado!P$2:P997,Concentrado!$A$2:$A997,"="&amp;$A8,Concentrado!$B$2:$B997, "=Nuevo León")</f>
        <v>2.5636510708977704</v>
      </c>
      <c r="P8" s="12">
        <f>SUMIFS(Concentrado!Q$2:Q997,Concentrado!$A$2:$A997,"="&amp;$A8,Concentrado!$B$2:$B997, "=Nuevo León")</f>
        <v>5.8145382746804417</v>
      </c>
      <c r="Q8" s="12">
        <f>SUMIFS(Concentrado!R$2:R997,Concentrado!$A$2:$A997,"="&amp;$A8,Concentrado!$B$2:$B997, "=Nuevo León")</f>
        <v>4.1335580151756695</v>
      </c>
    </row>
    <row r="9" spans="1:17" x14ac:dyDescent="0.25">
      <c r="A9" s="5">
        <v>1997</v>
      </c>
      <c r="B9" s="12">
        <f>SUMIFS(Concentrado!C$2:C998,Concentrado!$A$2:$A998,"="&amp;$A9,Concentrado!$B$2:$B998, "=Nuevo León")</f>
        <v>8.1934447476294867</v>
      </c>
      <c r="C9" s="12">
        <f>SUMIFS(Concentrado!D$2:D998,Concentrado!$A$2:$A998,"="&amp;$A9,Concentrado!$B$2:$B998, "=Nuevo León")</f>
        <v>22.594044607099498</v>
      </c>
      <c r="D9" s="12">
        <f>SUMIFS(Concentrado!E$2:E998,Concentrado!$A$2:$A998,"="&amp;$A9,Concentrado!$B$2:$B998, "=Nuevo León")</f>
        <v>14.849112765512261</v>
      </c>
      <c r="E9" s="12">
        <f>SUMIFS(Concentrado!F$2:F998,Concentrado!$A$2:$A998,"="&amp;$A9,Concentrado!$B$2:$B998, "=Nuevo León")</f>
        <v>22.27366914826839</v>
      </c>
      <c r="F9" s="12">
        <f>SUMIFS(Concentrado!G$2:G998,Concentrado!$A$2:$A998,"="&amp;$A9,Concentrado!$B$2:$B998, "=Nuevo León")</f>
        <v>40.766538315768685</v>
      </c>
      <c r="G9" s="12">
        <f>SUMIFS(Concentrado!H$2:H998,Concentrado!$A$2:$A998,"="&amp;$A9,Concentrado!$B$2:$B998, "=Nuevo León")</f>
        <v>34.427128252022833</v>
      </c>
      <c r="H9" s="12">
        <f>SUMIFS(Concentrado!I$2:I998,Concentrado!$A$2:$A998,"="&amp;$A9,Concentrado!$B$2:$B998, "=Nuevo León")</f>
        <v>28.355162479410041</v>
      </c>
      <c r="I9" s="12">
        <f>SUMIFS(Concentrado!J$2:J998,Concentrado!$A$2:$A998,"="&amp;$A9,Concentrado!$B$2:$B998, "=Nuevo León")</f>
        <v>40.512661426956811</v>
      </c>
      <c r="J9" s="12">
        <f>SUMIFS(Concentrado!K$2:K998,Concentrado!$A$2:$A998,"="&amp;$A9,Concentrado!$B$2:$B998, "=Nuevo León")</f>
        <v>67.147797747257741</v>
      </c>
      <c r="K9" s="12">
        <f>SUMIFS(Concentrado!L$2:L998,Concentrado!$A$2:$A998,"="&amp;$A9,Concentrado!$B$2:$B998, "=Nuevo León")</f>
        <v>9.2094599572681055</v>
      </c>
      <c r="L9" s="12">
        <f>SUMIFS(Concentrado!M$2:M998,Concentrado!$A$2:$A998,"="&amp;$A9,Concentrado!$B$2:$B998, "=Nuevo León")</f>
        <v>3.2503976319769783</v>
      </c>
      <c r="M9" s="12">
        <f>SUMIFS(Concentrado!N$2:N998,Concentrado!$A$2:$A998,"="&amp;$A9,Concentrado!$B$2:$B998, "=Nuevo León")</f>
        <v>5.3571776440106751</v>
      </c>
      <c r="N9" s="12">
        <f>SUMIFS(Concentrado!O$2:O998,Concentrado!$A$2:$A998,"="&amp;$A9,Concentrado!$B$2:$B998, "=Nuevo León")</f>
        <v>1.1389101605971794</v>
      </c>
      <c r="O9" s="12">
        <f>SUMIFS(Concentrado!P$2:P998,Concentrado!$A$2:$A998,"="&amp;$A9,Concentrado!$B$2:$B998, "=Nuevo León")</f>
        <v>2.9495914815798012</v>
      </c>
      <c r="P9" s="12">
        <f>SUMIFS(Concentrado!Q$2:Q998,Concentrado!$A$2:$A998,"="&amp;$A9,Concentrado!$B$2:$B998, "=Nuevo León")</f>
        <v>5.6611092090265709</v>
      </c>
      <c r="Q9" s="12">
        <f>SUMIFS(Concentrado!R$2:R998,Concentrado!$A$2:$A998,"="&amp;$A9,Concentrado!$B$2:$B998, "=Nuevo León")</f>
        <v>3.5754373951746761</v>
      </c>
    </row>
    <row r="10" spans="1:17" x14ac:dyDescent="0.25">
      <c r="A10" s="5">
        <v>1998</v>
      </c>
      <c r="B10" s="12">
        <f>SUMIFS(Concentrado!C$2:C999,Concentrado!$A$2:$A999,"="&amp;$A10,Concentrado!$B$2:$B999, "=Nuevo León")</f>
        <v>10.15718868836011</v>
      </c>
      <c r="C10" s="12">
        <f>SUMIFS(Concentrado!D$2:D999,Concentrado!$A$2:$A999,"="&amp;$A10,Concentrado!$B$2:$B999, "=Nuevo León")</f>
        <v>13.625497020970878</v>
      </c>
      <c r="D10" s="12">
        <f>SUMIFS(Concentrado!E$2:E999,Concentrado!$A$2:$A999,"="&amp;$A10,Concentrado!$B$2:$B999, "=Nuevo León")</f>
        <v>15.042757402835232</v>
      </c>
      <c r="E10" s="12">
        <f>SUMIFS(Concentrado!F$2:F999,Concentrado!$A$2:$A999,"="&amp;$A10,Concentrado!$B$2:$B999, "=Nuevo León")</f>
        <v>20.711042801005028</v>
      </c>
      <c r="F10" s="12">
        <f>SUMIFS(Concentrado!G$2:G999,Concentrado!$A$2:$A999,"="&amp;$A10,Concentrado!$B$2:$B999, "=Nuevo León")</f>
        <v>45.799649586573636</v>
      </c>
      <c r="G10" s="12">
        <f>SUMIFS(Concentrado!H$2:H999,Concentrado!$A$2:$A999,"="&amp;$A10,Concentrado!$B$2:$B999, "=Nuevo León")</f>
        <v>44.059810526831733</v>
      </c>
      <c r="H10" s="12">
        <f>SUMIFS(Concentrado!I$2:I999,Concentrado!$A$2:$A999,"="&amp;$A10,Concentrado!$B$2:$B999, "=Nuevo León")</f>
        <v>37.606202949028436</v>
      </c>
      <c r="I10" s="12">
        <f>SUMIFS(Concentrado!J$2:J999,Concentrado!$A$2:$A999,"="&amp;$A10,Concentrado!$B$2:$B999, "=Nuevo León")</f>
        <v>50.534184214444238</v>
      </c>
      <c r="J10" s="12">
        <f>SUMIFS(Concentrado!K$2:K999,Concentrado!$A$2:$A999,"="&amp;$A10,Concentrado!$B$2:$B999, "=Nuevo León")</f>
        <v>61.321453345082624</v>
      </c>
      <c r="K10" s="12">
        <f>SUMIFS(Concentrado!L$2:L999,Concentrado!$A$2:$A999,"="&amp;$A10,Concentrado!$B$2:$B999, "=Nuevo León")</f>
        <v>8.2578846815706388</v>
      </c>
      <c r="L10" s="12">
        <f>SUMIFS(Concentrado!M$2:M999,Concentrado!$A$2:$A999,"="&amp;$A10,Concentrado!$B$2:$B999, "=Nuevo León")</f>
        <v>3.5695372494531146</v>
      </c>
      <c r="M10" s="12">
        <f>SUMIFS(Concentrado!N$2:N999,Concentrado!$A$2:$A999,"="&amp;$A10,Concentrado!$B$2:$B999, "=Nuevo León")</f>
        <v>6.2765656972918746</v>
      </c>
      <c r="N10" s="12">
        <f>SUMIFS(Concentrado!O$2:O999,Concentrado!$A$2:$A999,"="&amp;$A10,Concentrado!$B$2:$B999, "=Nuevo León")</f>
        <v>0.85379825494309169</v>
      </c>
      <c r="O10" s="12">
        <f>SUMIFS(Concentrado!P$2:P999,Concentrado!$A$2:$A999,"="&amp;$A10,Concentrado!$B$2:$B999, "=Nuevo León")</f>
        <v>3.6000552008464126</v>
      </c>
      <c r="P10" s="12">
        <f>SUMIFS(Concentrado!Q$2:Q999,Concentrado!$A$2:$A999,"="&amp;$A10,Concentrado!$B$2:$B999, "=Nuevo León")</f>
        <v>5.5141359002745878</v>
      </c>
      <c r="Q10" s="12">
        <f>SUMIFS(Concentrado!R$2:R999,Concentrado!$A$2:$A999,"="&amp;$A10,Concentrado!$B$2:$B999, "=Nuevo León")</f>
        <v>3.9691123146904039</v>
      </c>
    </row>
    <row r="11" spans="1:17" x14ac:dyDescent="0.25">
      <c r="A11" s="5">
        <v>1999</v>
      </c>
      <c r="B11" s="12">
        <f>SUMIFS(Concentrado!C$2:C1000,Concentrado!$A$2:$A1000,"="&amp;$A11,Concentrado!$B$2:$B1000, "=Nuevo León")</f>
        <v>9.6524857625835008</v>
      </c>
      <c r="C11" s="12">
        <f>SUMIFS(Concentrado!D$2:D1000,Concentrado!$A$2:$A1000,"="&amp;$A11,Concentrado!$B$2:$B1000, "=Nuevo León")</f>
        <v>12.374981746901925</v>
      </c>
      <c r="D11" s="12">
        <f>SUMIFS(Concentrado!E$2:E1000,Concentrado!$A$2:$A1000,"="&amp;$A11,Concentrado!$B$2:$B1000, "=Nuevo León")</f>
        <v>13.631910929728027</v>
      </c>
      <c r="E11" s="12">
        <f>SUMIFS(Concentrado!F$2:F1000,Concentrado!$A$2:$A1000,"="&amp;$A11,Concentrado!$B$2:$B1000, "=Nuevo León")</f>
        <v>22.50850409327186</v>
      </c>
      <c r="F11" s="12">
        <f>SUMIFS(Concentrado!G$2:G1000,Concentrado!$A$2:$A1000,"="&amp;$A11,Concentrado!$B$2:$B1000, "=Nuevo León")</f>
        <v>39.130473449084434</v>
      </c>
      <c r="G11" s="12">
        <f>SUMIFS(Concentrado!H$2:H1000,Concentrado!$A$2:$A1000,"="&amp;$A11,Concentrado!$B$2:$B1000, "=Nuevo León")</f>
        <v>44.585870394300557</v>
      </c>
      <c r="H11" s="12">
        <f>SUMIFS(Concentrado!I$2:I1000,Concentrado!$A$2:$A1000,"="&amp;$A11,Concentrado!$B$2:$B1000, "=Nuevo León")</f>
        <v>40.181591494477907</v>
      </c>
      <c r="I11" s="12">
        <f>SUMIFS(Concentrado!J$2:J1000,Concentrado!$A$2:$A1000,"="&amp;$A11,Concentrado!$B$2:$B1000, "=Nuevo León")</f>
        <v>49.007583306325756</v>
      </c>
      <c r="J11" s="12">
        <f>SUMIFS(Concentrado!K$2:K1000,Concentrado!$A$2:$A1000,"="&amp;$A11,Concentrado!$B$2:$B1000, "=Nuevo León")</f>
        <v>62.226252978288962</v>
      </c>
      <c r="K11" s="12">
        <f>SUMIFS(Concentrado!L$2:L1000,Concentrado!$A$2:$A1000,"="&amp;$A11,Concentrado!$B$2:$B1000, "=Nuevo León")</f>
        <v>8.4401236137359081</v>
      </c>
      <c r="L11" s="12">
        <f>SUMIFS(Concentrado!M$2:M1000,Concentrado!$A$2:$A1000,"="&amp;$A11,Concentrado!$B$2:$B1000, "=Nuevo León")</f>
        <v>2.6473679657991513</v>
      </c>
      <c r="M11" s="12">
        <f>SUMIFS(Concentrado!N$2:N1000,Concentrado!$A$2:$A1000,"="&amp;$A11,Concentrado!$B$2:$B1000, "=Nuevo León")</f>
        <v>4.761100033850898</v>
      </c>
      <c r="N11" s="12">
        <f>SUMIFS(Concentrado!O$2:O1000,Concentrado!$A$2:$A1000,"="&amp;$A11,Concentrado!$B$2:$B1000, "=Nuevo León")</f>
        <v>0.5252688457269642</v>
      </c>
      <c r="O11" s="12">
        <f>SUMIFS(Concentrado!P$2:P1000,Concentrado!$A$2:$A1000,"="&amp;$A11,Concentrado!$B$2:$B1000, "=Nuevo León")</f>
        <v>3.7833206005789144</v>
      </c>
      <c r="P11" s="12">
        <f>SUMIFS(Concentrado!Q$2:Q1000,Concentrado!$A$2:$A1000,"="&amp;$A11,Concentrado!$B$2:$B1000, "=Nuevo León")</f>
        <v>5.4782168797229964</v>
      </c>
      <c r="Q11" s="12">
        <f>SUMIFS(Concentrado!R$2:R1000,Concentrado!$A$2:$A1000,"="&amp;$A11,Concentrado!$B$2:$B1000, "=Nuevo León")</f>
        <v>4.0365808587432603</v>
      </c>
    </row>
    <row r="12" spans="1:17" x14ac:dyDescent="0.25">
      <c r="A12" s="5">
        <v>2000</v>
      </c>
      <c r="B12" s="12">
        <f>SUMIFS(Concentrado!C$2:C1001,Concentrado!$A$2:$A1001,"="&amp;$A12,Concentrado!$B$2:$B1001, "=Nuevo León")</f>
        <v>5.9063256747977082</v>
      </c>
      <c r="C12" s="12">
        <f>SUMIFS(Concentrado!D$2:D1001,Concentrado!$A$2:$A1001,"="&amp;$A12,Concentrado!$B$2:$B1001, "=Nuevo León")</f>
        <v>14.027523477644557</v>
      </c>
      <c r="D12" s="12">
        <f>SUMIFS(Concentrado!E$2:E1001,Concentrado!$A$2:$A1001,"="&amp;$A12,Concentrado!$B$2:$B1001, "=Nuevo León")</f>
        <v>12.396067680480598</v>
      </c>
      <c r="E12" s="12">
        <f>SUMIFS(Concentrado!F$2:F1001,Concentrado!$A$2:$A1001,"="&amp;$A12,Concentrado!$B$2:$B1001, "=Nuevo León")</f>
        <v>21.923623831593787</v>
      </c>
      <c r="F12" s="12">
        <f>SUMIFS(Concentrado!G$2:G1001,Concentrado!$A$2:$A1001,"="&amp;$A12,Concentrado!$B$2:$B1001, "=Nuevo León")</f>
        <v>43.942999651880129</v>
      </c>
      <c r="G12" s="12">
        <f>SUMIFS(Concentrado!H$2:H1001,Concentrado!$A$2:$A1001,"="&amp;$A12,Concentrado!$B$2:$B1001, "=Nuevo León")</f>
        <v>41.229446116770752</v>
      </c>
      <c r="H12" s="12">
        <f>SUMIFS(Concentrado!I$2:I1001,Concentrado!$A$2:$A1001,"="&amp;$A12,Concentrado!$B$2:$B1001, "=Nuevo León")</f>
        <v>36.035721115390388</v>
      </c>
      <c r="I12" s="12">
        <f>SUMIFS(Concentrado!J$2:J1001,Concentrado!$A$2:$A1001,"="&amp;$A12,Concentrado!$B$2:$B1001, "=Nuevo León")</f>
        <v>46.443103328164391</v>
      </c>
      <c r="J12" s="12">
        <f>SUMIFS(Concentrado!K$2:K1001,Concentrado!$A$2:$A1001,"="&amp;$A12,Concentrado!$B$2:$B1001, "=Nuevo León")</f>
        <v>61.728283786320731</v>
      </c>
      <c r="K12" s="12">
        <f>SUMIFS(Concentrado!L$2:L1001,Concentrado!$A$2:$A1001,"="&amp;$A12,Concentrado!$B$2:$B1001, "=Nuevo León")</f>
        <v>7.9059587494369898</v>
      </c>
      <c r="L12" s="12">
        <f>SUMIFS(Concentrado!M$2:M1001,Concentrado!$A$2:$A1001,"="&amp;$A12,Concentrado!$B$2:$B1001, "=Nuevo León")</f>
        <v>2.7554970234194069</v>
      </c>
      <c r="M12" s="12">
        <f>SUMIFS(Concentrado!N$2:N1001,Concentrado!$A$2:$A1001,"="&amp;$A12,Concentrado!$B$2:$B1001, "=Nuevo León")</f>
        <v>4.0610869730611139</v>
      </c>
      <c r="N12" s="12">
        <f>SUMIFS(Concentrado!O$2:O1001,Concentrado!$A$2:$A1001,"="&amp;$A12,Concentrado!$B$2:$B1001, "=Nuevo León")</f>
        <v>1.4448965479873364</v>
      </c>
      <c r="O12" s="12">
        <f>SUMIFS(Concentrado!P$2:P1001,Concentrado!$A$2:$A1001,"="&amp;$A12,Concentrado!$B$2:$B1001, "=Nuevo León")</f>
        <v>4.0283410301062359</v>
      </c>
      <c r="P12" s="12">
        <f>SUMIFS(Concentrado!Q$2:Q1001,Concentrado!$A$2:$A1001,"="&amp;$A12,Concentrado!$B$2:$B1001, "=Nuevo León")</f>
        <v>4.3521401584848576</v>
      </c>
      <c r="Q12" s="12">
        <f>SUMIFS(Concentrado!R$2:R1001,Concentrado!$A$2:$A1001,"="&amp;$A12,Concentrado!$B$2:$B1001, "=Nuevo León")</f>
        <v>3.296295504651253</v>
      </c>
    </row>
    <row r="13" spans="1:17" x14ac:dyDescent="0.25">
      <c r="A13" s="5">
        <v>2001</v>
      </c>
      <c r="B13" s="12">
        <f>SUMIFS(Concentrado!C$2:C1002,Concentrado!$A$2:$A1002,"="&amp;$A13,Concentrado!$B$2:$B1002, "=Nuevo León")</f>
        <v>5.8431693350473299</v>
      </c>
      <c r="C13" s="12">
        <f>SUMIFS(Concentrado!D$2:D1002,Concentrado!$A$2:$A1002,"="&amp;$A13,Concentrado!$B$2:$B1002, "=Nuevo León")</f>
        <v>15.825250282419852</v>
      </c>
      <c r="D13" s="12">
        <f>SUMIFS(Concentrado!E$2:E1002,Concentrado!$A$2:$A1002,"="&amp;$A13,Concentrado!$B$2:$B1002, "=Nuevo León")</f>
        <v>11.12237693139579</v>
      </c>
      <c r="E13" s="12">
        <f>SUMIFS(Concentrado!F$2:F1002,Concentrado!$A$2:$A1002,"="&amp;$A13,Concentrado!$B$2:$B1002, "=Nuevo León")</f>
        <v>18.570397197955469</v>
      </c>
      <c r="F13" s="12">
        <f>SUMIFS(Concentrado!G$2:G1002,Concentrado!$A$2:$A1002,"="&amp;$A13,Concentrado!$B$2:$B1002, "=Nuevo León")</f>
        <v>46.616467129906383</v>
      </c>
      <c r="G13" s="12">
        <f>SUMIFS(Concentrado!H$2:H1002,Concentrado!$A$2:$A1002,"="&amp;$A13,Concentrado!$B$2:$B1002, "=Nuevo León")</f>
        <v>38.950217179645826</v>
      </c>
      <c r="H13" s="12">
        <f>SUMIFS(Concentrado!I$2:I1002,Concentrado!$A$2:$A1002,"="&amp;$A13,Concentrado!$B$2:$B1002, "=Nuevo León")</f>
        <v>34.323870160006692</v>
      </c>
      <c r="I13" s="12">
        <f>SUMIFS(Concentrado!J$2:J1002,Concentrado!$A$2:$A1002,"="&amp;$A13,Concentrado!$B$2:$B1002, "=Nuevo León")</f>
        <v>43.59204521031139</v>
      </c>
      <c r="J13" s="12">
        <f>SUMIFS(Concentrado!K$2:K1002,Concentrado!$A$2:$A1002,"="&amp;$A13,Concentrado!$B$2:$B1002, "=Nuevo León")</f>
        <v>64.673011285970574</v>
      </c>
      <c r="K13" s="12">
        <f>SUMIFS(Concentrado!L$2:L1002,Concentrado!$A$2:$A1002,"="&amp;$A13,Concentrado!$B$2:$B1002, "=Nuevo León")</f>
        <v>9.3399743074977017</v>
      </c>
      <c r="L13" s="12">
        <f>SUMIFS(Concentrado!M$2:M1002,Concentrado!$A$2:$A1002,"="&amp;$A13,Concentrado!$B$2:$B1002, "=Nuevo León")</f>
        <v>2.2213992947562105</v>
      </c>
      <c r="M13" s="12">
        <f>SUMIFS(Concentrado!N$2:N1002,Concentrado!$A$2:$A1002,"="&amp;$A13,Concentrado!$B$2:$B1002, "=Nuevo León")</f>
        <v>3.9817705471960774</v>
      </c>
      <c r="N13" s="12">
        <f>SUMIFS(Concentrado!O$2:O1002,Concentrado!$A$2:$A1002,"="&amp;$A13,Concentrado!$B$2:$B1002, "=Nuevo León")</f>
        <v>0.45513736298468965</v>
      </c>
      <c r="O13" s="12">
        <f>SUMIFS(Concentrado!P$2:P1002,Concentrado!$A$2:$A1002,"="&amp;$A13,Concentrado!$B$2:$B1002, "=Nuevo León")</f>
        <v>3.2761578269376179</v>
      </c>
      <c r="P13" s="12">
        <f>SUMIFS(Concentrado!Q$2:Q1002,Concentrado!$A$2:$A1002,"="&amp;$A13,Concentrado!$B$2:$B1002, "=Nuevo León")</f>
        <v>4.1903668514719419</v>
      </c>
      <c r="Q13" s="12">
        <f>SUMIFS(Concentrado!R$2:R1002,Concentrado!$A$2:$A1002,"="&amp;$A13,Concentrado!$B$2:$B1002, "=Nuevo León")</f>
        <v>4.0641509824517028</v>
      </c>
    </row>
    <row r="14" spans="1:17" x14ac:dyDescent="0.25">
      <c r="A14" s="5">
        <v>2002</v>
      </c>
      <c r="B14" s="12">
        <f>SUMIFS(Concentrado!C$2:C1003,Concentrado!$A$2:$A1003,"="&amp;$A14,Concentrado!$B$2:$B1003, "=Nuevo León")</f>
        <v>6.7399718846887096</v>
      </c>
      <c r="C14" s="12">
        <f>SUMIFS(Concentrado!D$2:D1003,Concentrado!$A$2:$A1003,"="&amp;$A14,Concentrado!$B$2:$B1003, "=Nuevo León")</f>
        <v>9.8692445454370397</v>
      </c>
      <c r="D14" s="12">
        <f>SUMIFS(Concentrado!E$2:E1003,Concentrado!$A$2:$A1003,"="&amp;$A14,Concentrado!$B$2:$B1003, "=Nuevo León")</f>
        <v>10.209565785240819</v>
      </c>
      <c r="E14" s="12">
        <f>SUMIFS(Concentrado!F$2:F1003,Concentrado!$A$2:$A1003,"="&amp;$A14,Concentrado!$B$2:$B1003, "=Nuevo León")</f>
        <v>22.634414712562197</v>
      </c>
      <c r="F14" s="12">
        <f>SUMIFS(Concentrado!G$2:G1003,Concentrado!$A$2:$A1003,"="&amp;$A14,Concentrado!$B$2:$B1003, "=Nuevo León")</f>
        <v>33.19808188860199</v>
      </c>
      <c r="G14" s="12">
        <f>SUMIFS(Concentrado!H$2:H1003,Concentrado!$A$2:$A1003,"="&amp;$A14,Concentrado!$B$2:$B1003, "=Nuevo León")</f>
        <v>48.925615255689515</v>
      </c>
      <c r="H14" s="12">
        <f>SUMIFS(Concentrado!I$2:I1003,Concentrado!$A$2:$A1003,"="&amp;$A14,Concentrado!$B$2:$B1003, "=Nuevo León")</f>
        <v>42.773353090078409</v>
      </c>
      <c r="I14" s="12">
        <f>SUMIFS(Concentrado!J$2:J1003,Concentrado!$A$2:$A1003,"="&amp;$A14,Concentrado!$B$2:$B1003, "=Nuevo León")</f>
        <v>55.097319604587547</v>
      </c>
      <c r="J14" s="12">
        <f>SUMIFS(Concentrado!K$2:K1003,Concentrado!$A$2:$A1003,"="&amp;$A14,Concentrado!$B$2:$B1003, "=Nuevo León")</f>
        <v>67.600458288068481</v>
      </c>
      <c r="K14" s="12">
        <f>SUMIFS(Concentrado!L$2:L1003,Concentrado!$A$2:$A1003,"="&amp;$A14,Concentrado!$B$2:$B1003, "=Nuevo León")</f>
        <v>8.7314166760659244</v>
      </c>
      <c r="L14" s="12">
        <f>SUMIFS(Concentrado!M$2:M1003,Concentrado!$A$2:$A1003,"="&amp;$A14,Concentrado!$B$2:$B1003, "=Nuevo León")</f>
        <v>2.4982240347950664</v>
      </c>
      <c r="M14" s="12">
        <f>SUMIFS(Concentrado!N$2:N1003,Concentrado!$A$2:$A1003,"="&amp;$A14,Concentrado!$B$2:$B1003, "=Nuevo León")</f>
        <v>4.0995246033216031</v>
      </c>
      <c r="N14" s="12">
        <f>SUMIFS(Concentrado!O$2:O1003,Concentrado!$A$2:$A1003,"="&amp;$A14,Concentrado!$B$2:$B1003, "=Nuevo León")</f>
        <v>0.84231513783991763</v>
      </c>
      <c r="O14" s="12">
        <f>SUMIFS(Concentrado!P$2:P1003,Concentrado!$A$2:$A1003,"="&amp;$A14,Concentrado!$B$2:$B1003, "=Nuevo León")</f>
        <v>3.506154274683813</v>
      </c>
      <c r="P14" s="12">
        <f>SUMIFS(Concentrado!Q$2:Q1003,Concentrado!$A$2:$A1003,"="&amp;$A14,Concentrado!$B$2:$B1003, "=Nuevo León")</f>
        <v>4.6006898066523005</v>
      </c>
      <c r="Q14" s="12">
        <f>SUMIFS(Concentrado!R$2:R1003,Concentrado!$A$2:$A1003,"="&amp;$A14,Concentrado!$B$2:$B1003, "=Nuevo León")</f>
        <v>3.7349686064757925</v>
      </c>
    </row>
    <row r="15" spans="1:17" x14ac:dyDescent="0.25">
      <c r="A15" s="5">
        <v>2003</v>
      </c>
      <c r="B15" s="12">
        <f>SUMIFS(Concentrado!C$2:C1004,Concentrado!$A$2:$A1004,"="&amp;$A15,Concentrado!$B$2:$B1004, "=Nuevo León")</f>
        <v>8.0856892812297865</v>
      </c>
      <c r="C15" s="12">
        <f>SUMIFS(Concentrado!D$2:D1004,Concentrado!$A$2:$A1004,"="&amp;$A15,Concentrado!$B$2:$B1004, "=Nuevo León")</f>
        <v>14.982306609337545</v>
      </c>
      <c r="D15" s="12">
        <f>SUMIFS(Concentrado!E$2:E1004,Concentrado!$A$2:$A1004,"="&amp;$A15,Concentrado!$B$2:$B1004, "=Nuevo León")</f>
        <v>10.564114357940241</v>
      </c>
      <c r="E15" s="12">
        <f>SUMIFS(Concentrado!F$2:F1004,Concentrado!$A$2:$A1004,"="&amp;$A15,Concentrado!$B$2:$B1004, "=Nuevo León")</f>
        <v>17.388719208644996</v>
      </c>
      <c r="F15" s="12">
        <f>SUMIFS(Concentrado!G$2:G1004,Concentrado!$A$2:$A1004,"="&amp;$A15,Concentrado!$B$2:$B1004, "=Nuevo León")</f>
        <v>38.224170839261035</v>
      </c>
      <c r="G15" s="12">
        <f>SUMIFS(Concentrado!H$2:H1004,Concentrado!$A$2:$A1004,"="&amp;$A15,Concentrado!$B$2:$B1004, "=Nuevo León")</f>
        <v>51.588491596627449</v>
      </c>
      <c r="H15" s="12">
        <f>SUMIFS(Concentrado!I$2:I1004,Concentrado!$A$2:$A1004,"="&amp;$A15,Concentrado!$B$2:$B1004, "=Nuevo León")</f>
        <v>46.285313127889808</v>
      </c>
      <c r="I15" s="12">
        <f>SUMIFS(Concentrado!J$2:J1004,Concentrado!$A$2:$A1004,"="&amp;$A15,Concentrado!$B$2:$B1004, "=Nuevo León")</f>
        <v>56.90698863462557</v>
      </c>
      <c r="J15" s="12">
        <f>SUMIFS(Concentrado!K$2:K1004,Concentrado!$A$2:$A1004,"="&amp;$A15,Concentrado!$B$2:$B1004, "=Nuevo León")</f>
        <v>66.061390789854229</v>
      </c>
      <c r="K15" s="12">
        <f>SUMIFS(Concentrado!L$2:L1004,Concentrado!$A$2:$A1004,"="&amp;$A15,Concentrado!$B$2:$B1004, "=Nuevo León")</f>
        <v>8.630405549059855</v>
      </c>
      <c r="L15" s="12">
        <f>SUMIFS(Concentrado!M$2:M1004,Concentrado!$A$2:$A1004,"="&amp;$A15,Concentrado!$B$2:$B1004, "=Nuevo León")</f>
        <v>3.2242807247892156</v>
      </c>
      <c r="M15" s="12">
        <f>SUMIFS(Concentrado!N$2:N1004,Concentrado!$A$2:$A1004,"="&amp;$A15,Concentrado!$B$2:$B1004, "=Nuevo León")</f>
        <v>5.2288847466653756</v>
      </c>
      <c r="N15" s="12">
        <f>SUMIFS(Concentrado!O$2:O1004,Concentrado!$A$2:$A1004,"="&amp;$A15,Concentrado!$B$2:$B1004, "=Nuevo León")</f>
        <v>1.165330825282435</v>
      </c>
      <c r="O15" s="12">
        <f>SUMIFS(Concentrado!P$2:P1004,Concentrado!$A$2:$A1004,"="&amp;$A15,Concentrado!$B$2:$B1004, "=Nuevo León")</f>
        <v>5.7916809581756983</v>
      </c>
      <c r="P15" s="12">
        <f>SUMIFS(Concentrado!Q$2:Q1004,Concentrado!$A$2:$A1004,"="&amp;$A15,Concentrado!$B$2:$B1004, "=Nuevo León")</f>
        <v>4.8970278677249741</v>
      </c>
      <c r="Q15" s="12">
        <f>SUMIFS(Concentrado!R$2:R1004,Concentrado!$A$2:$A1004,"="&amp;$A15,Concentrado!$B$2:$B1004, "=Nuevo León")</f>
        <v>3.7576203935513415</v>
      </c>
    </row>
    <row r="16" spans="1:17" x14ac:dyDescent="0.25">
      <c r="A16" s="5">
        <v>2004</v>
      </c>
      <c r="B16" s="12">
        <f>SUMIFS(Concentrado!C$2:C1005,Concentrado!$A$2:$A1005,"="&amp;$A16,Concentrado!$B$2:$B1005, "=Nuevo León")</f>
        <v>5.3996314164641808</v>
      </c>
      <c r="C16" s="12">
        <f>SUMIFS(Concentrado!D$2:D1005,Concentrado!$A$2:$A1005,"="&amp;$A16,Concentrado!$B$2:$B1005, "=Nuevo León")</f>
        <v>9.1558967496566535</v>
      </c>
      <c r="D16" s="12">
        <f>SUMIFS(Concentrado!E$2:E1005,Concentrado!$A$2:$A1005,"="&amp;$A16,Concentrado!$B$2:$B1005, "=Nuevo León")</f>
        <v>11.078048483714815</v>
      </c>
      <c r="E16" s="12">
        <f>SUMIFS(Concentrado!F$2:F1005,Concentrado!$A$2:$A1005,"="&amp;$A16,Concentrado!$B$2:$B1005, "=Nuevo León")</f>
        <v>19.250379332356889</v>
      </c>
      <c r="F16" s="12">
        <f>SUMIFS(Concentrado!G$2:G1005,Concentrado!$A$2:$A1005,"="&amp;$A16,Concentrado!$B$2:$B1005, "=Nuevo León")</f>
        <v>38.169423617391644</v>
      </c>
      <c r="G16" s="12">
        <f>SUMIFS(Concentrado!H$2:H1005,Concentrado!$A$2:$A1005,"="&amp;$A16,Concentrado!$B$2:$B1005, "=Nuevo León")</f>
        <v>54.126484823546946</v>
      </c>
      <c r="H16" s="12">
        <f>SUMIFS(Concentrado!I$2:I1005,Concentrado!$A$2:$A1005,"="&amp;$A16,Concentrado!$B$2:$B1005, "=Nuevo León")</f>
        <v>48.807955886723761</v>
      </c>
      <c r="I16" s="12">
        <f>SUMIFS(Concentrado!J$2:J1005,Concentrado!$A$2:$A1005,"="&amp;$A16,Concentrado!$B$2:$B1005, "=Nuevo León")</f>
        <v>59.459230438555856</v>
      </c>
      <c r="J16" s="12">
        <f>SUMIFS(Concentrado!K$2:K1005,Concentrado!$A$2:$A1005,"="&amp;$A16,Concentrado!$B$2:$B1005, "=Nuevo León")</f>
        <v>64.966044366602461</v>
      </c>
      <c r="K16" s="12">
        <f>SUMIFS(Concentrado!L$2:L1005,Concentrado!$A$2:$A1005,"="&amp;$A16,Concentrado!$B$2:$B1005, "=Nuevo León")</f>
        <v>8.4624631520345677</v>
      </c>
      <c r="L16" s="12">
        <f>SUMIFS(Concentrado!M$2:M1005,Concentrado!$A$2:$A1005,"="&amp;$A16,Concentrado!$B$2:$B1005, "=Nuevo León")</f>
        <v>2.4484092827515744</v>
      </c>
      <c r="M16" s="12">
        <f>SUMIFS(Concentrado!N$2:N1005,Concentrado!$A$2:$A1005,"="&amp;$A16,Concentrado!$B$2:$B1005, "=Nuevo León")</f>
        <v>3.6083702795632351</v>
      </c>
      <c r="N16" s="12">
        <f>SUMIFS(Concentrado!O$2:O1005,Concentrado!$A$2:$A1005,"="&amp;$A16,Concentrado!$B$2:$B1005, "=Nuevo León")</f>
        <v>1.2853476555972845</v>
      </c>
      <c r="O16" s="12">
        <f>SUMIFS(Concentrado!P$2:P1005,Concentrado!$A$2:$A1005,"="&amp;$A16,Concentrado!$B$2:$B1005, "=Nuevo León")</f>
        <v>5.8094141876108818</v>
      </c>
      <c r="P16" s="12">
        <f>SUMIFS(Concentrado!Q$2:Q1005,Concentrado!$A$2:$A1005,"="&amp;$A16,Concentrado!$B$2:$B1005, "=Nuevo León")</f>
        <v>4.4213992872989598</v>
      </c>
      <c r="Q16" s="12">
        <f>SUMIFS(Concentrado!R$2:R1005,Concentrado!$A$2:$A1005,"="&amp;$A16,Concentrado!$B$2:$B1005, "=Nuevo León")</f>
        <v>4.255002539927494</v>
      </c>
    </row>
    <row r="17" spans="1:17" x14ac:dyDescent="0.25">
      <c r="A17" s="5">
        <v>2005</v>
      </c>
      <c r="B17" s="12">
        <f>SUMIFS(Concentrado!C$2:C1006,Concentrado!$A$2:$A1006,"="&amp;$A17,Concentrado!$B$2:$B1006, "=Nuevo León")</f>
        <v>6.2529383020261839</v>
      </c>
      <c r="C17" s="12">
        <f>SUMIFS(Concentrado!D$2:D1006,Concentrado!$A$2:$A1006,"="&amp;$A17,Concentrado!$B$2:$B1006, "=Nuevo León")</f>
        <v>10.884744451675209</v>
      </c>
      <c r="D17" s="12">
        <f>SUMIFS(Concentrado!E$2:E1006,Concentrado!$A$2:$A1006,"="&amp;$A17,Concentrado!$B$2:$B1006, "=Nuevo León")</f>
        <v>10.412080130662781</v>
      </c>
      <c r="E17" s="12">
        <f>SUMIFS(Concentrado!F$2:F1006,Concentrado!$A$2:$A1006,"="&amp;$A17,Concentrado!$B$2:$B1006, "=Nuevo León")</f>
        <v>21.088874162952582</v>
      </c>
      <c r="F17" s="12">
        <f>SUMIFS(Concentrado!G$2:G1006,Concentrado!$A$2:$A1006,"="&amp;$A17,Concentrado!$B$2:$B1006, "=Nuevo León")</f>
        <v>44.353765634702384</v>
      </c>
      <c r="G17" s="12">
        <f>SUMIFS(Concentrado!H$2:H1006,Concentrado!$A$2:$A1006,"="&amp;$A17,Concentrado!$B$2:$B1006, "=Nuevo León")</f>
        <v>59.21273176306142</v>
      </c>
      <c r="H17" s="12">
        <f>SUMIFS(Concentrado!I$2:I1006,Concentrado!$A$2:$A1006,"="&amp;$A17,Concentrado!$B$2:$B1006, "=Nuevo León")</f>
        <v>53.412783490560322</v>
      </c>
      <c r="I17" s="12">
        <f>SUMIFS(Concentrado!J$2:J1006,Concentrado!$A$2:$A1006,"="&amp;$A17,Concentrado!$B$2:$B1006, "=Nuevo León")</f>
        <v>65.026851001217452</v>
      </c>
      <c r="J17" s="12">
        <f>SUMIFS(Concentrado!K$2:K1006,Concentrado!$A$2:$A1006,"="&amp;$A17,Concentrado!$B$2:$B1006, "=Nuevo León")</f>
        <v>67.535151148657064</v>
      </c>
      <c r="K17" s="12">
        <f>SUMIFS(Concentrado!L$2:L1006,Concentrado!$A$2:$A1006,"="&amp;$A17,Concentrado!$B$2:$B1006, "=Nuevo León")</f>
        <v>10.070826819544305</v>
      </c>
      <c r="L17" s="12">
        <f>SUMIFS(Concentrado!M$2:M1006,Concentrado!$A$2:$A1006,"="&amp;$A17,Concentrado!$B$2:$B1006, "=Nuevo León")</f>
        <v>3.0305728855110177</v>
      </c>
      <c r="M17" s="12">
        <f>SUMIFS(Concentrado!N$2:N1006,Concentrado!$A$2:$A1006,"="&amp;$A17,Concentrado!$B$2:$B1006, "=Nuevo León")</f>
        <v>5.2621138050857166</v>
      </c>
      <c r="N17" s="12">
        <f>SUMIFS(Concentrado!O$2:O1006,Concentrado!$A$2:$A1006,"="&amp;$A17,Concentrado!$B$2:$B1006, "=Nuevo León")</f>
        <v>0.79357966045994011</v>
      </c>
      <c r="O17" s="12">
        <f>SUMIFS(Concentrado!P$2:P1006,Concentrado!$A$2:$A1006,"="&amp;$A17,Concentrado!$B$2:$B1006, "=Nuevo León")</f>
        <v>5.5120365137572831</v>
      </c>
      <c r="P17" s="12">
        <f>SUMIFS(Concentrado!Q$2:Q1006,Concentrado!$A$2:$A1006,"="&amp;$A17,Concentrado!$B$2:$B1006, "=Nuevo León")</f>
        <v>4.4992351300278957</v>
      </c>
      <c r="Q17" s="12">
        <f>SUMIFS(Concentrado!R$2:R1006,Concentrado!$A$2:$A1006,"="&amp;$A17,Concentrado!$B$2:$B1006, "=Nuevo León")</f>
        <v>3.8698084538063764</v>
      </c>
    </row>
    <row r="18" spans="1:17" x14ac:dyDescent="0.25">
      <c r="A18" s="5">
        <v>2006</v>
      </c>
      <c r="B18" s="12">
        <f>SUMIFS(Concentrado!C$2:C1007,Concentrado!$A$2:$A1007,"="&amp;$A18,Concentrado!$B$2:$B1007, "=Nuevo León")</f>
        <v>4.8246138011523936</v>
      </c>
      <c r="C18" s="12">
        <f>SUMIFS(Concentrado!D$2:D1007,Concentrado!$A$2:$A1007,"="&amp;$A18,Concentrado!$B$2:$B1007, "=Nuevo León")</f>
        <v>8.0410230019206566</v>
      </c>
      <c r="D18" s="12">
        <f>SUMIFS(Concentrado!E$2:E1007,Concentrado!$A$2:$A1007,"="&amp;$A18,Concentrado!$B$2:$B1007, "=Nuevo León")</f>
        <v>10.975178946862984</v>
      </c>
      <c r="E18" s="12">
        <f>SUMIFS(Concentrado!F$2:F1007,Concentrado!$A$2:$A1007,"="&amp;$A18,Concentrado!$B$2:$B1007, "=Nuevo León")</f>
        <v>20.321229768800997</v>
      </c>
      <c r="F18" s="12">
        <f>SUMIFS(Concentrado!G$2:G1007,Concentrado!$A$2:$A1007,"="&amp;$A18,Concentrado!$B$2:$B1007, "=Nuevo León")</f>
        <v>38.742590199692302</v>
      </c>
      <c r="G18" s="12">
        <f>SUMIFS(Concentrado!H$2:H1007,Concentrado!$A$2:$A1007,"="&amp;$A18,Concentrado!$B$2:$B1007, "=Nuevo León")</f>
        <v>54.327400476205398</v>
      </c>
      <c r="H18" s="12">
        <f>SUMIFS(Concentrado!I$2:I1007,Concentrado!$A$2:$A1007,"="&amp;$A18,Concentrado!$B$2:$B1007, "=Nuevo León")</f>
        <v>50.375922320510632</v>
      </c>
      <c r="I18" s="12">
        <f>SUMIFS(Concentrado!J$2:J1007,Concentrado!$A$2:$A1007,"="&amp;$A18,Concentrado!$B$2:$B1007, "=Nuevo León")</f>
        <v>58.28514392721911</v>
      </c>
      <c r="J18" s="12">
        <f>SUMIFS(Concentrado!K$2:K1007,Concentrado!$A$2:$A1007,"="&amp;$A18,Concentrado!$B$2:$B1007, "=Nuevo León")</f>
        <v>64.529514418263346</v>
      </c>
      <c r="K18" s="12">
        <f>SUMIFS(Concentrado!L$2:L1007,Concentrado!$A$2:$A1007,"="&amp;$A18,Concentrado!$B$2:$B1007, "=Nuevo León")</f>
        <v>8.6008852964434652</v>
      </c>
      <c r="L18" s="12">
        <f>SUMIFS(Concentrado!M$2:M1007,Concentrado!$A$2:$A1007,"="&amp;$A18,Concentrado!$B$2:$B1007, "=Nuevo León")</f>
        <v>3.6599511899759425</v>
      </c>
      <c r="M18" s="12">
        <f>SUMIFS(Concentrado!N$2:N1007,Concentrado!$A$2:$A1007,"="&amp;$A18,Concentrado!$B$2:$B1007, "=Nuevo León")</f>
        <v>6.3084185846011511</v>
      </c>
      <c r="N18" s="12">
        <f>SUMIFS(Concentrado!O$2:O1007,Concentrado!$A$2:$A1007,"="&amp;$A18,Concentrado!$B$2:$B1007, "=Nuevo León")</f>
        <v>1.0072844983494269</v>
      </c>
      <c r="O18" s="12">
        <f>SUMIFS(Concentrado!P$2:P1007,Concentrado!$A$2:$A1007,"="&amp;$A18,Concentrado!$B$2:$B1007, "=Nuevo León")</f>
        <v>6.5316089048438783</v>
      </c>
      <c r="P18" s="12">
        <f>SUMIFS(Concentrado!Q$2:Q1007,Concentrado!$A$2:$A1007,"="&amp;$A18,Concentrado!$B$2:$B1007, "=Nuevo León")</f>
        <v>3.5455777152891943</v>
      </c>
      <c r="Q18" s="12">
        <f>SUMIFS(Concentrado!R$2:R1007,Concentrado!$A$2:$A1007,"="&amp;$A18,Concentrado!$B$2:$B1007, "=Nuevo León")</f>
        <v>4.1631944785976351</v>
      </c>
    </row>
    <row r="19" spans="1:17" x14ac:dyDescent="0.25">
      <c r="A19" s="5">
        <v>2007</v>
      </c>
      <c r="B19" s="12">
        <f>SUMIFS(Concentrado!C$2:C1008,Concentrado!$A$2:$A1008,"="&amp;$A19,Concentrado!$B$2:$B1008, "=Nuevo León")</f>
        <v>4.5836656490928922</v>
      </c>
      <c r="C19" s="12">
        <f>SUMIFS(Concentrado!D$2:D1008,Concentrado!$A$2:$A1008,"="&amp;$A19,Concentrado!$B$2:$B1008, "=Nuevo León")</f>
        <v>8.4797814508218519</v>
      </c>
      <c r="D19" s="12">
        <f>SUMIFS(Concentrado!E$2:E1008,Concentrado!$A$2:$A1008,"="&amp;$A19,Concentrado!$B$2:$B1008, "=Nuevo León")</f>
        <v>10.497060822969569</v>
      </c>
      <c r="E19" s="12">
        <f>SUMIFS(Concentrado!F$2:F1008,Concentrado!$A$2:$A1008,"="&amp;$A19,Concentrado!$B$2:$B1008, "=Nuevo León")</f>
        <v>21.743911704722677</v>
      </c>
      <c r="F19" s="12">
        <f>SUMIFS(Concentrado!G$2:G1008,Concentrado!$A$2:$A1008,"="&amp;$A19,Concentrado!$B$2:$B1008, "=Nuevo León")</f>
        <v>43.792235894177345</v>
      </c>
      <c r="G19" s="12">
        <f>SUMIFS(Concentrado!H$2:H1008,Concentrado!$A$2:$A1008,"="&amp;$A19,Concentrado!$B$2:$B1008, "=Nuevo León")</f>
        <v>59.412636704076121</v>
      </c>
      <c r="H19" s="12">
        <f>SUMIFS(Concentrado!I$2:I1008,Concentrado!$A$2:$A1008,"="&amp;$A19,Concentrado!$B$2:$B1008, "=Nuevo León")</f>
        <v>56.570939059629367</v>
      </c>
      <c r="I19" s="12">
        <f>SUMIFS(Concentrado!J$2:J1008,Concentrado!$A$2:$A1008,"="&amp;$A19,Concentrado!$B$2:$B1008, "=Nuevo León")</f>
        <v>62.255592896933308</v>
      </c>
      <c r="J19" s="12">
        <f>SUMIFS(Concentrado!K$2:K1008,Concentrado!$A$2:$A1008,"="&amp;$A19,Concentrado!$B$2:$B1008, "=Nuevo León")</f>
        <v>68.573768894273798</v>
      </c>
      <c r="K19" s="12">
        <f>SUMIFS(Concentrado!L$2:L1008,Concentrado!$A$2:$A1008,"="&amp;$A19,Concentrado!$B$2:$B1008, "=Nuevo León")</f>
        <v>10.822710087439415</v>
      </c>
      <c r="L19" s="12">
        <f>SUMIFS(Concentrado!M$2:M1008,Concentrado!$A$2:$A1008,"="&amp;$A19,Concentrado!$B$2:$B1008, "=Nuevo León")</f>
        <v>6.0176064386592598</v>
      </c>
      <c r="M19" s="12">
        <f>SUMIFS(Concentrado!N$2:N1008,Concentrado!$A$2:$A1008,"="&amp;$A19,Concentrado!$B$2:$B1008, "=Nuevo León")</f>
        <v>11.089699958514645</v>
      </c>
      <c r="N19" s="12">
        <f>SUMIFS(Concentrado!O$2:O1008,Concentrado!$A$2:$A1008,"="&amp;$A19,Concentrado!$B$2:$B1008, "=Nuevo León")</f>
        <v>0.94326655904444412</v>
      </c>
      <c r="O19" s="12">
        <f>SUMIFS(Concentrado!P$2:P1008,Concentrado!$A$2:$A1008,"="&amp;$A19,Concentrado!$B$2:$B1008, "=Nuevo León")</f>
        <v>5.3460943361860345</v>
      </c>
      <c r="P19" s="12">
        <f>SUMIFS(Concentrado!Q$2:Q1008,Concentrado!$A$2:$A1008,"="&amp;$A19,Concentrado!$B$2:$B1008, "=Nuevo León")</f>
        <v>3.1659795069065506</v>
      </c>
      <c r="Q19" s="12">
        <f>SUMIFS(Concentrado!R$2:R1008,Concentrado!$A$2:$A1008,"="&amp;$A19,Concentrado!$B$2:$B1008, "=Nuevo León")</f>
        <v>3.4129708159559975</v>
      </c>
    </row>
    <row r="20" spans="1:17" x14ac:dyDescent="0.25">
      <c r="A20" s="5">
        <v>2008</v>
      </c>
      <c r="B20" s="12">
        <f>SUMIFS(Concentrado!C$2:C1009,Concentrado!$A$2:$A1009,"="&amp;$A20,Concentrado!$B$2:$B1009, "=Nuevo León")</f>
        <v>5.0300545760921507</v>
      </c>
      <c r="C20" s="12">
        <f>SUMIFS(Concentrado!D$2:D1009,Concentrado!$A$2:$A1009,"="&amp;$A20,Concentrado!$B$2:$B1009, "=Nuevo León")</f>
        <v>7.7737207085060502</v>
      </c>
      <c r="D20" s="12">
        <f>SUMIFS(Concentrado!E$2:E1009,Concentrado!$A$2:$A1009,"="&amp;$A20,Concentrado!$B$2:$B1009, "=Nuevo León")</f>
        <v>9.634948793080973</v>
      </c>
      <c r="E20" s="12">
        <f>SUMIFS(Concentrado!F$2:F1009,Concentrado!$A$2:$A1009,"="&amp;$A20,Concentrado!$B$2:$B1009, "=Nuevo León")</f>
        <v>23.561093267113975</v>
      </c>
      <c r="F20" s="12">
        <f>SUMIFS(Concentrado!G$2:G1009,Concentrado!$A$2:$A1009,"="&amp;$A20,Concentrado!$B$2:$B1009, "=Nuevo León")</f>
        <v>44.279591639189292</v>
      </c>
      <c r="G20" s="12">
        <f>SUMIFS(Concentrado!H$2:H1009,Concentrado!$A$2:$A1009,"="&amp;$A20,Concentrado!$B$2:$B1009, "=Nuevo León")</f>
        <v>62.23913266188508</v>
      </c>
      <c r="H20" s="12">
        <f>SUMIFS(Concentrado!I$2:I1009,Concentrado!$A$2:$A1009,"="&amp;$A20,Concentrado!$B$2:$B1009, "=Nuevo León")</f>
        <v>58.390853832929885</v>
      </c>
      <c r="I20" s="12">
        <f>SUMIFS(Concentrado!J$2:J1009,Concentrado!$A$2:$A1009,"="&amp;$A20,Concentrado!$B$2:$B1009, "=Nuevo León")</f>
        <v>66.086456946435604</v>
      </c>
      <c r="J20" s="12">
        <f>SUMIFS(Concentrado!K$2:K1009,Concentrado!$A$2:$A1009,"="&amp;$A20,Concentrado!$B$2:$B1009, "=Nuevo León")</f>
        <v>67.218263274835891</v>
      </c>
      <c r="K20" s="12">
        <f>SUMIFS(Concentrado!L$2:L1009,Concentrado!$A$2:$A1009,"="&amp;$A20,Concentrado!$B$2:$B1009, "=Nuevo León")</f>
        <v>11.2801543089859</v>
      </c>
      <c r="L20" s="12">
        <f>SUMIFS(Concentrado!M$2:M1009,Concentrado!$A$2:$A1009,"="&amp;$A20,Concentrado!$B$2:$B1009, "=Nuevo León")</f>
        <v>5.3316354351066169</v>
      </c>
      <c r="M20" s="12">
        <f>SUMIFS(Concentrado!N$2:N1009,Concentrado!$A$2:$A1009,"="&amp;$A20,Concentrado!$B$2:$B1009, "=Nuevo León")</f>
        <v>9.7391537336434002</v>
      </c>
      <c r="N20" s="12">
        <f>SUMIFS(Concentrado!O$2:O1009,Concentrado!$A$2:$A1009,"="&amp;$A20,Concentrado!$B$2:$B1009, "=Nuevo León")</f>
        <v>0.88115275928580816</v>
      </c>
      <c r="O20" s="12">
        <f>SUMIFS(Concentrado!P$2:P1009,Concentrado!$A$2:$A1009,"="&amp;$A20,Concentrado!$B$2:$B1009, "=Nuevo León")</f>
        <v>6.390318176399818</v>
      </c>
      <c r="P20" s="12">
        <f>SUMIFS(Concentrado!Q$2:Q1009,Concentrado!$A$2:$A1009,"="&amp;$A20,Concentrado!$B$2:$B1009, "=Nuevo León")</f>
        <v>3.1945749507870222</v>
      </c>
      <c r="Q20" s="12">
        <f>SUMIFS(Concentrado!R$2:R1009,Concentrado!$A$2:$A1009,"="&amp;$A20,Concentrado!$B$2:$B1009, "=Nuevo León")</f>
        <v>4.2080263144849734</v>
      </c>
    </row>
    <row r="21" spans="1:17" x14ac:dyDescent="0.25">
      <c r="A21" s="5">
        <v>2009</v>
      </c>
      <c r="B21" s="12">
        <f>SUMIFS(Concentrado!C$2:C1010,Concentrado!$A$2:$A1010,"="&amp;$A21,Concentrado!$B$2:$B1010, "=Nuevo León")</f>
        <v>3.1947861090699976</v>
      </c>
      <c r="C21" s="12">
        <f>SUMIFS(Concentrado!D$2:D1010,Concentrado!$A$2:$A1010,"="&amp;$A21,Concentrado!$B$2:$B1010, "=Nuevo León")</f>
        <v>9.3561593194192785</v>
      </c>
      <c r="D21" s="12">
        <f>SUMIFS(Concentrado!E$2:E1010,Concentrado!$A$2:$A1010,"="&amp;$A21,Concentrado!$B$2:$B1010, "=Nuevo León")</f>
        <v>9.6826301487189017</v>
      </c>
      <c r="E21" s="12">
        <f>SUMIFS(Concentrado!F$2:F1010,Concentrado!$A$2:$A1010,"="&amp;$A21,Concentrado!$B$2:$B1010, "=Nuevo León")</f>
        <v>21.884318547511015</v>
      </c>
      <c r="F21" s="12">
        <f>SUMIFS(Concentrado!G$2:G1010,Concentrado!$A$2:$A1010,"="&amp;$A21,Concentrado!$B$2:$B1010, "=Nuevo León")</f>
        <v>40.150475278778792</v>
      </c>
      <c r="G21" s="12">
        <f>SUMIFS(Concentrado!H$2:H1010,Concentrado!$A$2:$A1010,"="&amp;$A21,Concentrado!$B$2:$B1010, "=Nuevo León")</f>
        <v>61.803534799021776</v>
      </c>
      <c r="H21" s="12">
        <f>SUMIFS(Concentrado!I$2:I1010,Concentrado!$A$2:$A1010,"="&amp;$A21,Concentrado!$B$2:$B1010, "=Nuevo León")</f>
        <v>60.588526064094104</v>
      </c>
      <c r="I21" s="12">
        <f>SUMIFS(Concentrado!J$2:J1010,Concentrado!$A$2:$A1010,"="&amp;$A21,Concentrado!$B$2:$B1010, "=Nuevo León")</f>
        <v>63.017855058933371</v>
      </c>
      <c r="J21" s="12">
        <f>SUMIFS(Concentrado!K$2:K1010,Concentrado!$A$2:$A1010,"="&amp;$A21,Concentrado!$B$2:$B1010, "=Nuevo León")</f>
        <v>75.422361984535499</v>
      </c>
      <c r="K21" s="12">
        <f>SUMIFS(Concentrado!L$2:L1010,Concentrado!$A$2:$A1010,"="&amp;$A21,Concentrado!$B$2:$B1010, "=Nuevo León")</f>
        <v>13.121631907312423</v>
      </c>
      <c r="L21" s="12">
        <f>SUMIFS(Concentrado!M$2:M1010,Concentrado!$A$2:$A1010,"="&amp;$A21,Concentrado!$B$2:$B1010, "=Nuevo León")</f>
        <v>7.2633744989406503</v>
      </c>
      <c r="M21" s="12">
        <f>SUMIFS(Concentrado!N$2:N1010,Concentrado!$A$2:$A1010,"="&amp;$A21,Concentrado!$B$2:$B1010, "=Nuevo León")</f>
        <v>12.325289028027706</v>
      </c>
      <c r="N21" s="12">
        <f>SUMIFS(Concentrado!O$2:O1010,Concentrado!$A$2:$A1010,"="&amp;$A21,Concentrado!$B$2:$B1010, "=Nuevo León")</f>
        <v>2.161106140566988</v>
      </c>
      <c r="O21" s="12">
        <f>SUMIFS(Concentrado!P$2:P1010,Concentrado!$A$2:$A1010,"="&amp;$A21,Concentrado!$B$2:$B1010, "=Nuevo León")</f>
        <v>6.7981914382848654</v>
      </c>
      <c r="P21" s="12">
        <f>SUMIFS(Concentrado!Q$2:Q1010,Concentrado!$A$2:$A1010,"="&amp;$A21,Concentrado!$B$2:$B1010, "=Nuevo León")</f>
        <v>3.4587497614003095</v>
      </c>
      <c r="Q21" s="12">
        <f>SUMIFS(Concentrado!R$2:R1010,Concentrado!$A$2:$A1010,"="&amp;$A21,Concentrado!$B$2:$B1010, "=Nuevo León")</f>
        <v>4.1072653416628677</v>
      </c>
    </row>
    <row r="22" spans="1:17" x14ac:dyDescent="0.25">
      <c r="A22" s="5">
        <v>2010</v>
      </c>
      <c r="B22" s="12">
        <f>SUMIFS(Concentrado!C$2:C1011,Concentrado!$A$2:$A1011,"="&amp;$A22,Concentrado!$B$2:$B1011, "=Nuevo León")</f>
        <v>3.1866415984194258</v>
      </c>
      <c r="C22" s="12">
        <f>SUMIFS(Concentrado!D$2:D1011,Concentrado!$A$2:$A1011,"="&amp;$A22,Concentrado!$B$2:$B1011, "=Nuevo León")</f>
        <v>7.738986739018606</v>
      </c>
      <c r="D22" s="12">
        <f>SUMIFS(Concentrado!E$2:E1011,Concentrado!$A$2:$A1011,"="&amp;$A22,Concentrado!$B$2:$B1011, "=Nuevo León")</f>
        <v>9.350077636300373</v>
      </c>
      <c r="E22" s="12">
        <f>SUMIFS(Concentrado!F$2:F1011,Concentrado!$A$2:$A1011,"="&amp;$A22,Concentrado!$B$2:$B1011, "=Nuevo León")</f>
        <v>22.991994187623867</v>
      </c>
      <c r="F22" s="12">
        <f>SUMIFS(Concentrado!G$2:G1011,Concentrado!$A$2:$A1011,"="&amp;$A22,Concentrado!$B$2:$B1011, "=Nuevo León")</f>
        <v>38.65724166298503</v>
      </c>
      <c r="G22" s="12">
        <f>SUMIFS(Concentrado!H$2:H1011,Concentrado!$A$2:$A1011,"="&amp;$A22,Concentrado!$B$2:$B1011, "=Nuevo León")</f>
        <v>62.979494530141778</v>
      </c>
      <c r="H22" s="12">
        <f>SUMIFS(Concentrado!I$2:I1011,Concentrado!$A$2:$A1011,"="&amp;$A22,Concentrado!$B$2:$B1011, "=Nuevo León")</f>
        <v>62.403343800397593</v>
      </c>
      <c r="I22" s="12">
        <f>SUMIFS(Concentrado!J$2:J1011,Concentrado!$A$2:$A1011,"="&amp;$A22,Concentrado!$B$2:$B1011, "=Nuevo León")</f>
        <v>63.555313062950304</v>
      </c>
      <c r="J22" s="12">
        <f>SUMIFS(Concentrado!K$2:K1011,Concentrado!$A$2:$A1011,"="&amp;$A22,Concentrado!$B$2:$B1011, "=Nuevo León")</f>
        <v>76.963149144482557</v>
      </c>
      <c r="K22" s="12">
        <f>SUMIFS(Concentrado!L$2:L1011,Concentrado!$A$2:$A1011,"="&amp;$A22,Concentrado!$B$2:$B1011, "=Nuevo León")</f>
        <v>11.24633830895389</v>
      </c>
      <c r="L22" s="12">
        <f>SUMIFS(Concentrado!M$2:M1011,Concentrado!$A$2:$A1011,"="&amp;$A22,Concentrado!$B$2:$B1011, "=Nuevo León")</f>
        <v>18.991458087761757</v>
      </c>
      <c r="M22" s="12">
        <f>SUMIFS(Concentrado!N$2:N1011,Concentrado!$A$2:$A1011,"="&amp;$A22,Concentrado!$B$2:$B1011, "=Nuevo León")</f>
        <v>34.173259700217734</v>
      </c>
      <c r="N22" s="12">
        <f>SUMIFS(Concentrado!O$2:O1011,Concentrado!$A$2:$A1011,"="&amp;$A22,Concentrado!$B$2:$B1011, "=Nuevo León")</f>
        <v>3.5638493306327272</v>
      </c>
      <c r="O22" s="12">
        <f>SUMIFS(Concentrado!P$2:P1011,Concentrado!$A$2:$A1011,"="&amp;$A22,Concentrado!$B$2:$B1011, "=Nuevo León")</f>
        <v>6.7066350177366543</v>
      </c>
      <c r="P22" s="12">
        <f>SUMIFS(Concentrado!Q$2:Q1011,Concentrado!$A$2:$A1011,"="&amp;$A22,Concentrado!$B$2:$B1011, "=Nuevo León")</f>
        <v>3.968047667498825</v>
      </c>
      <c r="Q22" s="12">
        <f>SUMIFS(Concentrado!R$2:R1011,Concentrado!$A$2:$A1011,"="&amp;$A22,Concentrado!$B$2:$B1011, "=Nuevo León")</f>
        <v>4.5834133485547932</v>
      </c>
    </row>
    <row r="23" spans="1:17" x14ac:dyDescent="0.25">
      <c r="A23" s="5">
        <v>2011</v>
      </c>
      <c r="B23" s="12">
        <f>SUMIFS(Concentrado!C$2:C1012,Concentrado!$A$2:$A1012,"="&amp;$A23,Concentrado!$B$2:$B1012, "=Nuevo León")</f>
        <v>4.0738360145209622</v>
      </c>
      <c r="C23" s="12">
        <f>SUMIFS(Concentrado!D$2:D1012,Concentrado!$A$2:$A1012,"="&amp;$A23,Concentrado!$B$2:$B1012, "=Nuevo León")</f>
        <v>5.8844297987525014</v>
      </c>
      <c r="D23" s="12">
        <f>SUMIFS(Concentrado!E$2:E1012,Concentrado!$A$2:$A1012,"="&amp;$A23,Concentrado!$B$2:$B1012, "=Nuevo León")</f>
        <v>8.9583927448963294</v>
      </c>
      <c r="E23" s="12">
        <f>SUMIFS(Concentrado!F$2:F1012,Concentrado!$A$2:$A1012,"="&amp;$A23,Concentrado!$B$2:$B1012, "=Nuevo León")</f>
        <v>20.454996767513283</v>
      </c>
      <c r="F23" s="12">
        <f>SUMIFS(Concentrado!G$2:G1012,Concentrado!$A$2:$A1012,"="&amp;$A23,Concentrado!$B$2:$B1012, "=Nuevo León")</f>
        <v>44.037990106131559</v>
      </c>
      <c r="G23" s="12">
        <f>SUMIFS(Concentrado!H$2:H1012,Concentrado!$A$2:$A1012,"="&amp;$A23,Concentrado!$B$2:$B1012, "=Nuevo León")</f>
        <v>55.308630059938828</v>
      </c>
      <c r="H23" s="12">
        <f>SUMIFS(Concentrado!I$2:I1012,Concentrado!$A$2:$A1012,"="&amp;$A23,Concentrado!$B$2:$B1012, "=Nuevo León")</f>
        <v>56.296302460518731</v>
      </c>
      <c r="I23" s="12">
        <f>SUMIFS(Concentrado!J$2:J1012,Concentrado!$A$2:$A1012,"="&amp;$A23,Concentrado!$B$2:$B1012, "=Nuevo León")</f>
        <v>54.321310133503147</v>
      </c>
      <c r="J23" s="12">
        <f>SUMIFS(Concentrado!K$2:K1012,Concentrado!$A$2:$A1012,"="&amp;$A23,Concentrado!$B$2:$B1012, "=Nuevo León")</f>
        <v>76.358774332469139</v>
      </c>
      <c r="K23" s="12">
        <f>SUMIFS(Concentrado!L$2:L1012,Concentrado!$A$2:$A1012,"="&amp;$A23,Concentrado!$B$2:$B1012, "=Nuevo León")</f>
        <v>12.917133985416326</v>
      </c>
      <c r="L23" s="12">
        <f>SUMIFS(Concentrado!M$2:M1012,Concentrado!$A$2:$A1012,"="&amp;$A23,Concentrado!$B$2:$B1012, "=Nuevo León")</f>
        <v>43.140315435995916</v>
      </c>
      <c r="M23" s="12">
        <f>SUMIFS(Concentrado!N$2:N1012,Concentrado!$A$2:$A1012,"="&amp;$A23,Concentrado!$B$2:$B1012, "=Nuevo León")</f>
        <v>75.06173661402498</v>
      </c>
      <c r="N23" s="12">
        <f>SUMIFS(Concentrado!O$2:O1012,Concentrado!$A$2:$A1012,"="&amp;$A23,Concentrado!$B$2:$B1012, "=Nuevo León")</f>
        <v>9.4001654595495499</v>
      </c>
      <c r="O23" s="12">
        <f>SUMIFS(Concentrado!P$2:P1012,Concentrado!$A$2:$A1012,"="&amp;$A23,Concentrado!$B$2:$B1012, "=Nuevo León")</f>
        <v>4.7659310069706153</v>
      </c>
      <c r="P23" s="12">
        <f>SUMIFS(Concentrado!Q$2:Q1012,Concentrado!$A$2:$A1012,"="&amp;$A23,Concentrado!$B$2:$B1012, "=Nuevo León")</f>
        <v>3.3072855131742283</v>
      </c>
      <c r="Q23" s="12">
        <f>SUMIFS(Concentrado!R$2:R1012,Concentrado!$A$2:$A1012,"="&amp;$A23,Concentrado!$B$2:$B1012, "=Nuevo León")</f>
        <v>3.660894656092228</v>
      </c>
    </row>
    <row r="24" spans="1:17" x14ac:dyDescent="0.25">
      <c r="A24" s="5">
        <v>2012</v>
      </c>
      <c r="B24" s="12">
        <f>SUMIFS(Concentrado!C$2:C1013,Concentrado!$A$2:$A1013,"="&amp;$A24,Concentrado!$B$2:$B1013, "=Nuevo León")</f>
        <v>1.5722458183876395</v>
      </c>
      <c r="C24" s="12">
        <f>SUMIFS(Concentrado!D$2:D1013,Concentrado!$A$2:$A1013,"="&amp;$A24,Concentrado!$B$2:$B1013, "=Nuevo León")</f>
        <v>4.7167374551629182</v>
      </c>
      <c r="D24" s="12">
        <f>SUMIFS(Concentrado!E$2:E1013,Concentrado!$A$2:$A1013,"="&amp;$A24,Concentrado!$B$2:$B1013, "=Nuevo León")</f>
        <v>8.3624321734033931</v>
      </c>
      <c r="E24" s="12">
        <f>SUMIFS(Concentrado!F$2:F1013,Concentrado!$A$2:$A1013,"="&amp;$A24,Concentrado!$B$2:$B1013, "=Nuevo León")</f>
        <v>21.960474055372391</v>
      </c>
      <c r="F24" s="12">
        <f>SUMIFS(Concentrado!G$2:G1013,Concentrado!$A$2:$A1013,"="&amp;$A24,Concentrado!$B$2:$B1013, "=Nuevo León")</f>
        <v>40.984837376758421</v>
      </c>
      <c r="G24" s="12">
        <f>SUMIFS(Concentrado!H$2:H1013,Concentrado!$A$2:$A1013,"="&amp;$A24,Concentrado!$B$2:$B1013, "=Nuevo León")</f>
        <v>60.110108845942946</v>
      </c>
      <c r="H24" s="12">
        <f>SUMIFS(Concentrado!I$2:I1013,Concentrado!$A$2:$A1013,"="&amp;$A24,Concentrado!$B$2:$B1013, "=Nuevo León")</f>
        <v>58.996761697085859</v>
      </c>
      <c r="I24" s="12">
        <f>SUMIFS(Concentrado!J$2:J1013,Concentrado!$A$2:$A1013,"="&amp;$A24,Concentrado!$B$2:$B1013, "=Nuevo León")</f>
        <v>61.223192958558862</v>
      </c>
      <c r="J24" s="12">
        <f>SUMIFS(Concentrado!K$2:K1013,Concentrado!$A$2:$A1013,"="&amp;$A24,Concentrado!$B$2:$B1013, "=Nuevo León")</f>
        <v>73.940933619374078</v>
      </c>
      <c r="K24" s="12">
        <f>SUMIFS(Concentrado!L$2:L1013,Concentrado!$A$2:$A1013,"="&amp;$A24,Concentrado!$B$2:$B1013, "=Nuevo León")</f>
        <v>10.693936680487987</v>
      </c>
      <c r="L24" s="12">
        <f>SUMIFS(Concentrado!M$2:M1013,Concentrado!$A$2:$A1013,"="&amp;$A24,Concentrado!$B$2:$B1013, "=Nuevo León")</f>
        <v>36.766772777677737</v>
      </c>
      <c r="M24" s="12">
        <f>SUMIFS(Concentrado!N$2:N1013,Concentrado!$A$2:$A1013,"="&amp;$A24,Concentrado!$B$2:$B1013, "=Nuevo León")</f>
        <v>62.500713013349241</v>
      </c>
      <c r="N24" s="12">
        <f>SUMIFS(Concentrado!O$2:O1013,Concentrado!$A$2:$A1013,"="&amp;$A24,Concentrado!$B$2:$B1013, "=Nuevo León")</f>
        <v>6.7618430014110258</v>
      </c>
      <c r="O24" s="12">
        <f>SUMIFS(Concentrado!P$2:P1013,Concentrado!$A$2:$A1013,"="&amp;$A24,Concentrado!$B$2:$B1013, "=Nuevo León")</f>
        <v>5.0792478095743823</v>
      </c>
      <c r="P24" s="12">
        <f>SUMIFS(Concentrado!Q$2:Q1013,Concentrado!$A$2:$A1013,"="&amp;$A24,Concentrado!$B$2:$B1013, "=Nuevo León")</f>
        <v>3.4220597377561557</v>
      </c>
      <c r="Q24" s="12">
        <f>SUMIFS(Concentrado!R$2:R1013,Concentrado!$A$2:$A1013,"="&amp;$A24,Concentrado!$B$2:$B1013, "=Nuevo León")</f>
        <v>3.8090783985738161</v>
      </c>
    </row>
    <row r="25" spans="1:17" x14ac:dyDescent="0.25">
      <c r="A25" s="5">
        <v>2013</v>
      </c>
      <c r="B25" s="12">
        <f>SUMIFS(Concentrado!C$2:C1014,Concentrado!$A$2:$A1014,"="&amp;$A25,Concentrado!$B$2:$B1014, "=Nuevo León")</f>
        <v>0.66896493285821956</v>
      </c>
      <c r="C25" s="12">
        <f>SUMIFS(Concentrado!D$2:D1014,Concentrado!$A$2:$A1014,"="&amp;$A25,Concentrado!$B$2:$B1014, "=Nuevo León")</f>
        <v>7.8045908833458943</v>
      </c>
      <c r="D25" s="12">
        <f>SUMIFS(Concentrado!E$2:E1014,Concentrado!$A$2:$A1014,"="&amp;$A25,Concentrado!$B$2:$B1014, "=Nuevo León")</f>
        <v>9.0716511609941684</v>
      </c>
      <c r="E25" s="12">
        <f>SUMIFS(Concentrado!F$2:F1014,Concentrado!$A$2:$A1014,"="&amp;$A25,Concentrado!$B$2:$B1014, "=Nuevo León")</f>
        <v>22.537383353094885</v>
      </c>
      <c r="F25" s="12">
        <f>SUMIFS(Concentrado!G$2:G1014,Concentrado!$A$2:$A1014,"="&amp;$A25,Concentrado!$B$2:$B1014, "=Nuevo León")</f>
        <v>40.50188299720741</v>
      </c>
      <c r="G25" s="12">
        <f>SUMIFS(Concentrado!H$2:H1014,Concentrado!$A$2:$A1014,"="&amp;$A25,Concentrado!$B$2:$B1014, "=Nuevo León")</f>
        <v>62.041327349046746</v>
      </c>
      <c r="H25" s="12">
        <f>SUMIFS(Concentrado!I$2:I1014,Concentrado!$A$2:$A1014,"="&amp;$A25,Concentrado!$B$2:$B1014, "=Nuevo León")</f>
        <v>60.290632792115105</v>
      </c>
      <c r="I25" s="12">
        <f>SUMIFS(Concentrado!J$2:J1014,Concentrado!$A$2:$A1014,"="&amp;$A25,Concentrado!$B$2:$B1014, "=Nuevo León")</f>
        <v>63.791676663224258</v>
      </c>
      <c r="J25" s="12">
        <f>SUMIFS(Concentrado!K$2:K1014,Concentrado!$A$2:$A1014,"="&amp;$A25,Concentrado!$B$2:$B1014, "=Nuevo León")</f>
        <v>80.825397180273569</v>
      </c>
      <c r="K25" s="12">
        <f>SUMIFS(Concentrado!L$2:L1014,Concentrado!$A$2:$A1014,"="&amp;$A25,Concentrado!$B$2:$B1014, "=Nuevo León")</f>
        <v>12.096861124041933</v>
      </c>
      <c r="L25" s="12">
        <f>SUMIFS(Concentrado!M$2:M1014,Concentrado!$A$2:$A1014,"="&amp;$A25,Concentrado!$B$2:$B1014, "=Nuevo León")</f>
        <v>18.125329869026526</v>
      </c>
      <c r="M25" s="12">
        <f>SUMIFS(Concentrado!N$2:N1014,Concentrado!$A$2:$A1014,"="&amp;$A25,Concentrado!$B$2:$B1014, "=Nuevo León")</f>
        <v>31.063650537924207</v>
      </c>
      <c r="N25" s="12">
        <f>SUMIFS(Concentrado!O$2:O1014,Concentrado!$A$2:$A1014,"="&amp;$A25,Concentrado!$B$2:$B1014, "=Nuevo León")</f>
        <v>4.630684914226542</v>
      </c>
      <c r="O25" s="12">
        <f>SUMIFS(Concentrado!P$2:P1014,Concentrado!$A$2:$A1014,"="&amp;$A25,Concentrado!$B$2:$B1014, "=Nuevo León")</f>
        <v>5.2718578026896674</v>
      </c>
      <c r="P25" s="12">
        <f>SUMIFS(Concentrado!Q$2:Q1014,Concentrado!$A$2:$A1014,"="&amp;$A25,Concentrado!$B$2:$B1014, "=Nuevo León")</f>
        <v>3.6929361517289729</v>
      </c>
      <c r="Q25" s="12">
        <f>SUMIFS(Concentrado!R$2:R1014,Concentrado!$A$2:$A1014,"="&amp;$A25,Concentrado!$B$2:$B1014, "=Nuevo León")</f>
        <v>3.8526306880199552</v>
      </c>
    </row>
    <row r="26" spans="1:17" x14ac:dyDescent="0.25">
      <c r="A26" s="5">
        <v>2014</v>
      </c>
      <c r="B26" s="12">
        <f>SUMIFS(Concentrado!C$2:C1015,Concentrado!$A$2:$A1015,"="&amp;$A26,Concentrado!$B$2:$B1015, "=Nuevo León")</f>
        <v>1.9926449261725057</v>
      </c>
      <c r="C26" s="12">
        <f>SUMIFS(Concentrado!D$2:D1015,Concentrado!$A$2:$A1015,"="&amp;$A26,Concentrado!$B$2:$B1015, "=Nuevo León")</f>
        <v>6.1993397703144613</v>
      </c>
      <c r="D26" s="12">
        <f>SUMIFS(Concentrado!E$2:E1015,Concentrado!$A$2:$A1015,"="&amp;$A26,Concentrado!$B$2:$B1015, "=Nuevo León")</f>
        <v>9.399652489318262</v>
      </c>
      <c r="E26" s="12">
        <f>SUMIFS(Concentrado!F$2:F1015,Concentrado!$A$2:$A1015,"="&amp;$A26,Concentrado!$B$2:$B1015, "=Nuevo León")</f>
        <v>25.71081416195878</v>
      </c>
      <c r="F26" s="12">
        <f>SUMIFS(Concentrado!G$2:G1015,Concentrado!$A$2:$A1015,"="&amp;$A26,Concentrado!$B$2:$B1015, "=Nuevo León")</f>
        <v>36.579144638530799</v>
      </c>
      <c r="G26" s="12">
        <f>SUMIFS(Concentrado!H$2:H1015,Concentrado!$A$2:$A1015,"="&amp;$A26,Concentrado!$B$2:$B1015, "=Nuevo León")</f>
        <v>62.59767429478768</v>
      </c>
      <c r="H26" s="12">
        <f>SUMIFS(Concentrado!I$2:I1015,Concentrado!$A$2:$A1015,"="&amp;$A26,Concentrado!$B$2:$B1015, "=Nuevo León")</f>
        <v>60.760905055604844</v>
      </c>
      <c r="I26" s="12">
        <f>SUMIFS(Concentrado!J$2:J1015,Concentrado!$A$2:$A1015,"="&amp;$A26,Concentrado!$B$2:$B1015, "=Nuevo León")</f>
        <v>64.434250836353442</v>
      </c>
      <c r="J26" s="12">
        <f>SUMIFS(Concentrado!K$2:K1015,Concentrado!$A$2:$A1015,"="&amp;$A26,Concentrado!$B$2:$B1015, "=Nuevo León")</f>
        <v>81.760627119864964</v>
      </c>
      <c r="K26" s="12">
        <f>SUMIFS(Concentrado!L$2:L1015,Concentrado!$A$2:$A1015,"="&amp;$A26,Concentrado!$B$2:$B1015, "=Nuevo León")</f>
        <v>13.545212824262999</v>
      </c>
      <c r="L26" s="12">
        <f>SUMIFS(Concentrado!M$2:M1015,Concentrado!$A$2:$A1015,"="&amp;$A26,Concentrado!$B$2:$B1015, "=Nuevo León")</f>
        <v>10.922295890084904</v>
      </c>
      <c r="M26" s="12">
        <f>SUMIFS(Concentrado!N$2:N1015,Concentrado!$A$2:$A1015,"="&amp;$A26,Concentrado!$B$2:$B1015, "=Nuevo León")</f>
        <v>18.087331272995772</v>
      </c>
      <c r="N26" s="12">
        <f>SUMIFS(Concentrado!O$2:O1015,Concentrado!$A$2:$A1015,"="&amp;$A26,Concentrado!$B$2:$B1015, "=Nuevo León")</f>
        <v>3.0533849120507708</v>
      </c>
      <c r="O26" s="12">
        <f>SUMIFS(Concentrado!P$2:P1015,Concentrado!$A$2:$A1015,"="&amp;$A26,Concentrado!$B$2:$B1015, "=Nuevo León")</f>
        <v>5.1272591288898202</v>
      </c>
      <c r="P26" s="12">
        <f>SUMIFS(Concentrado!Q$2:Q1015,Concentrado!$A$2:$A1015,"="&amp;$A26,Concentrado!$B$2:$B1015, "=Nuevo León")</f>
        <v>3.3667291990942716</v>
      </c>
      <c r="Q26" s="12">
        <f>SUMIFS(Concentrado!R$2:R1015,Concentrado!$A$2:$A1015,"="&amp;$A26,Concentrado!$B$2:$B1015, "=Nuevo León")</f>
        <v>4.1496894779534044</v>
      </c>
    </row>
    <row r="27" spans="1:17" x14ac:dyDescent="0.25">
      <c r="A27" s="5">
        <v>2015</v>
      </c>
      <c r="B27" s="12">
        <f>SUMIFS(Concentrado!C$2:C1016,Concentrado!$A$2:$A1016,"="&amp;$A27,Concentrado!$B$2:$B1016, "=Nuevo León")</f>
        <v>0.87980732219643898</v>
      </c>
      <c r="C27" s="12">
        <f>SUMIFS(Concentrado!D$2:D1016,Concentrado!$A$2:$A1016,"="&amp;$A27,Concentrado!$B$2:$B1016, "=Nuevo León")</f>
        <v>7.2584104081206213</v>
      </c>
      <c r="D27" s="12">
        <f>SUMIFS(Concentrado!E$2:E1016,Concentrado!$A$2:$A1016,"="&amp;$A27,Concentrado!$B$2:$B1016, "=Nuevo León")</f>
        <v>8.9055906194445473</v>
      </c>
      <c r="E27" s="12">
        <f>SUMIFS(Concentrado!F$2:F1016,Concentrado!$A$2:$A1016,"="&amp;$A27,Concentrado!$B$2:$B1016, "=Nuevo León")</f>
        <v>26.042105902315114</v>
      </c>
      <c r="F27" s="12">
        <f>SUMIFS(Concentrado!G$2:G1016,Concentrado!$A$2:$A1016,"="&amp;$A27,Concentrado!$B$2:$B1016, "=Nuevo León")</f>
        <v>38.464765167068464</v>
      </c>
      <c r="G27" s="12">
        <f>SUMIFS(Concentrado!H$2:H1016,Concentrado!$A$2:$A1016,"="&amp;$A27,Concentrado!$B$2:$B1016, "=Nuevo León")</f>
        <v>63.126449809573664</v>
      </c>
      <c r="H27" s="12">
        <f>SUMIFS(Concentrado!I$2:I1016,Concentrado!$A$2:$A1016,"="&amp;$A27,Concentrado!$B$2:$B1016, "=Nuevo León")</f>
        <v>61.895572065310397</v>
      </c>
      <c r="I27" s="12">
        <f>SUMIFS(Concentrado!J$2:J1016,Concentrado!$A$2:$A1016,"="&amp;$A27,Concentrado!$B$2:$B1016, "=Nuevo León")</f>
        <v>64.357382886853188</v>
      </c>
      <c r="J27" s="12">
        <f>SUMIFS(Concentrado!K$2:K1016,Concentrado!$A$2:$A1016,"="&amp;$A27,Concentrado!$B$2:$B1016, "=Nuevo León")</f>
        <v>84.546410715743662</v>
      </c>
      <c r="K27" s="12">
        <f>SUMIFS(Concentrado!L$2:L1016,Concentrado!$A$2:$A1016,"="&amp;$A27,Concentrado!$B$2:$B1016, "=Nuevo León")</f>
        <v>13.101715998213402</v>
      </c>
      <c r="L27" s="12">
        <f>SUMIFS(Concentrado!M$2:M1016,Concentrado!$A$2:$A1016,"="&amp;$A27,Concentrado!$B$2:$B1016, "=Nuevo León")</f>
        <v>9.0098310896804783</v>
      </c>
      <c r="M27" s="12">
        <f>SUMIFS(Concentrado!N$2:N1016,Concentrado!$A$2:$A1016,"="&amp;$A27,Concentrado!$B$2:$B1016, "=Nuevo León")</f>
        <v>15.790862891894831</v>
      </c>
      <c r="N27" s="12">
        <f>SUMIFS(Concentrado!O$2:O1016,Concentrado!$A$2:$A1016,"="&amp;$A27,Concentrado!$B$2:$B1016, "=Nuevo León")</f>
        <v>2.1516498159186739</v>
      </c>
      <c r="O27" s="12">
        <f>SUMIFS(Concentrado!P$2:P1016,Concentrado!$A$2:$A1016,"="&amp;$A27,Concentrado!$B$2:$B1016, "=Nuevo León")</f>
        <v>5.7605582803910593</v>
      </c>
      <c r="P27" s="12">
        <f>SUMIFS(Concentrado!Q$2:Q1016,Concentrado!$A$2:$A1016,"="&amp;$A27,Concentrado!$B$2:$B1016, "=Nuevo León")</f>
        <v>3.6500381813204492</v>
      </c>
      <c r="Q27" s="12">
        <f>SUMIFS(Concentrado!R$2:R1016,Concentrado!$A$2:$A1016,"="&amp;$A27,Concentrado!$B$2:$B1016, "=Nuevo León")</f>
        <v>3.5924059995101265</v>
      </c>
    </row>
    <row r="28" spans="1:17" x14ac:dyDescent="0.25">
      <c r="A28" s="5">
        <v>2016</v>
      </c>
      <c r="B28" s="12">
        <f>SUMIFS(Concentrado!C$2:C1017,Concentrado!$A$2:$A1017,"="&amp;$A28,Concentrado!$B$2:$B1017, "=Nuevo León")</f>
        <v>1.3150079667565986</v>
      </c>
      <c r="C28" s="12">
        <f>SUMIFS(Concentrado!D$2:D1017,Concentrado!$A$2:$A1017,"="&amp;$A28,Concentrado!$B$2:$B1017, "=Nuevo León")</f>
        <v>5.9175358504046942</v>
      </c>
      <c r="D28" s="12">
        <f>SUMIFS(Concentrado!E$2:E1017,Concentrado!$A$2:$A1017,"="&amp;$A28,Concentrado!$B$2:$B1017, "=Nuevo León")</f>
        <v>10.475039759034557</v>
      </c>
      <c r="E28" s="12">
        <f>SUMIFS(Concentrado!F$2:F1017,Concentrado!$A$2:$A1017,"="&amp;$A28,Concentrado!$B$2:$B1017, "=Nuevo León")</f>
        <v>24.309997931344348</v>
      </c>
      <c r="F28" s="12">
        <f>SUMIFS(Concentrado!G$2:G1017,Concentrado!$A$2:$A1017,"="&amp;$A28,Concentrado!$B$2:$B1017, "=Nuevo León")</f>
        <v>36.348141892149869</v>
      </c>
      <c r="G28" s="12">
        <f>SUMIFS(Concentrado!H$2:H1017,Concentrado!$A$2:$A1017,"="&amp;$A28,Concentrado!$B$2:$B1017, "=Nuevo León")</f>
        <v>66.374485451351219</v>
      </c>
      <c r="H28" s="12">
        <f>SUMIFS(Concentrado!I$2:I1017,Concentrado!$A$2:$A1017,"="&amp;$A28,Concentrado!$B$2:$B1017, "=Nuevo León")</f>
        <v>67.20211782997977</v>
      </c>
      <c r="I28" s="12">
        <f>SUMIFS(Concentrado!J$2:J1017,Concentrado!$A$2:$A1017,"="&amp;$A28,Concentrado!$B$2:$B1017, "=Nuevo León")</f>
        <v>65.546767713211167</v>
      </c>
      <c r="J28" s="12">
        <f>SUMIFS(Concentrado!K$2:K1017,Concentrado!$A$2:$A1017,"="&amp;$A28,Concentrado!$B$2:$B1017, "=Nuevo León")</f>
        <v>85.848615929536507</v>
      </c>
      <c r="K28" s="12">
        <f>SUMIFS(Concentrado!L$2:L1017,Concentrado!$A$2:$A1017,"="&amp;$A28,Concentrado!$B$2:$B1017, "=Nuevo León")</f>
        <v>14.487544206370629</v>
      </c>
      <c r="L28" s="12">
        <f>SUMIFS(Concentrado!M$2:M1017,Concentrado!$A$2:$A1017,"="&amp;$A28,Concentrado!$B$2:$B1017, "=Nuevo León")</f>
        <v>11.200930527220056</v>
      </c>
      <c r="M28" s="12">
        <f>SUMIFS(Concentrado!N$2:N1017,Concentrado!$A$2:$A1017,"="&amp;$A28,Concentrado!$B$2:$B1017, "=Nuevo León")</f>
        <v>19.340913057307276</v>
      </c>
      <c r="N28" s="12">
        <f>SUMIFS(Concentrado!O$2:O1017,Concentrado!$A$2:$A1017,"="&amp;$A28,Concentrado!$B$2:$B1017, "=Nuevo León")</f>
        <v>3.0601084638444407</v>
      </c>
      <c r="O28" s="12">
        <f>SUMIFS(Concentrado!P$2:P1017,Concentrado!$A$2:$A1017,"="&amp;$A28,Concentrado!$B$2:$B1017, "=Nuevo León")</f>
        <v>7.3178862692060633</v>
      </c>
      <c r="P28" s="12">
        <f>SUMIFS(Concentrado!Q$2:Q1017,Concentrado!$A$2:$A1017,"="&amp;$A28,Concentrado!$B$2:$B1017, "=Nuevo León")</f>
        <v>3.6077196133204561</v>
      </c>
      <c r="Q28" s="12">
        <f>SUMIFS(Concentrado!R$2:R1017,Concentrado!$A$2:$A1017,"="&amp;$A28,Concentrado!$B$2:$B1017, "=Nuevo León")</f>
        <v>3.7588282882239308</v>
      </c>
    </row>
    <row r="29" spans="1:17" x14ac:dyDescent="0.25">
      <c r="A29" s="5">
        <v>2017</v>
      </c>
      <c r="B29" s="12">
        <f>SUMIFS(Concentrado!C$2:C1018,Concentrado!$A$2:$A1018,"="&amp;$A29,Concentrado!$B$2:$B1018, "=Nuevo León")</f>
        <v>1.9720494852950843</v>
      </c>
      <c r="C29" s="12">
        <f>SUMIFS(Concentrado!D$2:D1018,Concentrado!$A$2:$A1018,"="&amp;$A29,Concentrado!$B$2:$B1018, "=Nuevo León")</f>
        <v>4.1632155800674004</v>
      </c>
      <c r="D29" s="12">
        <f>SUMIFS(Concentrado!E$2:E1018,Concentrado!$A$2:$A1018,"="&amp;$A29,Concentrado!$B$2:$B1018, "=Nuevo León")</f>
        <v>8.4291804069814198</v>
      </c>
      <c r="E29" s="12">
        <f>SUMIFS(Concentrado!F$2:F1018,Concentrado!$A$2:$A1018,"="&amp;$A29,Concentrado!$B$2:$B1018, "=Nuevo León")</f>
        <v>24.9658167779297</v>
      </c>
      <c r="F29" s="12">
        <f>SUMIFS(Concentrado!G$2:G1018,Concentrado!$A$2:$A1018,"="&amp;$A29,Concentrado!$B$2:$B1018, "=Nuevo León")</f>
        <v>40.660587221379217</v>
      </c>
      <c r="G29" s="12">
        <f>SUMIFS(Concentrado!H$2:H1018,Concentrado!$A$2:$A1018,"="&amp;$A29,Concentrado!$B$2:$B1018, "=Nuevo León")</f>
        <v>66.210923183794748</v>
      </c>
      <c r="H29" s="12">
        <f>SUMIFS(Concentrado!I$2:I1018,Concentrado!$A$2:$A1018,"="&amp;$A29,Concentrado!$B$2:$B1018, "=Nuevo León")</f>
        <v>68.314880997784229</v>
      </c>
      <c r="I29" s="12">
        <f>SUMIFS(Concentrado!J$2:J1018,Concentrado!$A$2:$A1018,"="&amp;$A29,Concentrado!$B$2:$B1018, "=Nuevo León")</f>
        <v>64.107071832290245</v>
      </c>
      <c r="J29" s="12">
        <f>SUMIFS(Concentrado!K$2:K1018,Concentrado!$A$2:$A1018,"="&amp;$A29,Concentrado!$B$2:$B1018, "=Nuevo León")</f>
        <v>87.456462457718217</v>
      </c>
      <c r="K29" s="12">
        <f>SUMIFS(Concentrado!L$2:L1018,Concentrado!$A$2:$A1018,"="&amp;$A29,Concentrado!$B$2:$B1018, "=Nuevo León")</f>
        <v>13.748207988992505</v>
      </c>
      <c r="L29" s="12">
        <f>SUMIFS(Concentrado!M$2:M1018,Concentrado!$A$2:$A1018,"="&amp;$A29,Concentrado!$B$2:$B1018, "=Nuevo León")</f>
        <v>11.813412818687741</v>
      </c>
      <c r="M29" s="12">
        <f>SUMIFS(Concentrado!N$2:N1018,Concentrado!$A$2:$A1018,"="&amp;$A29,Concentrado!$B$2:$B1018, "=Nuevo León")</f>
        <v>21.394910987868155</v>
      </c>
      <c r="N29" s="12">
        <f>SUMIFS(Concentrado!O$2:O1018,Concentrado!$A$2:$A1018,"="&amp;$A29,Concentrado!$B$2:$B1018, "=Nuevo León")</f>
        <v>2.2323994834227596</v>
      </c>
      <c r="O29" s="12">
        <f>SUMIFS(Concentrado!P$2:P1018,Concentrado!$A$2:$A1018,"="&amp;$A29,Concentrado!$B$2:$B1018, "=Nuevo León")</f>
        <v>6.5047048906779521</v>
      </c>
      <c r="P29" s="12">
        <f>SUMIFS(Concentrado!Q$2:Q1018,Concentrado!$A$2:$A1018,"="&amp;$A29,Concentrado!$B$2:$B1018, "=Nuevo León")</f>
        <v>3.4230991474622741</v>
      </c>
      <c r="Q29" s="12">
        <f>SUMIFS(Concentrado!R$2:R1018,Concentrado!$A$2:$A1018,"="&amp;$A29,Concentrado!$B$2:$B1018, "=Nuevo León")</f>
        <v>3.8509865408950583</v>
      </c>
    </row>
    <row r="30" spans="1:17" x14ac:dyDescent="0.25">
      <c r="A30" s="5">
        <v>2018</v>
      </c>
      <c r="B30" s="12">
        <f>SUMIFS(Concentrado!C$2:C1019,Concentrado!$A$2:$A1019,"="&amp;$A30,Concentrado!$B$2:$B1019, "=Nuevo León")</f>
        <v>1.5350170277246005</v>
      </c>
      <c r="C30" s="12">
        <f>SUMIFS(Concentrado!D$2:D1019,Concentrado!$A$2:$A1019,"="&amp;$A30,Concentrado!$B$2:$B1019, "=Nuevo León")</f>
        <v>3.2893222022670008</v>
      </c>
      <c r="D30" s="12">
        <f>SUMIFS(Concentrado!E$2:E1019,Concentrado!$A$2:$A1019,"="&amp;$A30,Concentrado!$B$2:$B1019, "=Nuevo León")</f>
        <v>8.8025567654879406</v>
      </c>
      <c r="E30" s="12">
        <f>SUMIFS(Concentrado!F$2:F1019,Concentrado!$A$2:$A1019,"="&amp;$A30,Concentrado!$B$2:$B1019, "=Nuevo León")</f>
        <v>24.081280294156297</v>
      </c>
      <c r="F30" s="12">
        <f>SUMIFS(Concentrado!G$2:G1019,Concentrado!$A$2:$A1019,"="&amp;$A30,Concentrado!$B$2:$B1019, "=Nuevo León")</f>
        <v>40.405075105067425</v>
      </c>
      <c r="G30" s="12">
        <f>SUMIFS(Concentrado!H$2:H1019,Concentrado!$A$2:$A1019,"="&amp;$A30,Concentrado!$B$2:$B1019, "=Nuevo León")</f>
        <v>68.141220433639958</v>
      </c>
      <c r="H30" s="12">
        <f>SUMIFS(Concentrado!I$2:I1019,Concentrado!$A$2:$A1019,"="&amp;$A30,Concentrado!$B$2:$B1019, "=Nuevo León")</f>
        <v>71.505157905390249</v>
      </c>
      <c r="I30" s="12">
        <f>SUMIFS(Concentrado!J$2:J1019,Concentrado!$A$2:$A1019,"="&amp;$A30,Concentrado!$B$2:$B1019, "=Nuevo León")</f>
        <v>64.81480123705353</v>
      </c>
      <c r="J30" s="12">
        <f>SUMIFS(Concentrado!K$2:K1019,Concentrado!$A$2:$A1019,"="&amp;$A30,Concentrado!$B$2:$B1019, "=Nuevo León")</f>
        <v>89.553366106626612</v>
      </c>
      <c r="K30" s="12">
        <f>SUMIFS(Concentrado!L$2:L1019,Concentrado!$A$2:$A1019,"="&amp;$A30,Concentrado!$B$2:$B1019, "=Nuevo León")</f>
        <v>14.244209921156374</v>
      </c>
      <c r="L30" s="12">
        <f>SUMIFS(Concentrado!M$2:M1019,Concentrado!$A$2:$A1019,"="&amp;$A30,Concentrado!$B$2:$B1019, "=Nuevo León")</f>
        <v>11.971002675051624</v>
      </c>
      <c r="M30" s="12">
        <f>SUMIFS(Concentrado!N$2:N1019,Concentrado!$A$2:$A1019,"="&amp;$A30,Concentrado!$B$2:$B1019, "=Nuevo León")</f>
        <v>22.001587047812382</v>
      </c>
      <c r="N30" s="12">
        <f>SUMIFS(Concentrado!O$2:O1019,Concentrado!$A$2:$A1019,"="&amp;$A30,Concentrado!$B$2:$B1019, "=Nuevo León")</f>
        <v>2.2729172379509723</v>
      </c>
      <c r="O30" s="12">
        <f>SUMIFS(Concentrado!P$2:P1019,Concentrado!$A$2:$A1019,"="&amp;$A30,Concentrado!$B$2:$B1019, "=Nuevo León")</f>
        <v>7.6317178463185495</v>
      </c>
      <c r="P30" s="12">
        <f>SUMIFS(Concentrado!Q$2:Q1019,Concentrado!$A$2:$A1019,"="&amp;$A30,Concentrado!$B$2:$B1019, "=Nuevo León")</f>
        <v>3.556469401163882</v>
      </c>
      <c r="Q30" s="12">
        <f>SUMIFS(Concentrado!R$2:R1019,Concentrado!$A$2:$A1019,"="&amp;$A30,Concentrado!$B$2:$B1019, "=Nuevo León")</f>
        <v>3.684795616669795</v>
      </c>
    </row>
    <row r="31" spans="1:17" x14ac:dyDescent="0.25">
      <c r="A31" s="5">
        <v>2019</v>
      </c>
      <c r="B31" s="12">
        <f>SUMIFS(Concentrado!C$2:C1020,Concentrado!$A$2:$A1020,"="&amp;$A31,Concentrado!$B$2:$B1020, "=Nuevo León")</f>
        <v>1.5373634217317302</v>
      </c>
      <c r="C31" s="12">
        <f>SUMIFS(Concentrado!D$2:D1020,Concentrado!$A$2:$A1020,"="&amp;$A31,Concentrado!$B$2:$B1020, "=Nuevo León")</f>
        <v>2.6354801515401087</v>
      </c>
      <c r="D31" s="12">
        <f>SUMIFS(Concentrado!E$2:E1020,Concentrado!$A$2:$A1020,"="&amp;$A31,Concentrado!$B$2:$B1020, "=Nuevo León")</f>
        <v>7.6223494662818609</v>
      </c>
      <c r="E31" s="12">
        <f>SUMIFS(Concentrado!F$2:F1020,Concentrado!$A$2:$A1020,"="&amp;$A31,Concentrado!$B$2:$B1020, "=Nuevo León")</f>
        <v>24.219400723508496</v>
      </c>
      <c r="F31" s="12">
        <f>SUMIFS(Concentrado!G$2:G1020,Concentrado!$A$2:$A1020,"="&amp;$A31,Concentrado!$B$2:$B1020, "=Nuevo León")</f>
        <v>41.409519512000507</v>
      </c>
      <c r="G31" s="12">
        <f>SUMIFS(Concentrado!H$2:H1020,Concentrado!$A$2:$A1020,"="&amp;$A31,Concentrado!$B$2:$B1020, "=Nuevo León")</f>
        <v>69.652947951681028</v>
      </c>
      <c r="H31" s="12">
        <f>SUMIFS(Concentrado!I$2:I1020,Concentrado!$A$2:$A1020,"="&amp;$A31,Concentrado!$B$2:$B1020, "=Nuevo León")</f>
        <v>74.587446097644843</v>
      </c>
      <c r="I31" s="12">
        <f>SUMIFS(Concentrado!J$2:J1020,Concentrado!$A$2:$A1020,"="&amp;$A31,Concentrado!$B$2:$B1020, "=Nuevo León")</f>
        <v>64.757056242515176</v>
      </c>
      <c r="J31" s="12">
        <f>SUMIFS(Concentrado!K$2:K1020,Concentrado!$A$2:$A1020,"="&amp;$A31,Concentrado!$B$2:$B1020, "=Nuevo León")</f>
        <v>90.997040201534503</v>
      </c>
      <c r="K31" s="12">
        <f>SUMIFS(Concentrado!L$2:L1020,Concentrado!$A$2:$A1020,"="&amp;$A31,Concentrado!$B$2:$B1020, "=Nuevo León")</f>
        <v>14.566755591347924</v>
      </c>
      <c r="L31" s="12">
        <f>SUMIFS(Concentrado!M$2:M1020,Concentrado!$A$2:$A1020,"="&amp;$A31,Concentrado!$B$2:$B1020, "=Nuevo León")</f>
        <v>13.301652748426889</v>
      </c>
      <c r="M31" s="12">
        <f>SUMIFS(Concentrado!N$2:N1020,Concentrado!$A$2:$A1020,"="&amp;$A31,Concentrado!$B$2:$B1020, "=Nuevo León")</f>
        <v>24.657604575178759</v>
      </c>
      <c r="N31" s="12">
        <f>SUMIFS(Concentrado!O$2:O1020,Concentrado!$A$2:$A1020,"="&amp;$A31,Concentrado!$B$2:$B1020, "=Nuevo León")</f>
        <v>2.3127520086612563</v>
      </c>
      <c r="O31" s="12">
        <f>SUMIFS(Concentrado!P$2:P1020,Concentrado!$A$2:$A1020,"="&amp;$A31,Concentrado!$B$2:$B1020, "=Nuevo León")</f>
        <v>8.0079973907717115</v>
      </c>
      <c r="P31" s="12">
        <f>SUMIFS(Concentrado!Q$2:Q1020,Concentrado!$A$2:$A1020,"="&amp;$A31,Concentrado!$B$2:$B1020, "=Nuevo León")</f>
        <v>3.451923471398826</v>
      </c>
      <c r="Q31" s="12">
        <f>SUMIFS(Concentrado!R$2:R1020,Concentrado!$A$2:$A1020,"="&amp;$A31,Concentrado!$B$2:$B1020, "=Nuevo León")</f>
        <v>3.8133814265191219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"=Oaxaca")</f>
        <v>339.53099068603359</v>
      </c>
      <c r="C2" s="12">
        <f>SUMIFS(Concentrado!D$2:D991,Concentrado!$A$2:$A991,"="&amp;$A2,Concentrado!$B$2:$B991, "=Oaxaca")</f>
        <v>131.61710117447697</v>
      </c>
      <c r="D2" s="12">
        <f>SUMIFS(Concentrado!E$2:E991,Concentrado!$A$2:$A991,"="&amp;$A2,Concentrado!$B$2:$B991, "=Oaxaca")</f>
        <v>27.114279552979085</v>
      </c>
      <c r="E2" s="12">
        <f>SUMIFS(Concentrado!F$2:F991,Concentrado!$A$2:$A991,"="&amp;$A2,Concentrado!$B$2:$B991, "=Oaxaca")</f>
        <v>5.7082693795745438</v>
      </c>
      <c r="F2" s="12">
        <f>SUMIFS(Concentrado!G$2:G991,Concentrado!$A$2:$A991,"="&amp;$A2,Concentrado!$B$2:$B991, "=Oaxaca")</f>
        <v>17.370894007888928</v>
      </c>
      <c r="G2" s="12">
        <f>SUMIFS(Concentrado!H$2:H991,Concentrado!$A$2:$A991,"="&amp;$A2,Concentrado!$B$2:$B991, "=Oaxaca")</f>
        <v>16.028770370690758</v>
      </c>
      <c r="H2" s="12">
        <f>SUMIFS(Concentrado!I$2:I991,Concentrado!$A$2:$A991,"="&amp;$A2,Concentrado!$B$2:$B991, "=Oaxaca")</f>
        <v>14.838144870614602</v>
      </c>
      <c r="I2" s="12">
        <f>SUMIFS(Concentrado!J$2:J991,Concentrado!$A$2:$A991,"="&amp;$A2,Concentrado!$B$2:$B991, "=Oaxaca")</f>
        <v>17.186366068342778</v>
      </c>
      <c r="J2" s="12">
        <f>SUMIFS(Concentrado!K$2:K991,Concentrado!$A$2:$A991,"="&amp;$A2,Concentrado!$B$2:$B991, "=Oaxaca")</f>
        <v>19.177278836362156</v>
      </c>
      <c r="K2" s="12">
        <f>SUMIFS(Concentrado!L$2:L991,Concentrado!$A$2:$A991,"="&amp;$A2,Concentrado!$B$2:$B991, "=Oaxaca")</f>
        <v>6.6786543211211491</v>
      </c>
      <c r="L2" s="12">
        <f>SUMIFS(Concentrado!M$2:M991,Concentrado!$A$2:$A991,"="&amp;$A2,Concentrado!$B$2:$B991, "=Oaxaca")</f>
        <v>37.84570781968651</v>
      </c>
      <c r="M2" s="12">
        <f>SUMIFS(Concentrado!N$2:N991,Concentrado!$A$2:$A991,"="&amp;$A2,Concentrado!$B$2:$B991, "=Oaxaca")</f>
        <v>70.190876605342126</v>
      </c>
      <c r="N2" s="12">
        <f>SUMIFS(Concentrado!O$2:O991,Concentrado!$A$2:$A991,"="&amp;$A2,Concentrado!$B$2:$B991, "=Oaxaca")</f>
        <v>6.3351203390606585</v>
      </c>
      <c r="O2" s="12">
        <f>SUMIFS(Concentrado!P$2:P991,Concentrado!$A$2:$A991,"="&amp;$A2,Concentrado!$B$2:$B991, "=Oaxaca")</f>
        <v>1.2179931694943056</v>
      </c>
      <c r="P2" s="12">
        <f>SUMIFS(Concentrado!Q$2:Q991,Concentrado!$A$2:$A991,"="&amp;$A2,Concentrado!$B$2:$B991, "=Oaxaca")</f>
        <v>13.738946032020648</v>
      </c>
      <c r="Q2" s="12">
        <f>SUMIFS(Concentrado!R$2:R991,Concentrado!$A$2:$A991,"="&amp;$A2,Concentrado!$B$2:$B991, "=Oaxaca")</f>
        <v>0.41344050559321394</v>
      </c>
    </row>
    <row r="3" spans="1:17" x14ac:dyDescent="0.25">
      <c r="A3" s="5">
        <v>1991</v>
      </c>
      <c r="B3" s="12">
        <f>SUMIFS(Concentrado!C$2:C992,Concentrado!$A$2:$A992,"="&amp;$A3,Concentrado!$B$2:$B992, "=Oaxaca")</f>
        <v>341.15325220957686</v>
      </c>
      <c r="C3" s="12">
        <f>SUMIFS(Concentrado!D$2:D992,Concentrado!$A$2:$A992,"="&amp;$A3,Concentrado!$B$2:$B992, "=Oaxaca")</f>
        <v>121.28967183016111</v>
      </c>
      <c r="D3" s="12">
        <f>SUMIFS(Concentrado!E$2:E992,Concentrado!$A$2:$A992,"="&amp;$A3,Concentrado!$B$2:$B992, "=Oaxaca")</f>
        <v>31.574641363402346</v>
      </c>
      <c r="E3" s="12">
        <f>SUMIFS(Concentrado!F$2:F992,Concentrado!$A$2:$A992,"="&amp;$A3,Concentrado!$B$2:$B992, "=Oaxaca")</f>
        <v>7.7770052619217598</v>
      </c>
      <c r="F3" s="12">
        <f>SUMIFS(Concentrado!G$2:G992,Concentrado!$A$2:$A992,"="&amp;$A3,Concentrado!$B$2:$B992, "=Oaxaca")</f>
        <v>21.57676348547718</v>
      </c>
      <c r="G3" s="12">
        <f>SUMIFS(Concentrado!H$2:H992,Concentrado!$A$2:$A992,"="&amp;$A3,Concentrado!$B$2:$B992, "=Oaxaca")</f>
        <v>17.163089343485062</v>
      </c>
      <c r="H3" s="12">
        <f>SUMIFS(Concentrado!I$2:I992,Concentrado!$A$2:$A992,"="&amp;$A3,Concentrado!$B$2:$B992, "=Oaxaca")</f>
        <v>15.217070228057848</v>
      </c>
      <c r="I3" s="12">
        <f>SUMIFS(Concentrado!J$2:J992,Concentrado!$A$2:$A992,"="&amp;$A3,Concentrado!$B$2:$B992, "=Oaxaca")</f>
        <v>19.051921761762856</v>
      </c>
      <c r="J3" s="12">
        <f>SUMIFS(Concentrado!K$2:K992,Concentrado!$A$2:$A992,"="&amp;$A3,Concentrado!$B$2:$B992, "=Oaxaca")</f>
        <v>21.2255453532274</v>
      </c>
      <c r="K3" s="12">
        <f>SUMIFS(Concentrado!L$2:L992,Concentrado!$A$2:$A992,"="&amp;$A3,Concentrado!$B$2:$B992, "=Oaxaca")</f>
        <v>7.3691062502302849</v>
      </c>
      <c r="L3" s="12">
        <f>SUMIFS(Concentrado!M$2:M992,Concentrado!$A$2:$A992,"="&amp;$A3,Concentrado!$B$2:$B992, "=Oaxaca")</f>
        <v>40.341132933952963</v>
      </c>
      <c r="M3" s="12">
        <f>SUMIFS(Concentrado!N$2:N992,Concentrado!$A$2:$A992,"="&amp;$A3,Concentrado!$B$2:$B992, "=Oaxaca")</f>
        <v>76.468974759483984</v>
      </c>
      <c r="N3" s="12">
        <f>SUMIFS(Concentrado!O$2:O992,Concentrado!$A$2:$A992,"="&amp;$A3,Concentrado!$B$2:$B992, "=Oaxaca")</f>
        <v>5.2129036742282731</v>
      </c>
      <c r="O3" s="12">
        <f>SUMIFS(Concentrado!P$2:P992,Concentrado!$A$2:$A992,"="&amp;$A3,Concentrado!$B$2:$B992, "=Oaxaca")</f>
        <v>1.6011938501346603</v>
      </c>
      <c r="P3" s="12">
        <f>SUMIFS(Concentrado!Q$2:Q992,Concentrado!$A$2:$A992,"="&amp;$A3,Concentrado!$B$2:$B992, "=Oaxaca")</f>
        <v>12.407811378592871</v>
      </c>
      <c r="Q3" s="12">
        <f>SUMIFS(Concentrado!R$2:R992,Concentrado!$A$2:$A992,"="&amp;$A3,Concentrado!$B$2:$B992, "=Oaxaca")</f>
        <v>0.69282195514985578</v>
      </c>
    </row>
    <row r="4" spans="1:17" x14ac:dyDescent="0.25">
      <c r="A4" s="5">
        <v>1992</v>
      </c>
      <c r="B4" s="12">
        <f>SUMIFS(Concentrado!C$2:C993,Concentrado!$A$2:$A993,"="&amp;$A4,Concentrado!$B$2:$B993, "=Oaxaca")</f>
        <v>245.30622076292136</v>
      </c>
      <c r="C4" s="12">
        <f>SUMIFS(Concentrado!D$2:D993,Concentrado!$A$2:$A993,"="&amp;$A4,Concentrado!$B$2:$B993, "=Oaxaca")</f>
        <v>129.51999425294642</v>
      </c>
      <c r="D4" s="12">
        <f>SUMIFS(Concentrado!E$2:E993,Concentrado!$A$2:$A993,"="&amp;$A4,Concentrado!$B$2:$B993, "=Oaxaca")</f>
        <v>27.935860485564945</v>
      </c>
      <c r="E4" s="12">
        <f>SUMIFS(Concentrado!F$2:F993,Concentrado!$A$2:$A993,"="&amp;$A4,Concentrado!$B$2:$B993, "=Oaxaca")</f>
        <v>7.3274388158858876</v>
      </c>
      <c r="F4" s="12">
        <f>SUMIFS(Concentrado!G$2:G993,Concentrado!$A$2:$A993,"="&amp;$A4,Concentrado!$B$2:$B993, "=Oaxaca")</f>
        <v>24.377658688400704</v>
      </c>
      <c r="G4" s="12">
        <f>SUMIFS(Concentrado!H$2:H993,Concentrado!$A$2:$A993,"="&amp;$A4,Concentrado!$B$2:$B993, "=Oaxaca")</f>
        <v>18.534501318945068</v>
      </c>
      <c r="H4" s="12">
        <f>SUMIFS(Concentrado!I$2:I993,Concentrado!$A$2:$A993,"="&amp;$A4,Concentrado!$B$2:$B993, "=Oaxaca")</f>
        <v>16.167718202377987</v>
      </c>
      <c r="I4" s="12">
        <f>SUMIFS(Concentrado!J$2:J993,Concentrado!$A$2:$A993,"="&amp;$A4,Concentrado!$B$2:$B993, "=Oaxaca")</f>
        <v>20.827995775418909</v>
      </c>
      <c r="J4" s="12">
        <f>SUMIFS(Concentrado!K$2:K993,Concentrado!$A$2:$A993,"="&amp;$A4,Concentrado!$B$2:$B993, "=Oaxaca")</f>
        <v>22.060424970528896</v>
      </c>
      <c r="K4" s="12">
        <f>SUMIFS(Concentrado!L$2:L993,Concentrado!$A$2:$A993,"="&amp;$A4,Concentrado!$B$2:$B993, "=Oaxaca")</f>
        <v>8.1439475492334399</v>
      </c>
      <c r="L4" s="12">
        <f>SUMIFS(Concentrado!M$2:M993,Concentrado!$A$2:$A993,"="&amp;$A4,Concentrado!$B$2:$B993, "=Oaxaca")</f>
        <v>39.970869006007803</v>
      </c>
      <c r="M4" s="12">
        <f>SUMIFS(Concentrado!N$2:N993,Concentrado!$A$2:$A993,"="&amp;$A4,Concentrado!$B$2:$B993, "=Oaxaca")</f>
        <v>74.878726262778045</v>
      </c>
      <c r="N4" s="12">
        <f>SUMIFS(Concentrado!O$2:O993,Concentrado!$A$2:$A993,"="&amp;$A4,Concentrado!$B$2:$B993, "=Oaxaca")</f>
        <v>6.0825120406090623</v>
      </c>
      <c r="O4" s="12">
        <f>SUMIFS(Concentrado!P$2:P993,Concentrado!$A$2:$A993,"="&amp;$A4,Concentrado!$B$2:$B993, "=Oaxaca")</f>
        <v>2.8453976877982234</v>
      </c>
      <c r="P4" s="12">
        <f>SUMIFS(Concentrado!Q$2:Q993,Concentrado!$A$2:$A993,"="&amp;$A4,Concentrado!$B$2:$B993, "=Oaxaca")</f>
        <v>11.638668336643958</v>
      </c>
      <c r="Q4" s="12">
        <f>SUMIFS(Concentrado!R$2:R993,Concentrado!$A$2:$A993,"="&amp;$A4,Concentrado!$B$2:$B993, "=Oaxaca")</f>
        <v>0.81127446850601304</v>
      </c>
    </row>
    <row r="5" spans="1:17" x14ac:dyDescent="0.25">
      <c r="A5" s="5">
        <v>1993</v>
      </c>
      <c r="B5" s="12">
        <f>SUMIFS(Concentrado!C$2:C994,Concentrado!$A$2:$A994,"="&amp;$A5,Concentrado!$B$2:$B994, "=Oaxaca")</f>
        <v>220.94167011329958</v>
      </c>
      <c r="C5" s="12">
        <f>SUMIFS(Concentrado!D$2:D994,Concentrado!$A$2:$A994,"="&amp;$A5,Concentrado!$B$2:$B994, "=Oaxaca")</f>
        <v>145.08002974462059</v>
      </c>
      <c r="D5" s="12">
        <f>SUMIFS(Concentrado!E$2:E994,Concentrado!$A$2:$A994,"="&amp;$A5,Concentrado!$B$2:$B994, "=Oaxaca")</f>
        <v>27.135414714590908</v>
      </c>
      <c r="E5" s="12">
        <f>SUMIFS(Concentrado!F$2:F994,Concentrado!$A$2:$A994,"="&amp;$A5,Concentrado!$B$2:$B994, "=Oaxaca")</f>
        <v>7.3460514973201905</v>
      </c>
      <c r="F5" s="12">
        <f>SUMIFS(Concentrado!G$2:G994,Concentrado!$A$2:$A994,"="&amp;$A5,Concentrado!$B$2:$B994, "=Oaxaca")</f>
        <v>33.805281578110083</v>
      </c>
      <c r="G5" s="12">
        <f>SUMIFS(Concentrado!H$2:H994,Concentrado!$A$2:$A994,"="&amp;$A5,Concentrado!$B$2:$B994, "=Oaxaca")</f>
        <v>19.924201407688141</v>
      </c>
      <c r="H5" s="12">
        <f>SUMIFS(Concentrado!I$2:I994,Concentrado!$A$2:$A994,"="&amp;$A5,Concentrado!$B$2:$B994, "=Oaxaca")</f>
        <v>16.734895969972815</v>
      </c>
      <c r="I5" s="12">
        <f>SUMIFS(Concentrado!J$2:J994,Concentrado!$A$2:$A994,"="&amp;$A5,Concentrado!$B$2:$B994, "=Oaxaca")</f>
        <v>23.010098267729191</v>
      </c>
      <c r="J5" s="12">
        <f>SUMIFS(Concentrado!K$2:K994,Concentrado!$A$2:$A994,"="&amp;$A5,Concentrado!$B$2:$B994, "=Oaxaca")</f>
        <v>25.183695568102717</v>
      </c>
      <c r="K5" s="12">
        <f>SUMIFS(Concentrado!L$2:L994,Concentrado!$A$2:$A994,"="&amp;$A5,Concentrado!$B$2:$B994, "=Oaxaca")</f>
        <v>9.0958310774228472</v>
      </c>
      <c r="L5" s="12">
        <f>SUMIFS(Concentrado!M$2:M994,Concentrado!$A$2:$A994,"="&amp;$A5,Concentrado!$B$2:$B994, "=Oaxaca")</f>
        <v>41.395312862557041</v>
      </c>
      <c r="M5" s="12">
        <f>SUMIFS(Concentrado!N$2:N994,Concentrado!$A$2:$A994,"="&amp;$A5,Concentrado!$B$2:$B994, "=Oaxaca")</f>
        <v>77.823557574648021</v>
      </c>
      <c r="N5" s="12">
        <f>SUMIFS(Concentrado!O$2:O994,Concentrado!$A$2:$A994,"="&amp;$A5,Concentrado!$B$2:$B994, "=Oaxaca")</f>
        <v>6.1482008598958942</v>
      </c>
      <c r="O5" s="12">
        <f>SUMIFS(Concentrado!P$2:P994,Concentrado!$A$2:$A994,"="&amp;$A5,Concentrado!$B$2:$B994, "=Oaxaca")</f>
        <v>2.813493514897448</v>
      </c>
      <c r="P5" s="12">
        <f>SUMIFS(Concentrado!Q$2:Q994,Concentrado!$A$2:$A994,"="&amp;$A5,Concentrado!$B$2:$B994, "=Oaxaca")</f>
        <v>10.302420914223838</v>
      </c>
      <c r="Q5" s="12">
        <f>SUMIFS(Concentrado!R$2:R994,Concentrado!$A$2:$A994,"="&amp;$A5,Concentrado!$B$2:$B994, "=Oaxaca")</f>
        <v>1.20658983680099</v>
      </c>
    </row>
    <row r="6" spans="1:17" x14ac:dyDescent="0.25">
      <c r="A6" s="5">
        <v>1994</v>
      </c>
      <c r="B6" s="12">
        <f>SUMIFS(Concentrado!C$2:C995,Concentrado!$A$2:$A995,"="&amp;$A6,Concentrado!$B$2:$B995, "=Oaxaca")</f>
        <v>137.05991258623351</v>
      </c>
      <c r="C6" s="12">
        <f>SUMIFS(Concentrado!D$2:D995,Concentrado!$A$2:$A995,"="&amp;$A6,Concentrado!$B$2:$B995, "=Oaxaca")</f>
        <v>154.02923509691004</v>
      </c>
      <c r="D6" s="12">
        <f>SUMIFS(Concentrado!E$2:E995,Concentrado!$A$2:$A995,"="&amp;$A6,Concentrado!$B$2:$B995, "=Oaxaca")</f>
        <v>29.908932457379773</v>
      </c>
      <c r="E6" s="12">
        <f>SUMIFS(Concentrado!F$2:F995,Concentrado!$A$2:$A995,"="&amp;$A6,Concentrado!$B$2:$B995, "=Oaxaca")</f>
        <v>7.6614014176539316</v>
      </c>
      <c r="F6" s="12">
        <f>SUMIFS(Concentrado!G$2:G995,Concentrado!$A$2:$A995,"="&amp;$A6,Concentrado!$B$2:$B995, "=Oaxaca")</f>
        <v>22.5775812403656</v>
      </c>
      <c r="G6" s="12">
        <f>SUMIFS(Concentrado!H$2:H995,Concentrado!$A$2:$A995,"="&amp;$A6,Concentrado!$B$2:$B995, "=Oaxaca")</f>
        <v>22.501407489131484</v>
      </c>
      <c r="H6" s="12">
        <f>SUMIFS(Concentrado!I$2:I995,Concentrado!$A$2:$A995,"="&amp;$A6,Concentrado!$B$2:$B995, "=Oaxaca")</f>
        <v>18.490789275592093</v>
      </c>
      <c r="I6" s="12">
        <f>SUMIFS(Concentrado!J$2:J995,Concentrado!$A$2:$A995,"="&amp;$A6,Concentrado!$B$2:$B995, "=Oaxaca")</f>
        <v>26.376512952557885</v>
      </c>
      <c r="J6" s="12">
        <f>SUMIFS(Concentrado!K$2:K995,Concentrado!$A$2:$A995,"="&amp;$A6,Concentrado!$B$2:$B995, "=Oaxaca")</f>
        <v>24.650245857807064</v>
      </c>
      <c r="K6" s="12">
        <f>SUMIFS(Concentrado!L$2:L995,Concentrado!$A$2:$A995,"="&amp;$A6,Concentrado!$B$2:$B995, "=Oaxaca")</f>
        <v>9.3627957492293348</v>
      </c>
      <c r="L6" s="12">
        <f>SUMIFS(Concentrado!M$2:M995,Concentrado!$A$2:$A995,"="&amp;$A6,Concentrado!$B$2:$B995, "=Oaxaca")</f>
        <v>36.591647649447104</v>
      </c>
      <c r="M6" s="12">
        <f>SUMIFS(Concentrado!N$2:N995,Concentrado!$A$2:$A995,"="&amp;$A6,Concentrado!$B$2:$B995, "=Oaxaca")</f>
        <v>69.090584252719111</v>
      </c>
      <c r="N6" s="12">
        <f>SUMIFS(Concentrado!O$2:O995,Concentrado!$A$2:$A995,"="&amp;$A6,Concentrado!$B$2:$B995, "=Oaxaca")</f>
        <v>5.1908011760182564</v>
      </c>
      <c r="O6" s="12">
        <f>SUMIFS(Concentrado!P$2:P995,Concentrado!$A$2:$A995,"="&amp;$A6,Concentrado!$B$2:$B995, "=Oaxaca")</f>
        <v>1.9341551687589069</v>
      </c>
      <c r="P6" s="12">
        <f>SUMIFS(Concentrado!Q$2:Q995,Concentrado!$A$2:$A995,"="&amp;$A6,Concentrado!$B$2:$B995, "=Oaxaca")</f>
        <v>8.8716326935320584</v>
      </c>
      <c r="Q6" s="12">
        <f>SUMIFS(Concentrado!R$2:R995,Concentrado!$A$2:$A995,"="&amp;$A6,Concentrado!$B$2:$B995, "=Oaxaca")</f>
        <v>2.2102337506377445</v>
      </c>
    </row>
    <row r="7" spans="1:17" x14ac:dyDescent="0.25">
      <c r="A7" s="5">
        <v>1995</v>
      </c>
      <c r="B7" s="12">
        <f>SUMIFS(Concentrado!C$2:C996,Concentrado!$A$2:$A996,"="&amp;$A7,Concentrado!$B$2:$B996, "=Oaxaca")</f>
        <v>108.37998464985523</v>
      </c>
      <c r="C7" s="12">
        <f>SUMIFS(Concentrado!D$2:D996,Concentrado!$A$2:$A996,"="&amp;$A7,Concentrado!$B$2:$B996, "=Oaxaca")</f>
        <v>140.23042911838411</v>
      </c>
      <c r="D7" s="12">
        <f>SUMIFS(Concentrado!E$2:E996,Concentrado!$A$2:$A996,"="&amp;$A7,Concentrado!$B$2:$B996, "=Oaxaca")</f>
        <v>27.536231884057973</v>
      </c>
      <c r="E7" s="12">
        <f>SUMIFS(Concentrado!F$2:F996,Concentrado!$A$2:$A996,"="&amp;$A7,Concentrado!$B$2:$B996, "=Oaxaca")</f>
        <v>6.5217391304347823</v>
      </c>
      <c r="F7" s="12">
        <f>SUMIFS(Concentrado!G$2:G996,Concentrado!$A$2:$A996,"="&amp;$A7,Concentrado!$B$2:$B996, "=Oaxaca")</f>
        <v>35.44518002721275</v>
      </c>
      <c r="G7" s="12">
        <f>SUMIFS(Concentrado!H$2:H996,Concentrado!$A$2:$A996,"="&amp;$A7,Concentrado!$B$2:$B996, "=Oaxaca")</f>
        <v>23.684020418856626</v>
      </c>
      <c r="H7" s="12">
        <f>SUMIFS(Concentrado!I$2:I996,Concentrado!$A$2:$A996,"="&amp;$A7,Concentrado!$B$2:$B996, "=Oaxaca")</f>
        <v>20.421667078410511</v>
      </c>
      <c r="I7" s="12">
        <f>SUMIFS(Concentrado!J$2:J996,Concentrado!$A$2:$A996,"="&amp;$A7,Concentrado!$B$2:$B996, "=Oaxaca")</f>
        <v>26.831826139349413</v>
      </c>
      <c r="J7" s="12">
        <f>SUMIFS(Concentrado!K$2:K996,Concentrado!$A$2:$A996,"="&amp;$A7,Concentrado!$B$2:$B996, "=Oaxaca")</f>
        <v>25.817715952086949</v>
      </c>
      <c r="K7" s="12">
        <f>SUMIFS(Concentrado!L$2:L996,Concentrado!$A$2:$A996,"="&amp;$A7,Concentrado!$B$2:$B996, "=Oaxaca")</f>
        <v>9.4187417109738707</v>
      </c>
      <c r="L7" s="12">
        <f>SUMIFS(Concentrado!M$2:M996,Concentrado!$A$2:$A996,"="&amp;$A7,Concentrado!$B$2:$B996, "=Oaxaca")</f>
        <v>35.846084958269486</v>
      </c>
      <c r="M7" s="12">
        <f>SUMIFS(Concentrado!N$2:N996,Concentrado!$A$2:$A996,"="&amp;$A7,Concentrado!$B$2:$B996, "=Oaxaca")</f>
        <v>66.106612275097845</v>
      </c>
      <c r="N7" s="12">
        <f>SUMIFS(Concentrado!O$2:O996,Concentrado!$A$2:$A996,"="&amp;$A7,Concentrado!$B$2:$B996, "=Oaxaca")</f>
        <v>6.648064065776305</v>
      </c>
      <c r="O7" s="12">
        <f>SUMIFS(Concentrado!P$2:P996,Concentrado!$A$2:$A996,"="&amp;$A7,Concentrado!$B$2:$B996, "=Oaxaca")</f>
        <v>2.5299007435608276</v>
      </c>
      <c r="P7" s="12">
        <f>SUMIFS(Concentrado!Q$2:Q996,Concentrado!$A$2:$A996,"="&amp;$A7,Concentrado!$B$2:$B996, "=Oaxaca")</f>
        <v>9.9064435471408032</v>
      </c>
      <c r="Q7" s="12">
        <f>SUMIFS(Concentrado!R$2:R996,Concentrado!$A$2:$A996,"="&amp;$A7,Concentrado!$B$2:$B996, "=Oaxaca")</f>
        <v>2.3470650865533593</v>
      </c>
    </row>
    <row r="8" spans="1:17" x14ac:dyDescent="0.25">
      <c r="A8" s="5">
        <v>1996</v>
      </c>
      <c r="B8" s="12">
        <f>SUMIFS(Concentrado!C$2:C997,Concentrado!$A$2:$A997,"="&amp;$A8,Concentrado!$B$2:$B997, "=Oaxaca")</f>
        <v>75.950667807415911</v>
      </c>
      <c r="C8" s="12">
        <f>SUMIFS(Concentrado!D$2:D997,Concentrado!$A$2:$A997,"="&amp;$A8,Concentrado!$B$2:$B997, "=Oaxaca")</f>
        <v>128.22259800428452</v>
      </c>
      <c r="D8" s="12">
        <f>SUMIFS(Concentrado!E$2:E997,Concentrado!$A$2:$A997,"="&amp;$A8,Concentrado!$B$2:$B997, "=Oaxaca")</f>
        <v>28.009381728263733</v>
      </c>
      <c r="E8" s="12">
        <f>SUMIFS(Concentrado!F$2:F997,Concentrado!$A$2:$A997,"="&amp;$A8,Concentrado!$B$2:$B997, "=Oaxaca")</f>
        <v>6.9316146701258727</v>
      </c>
      <c r="F8" s="12">
        <f>SUMIFS(Concentrado!G$2:G997,Concentrado!$A$2:$A997,"="&amp;$A8,Concentrado!$B$2:$B997, "=Oaxaca")</f>
        <v>30.072173215717722</v>
      </c>
      <c r="G8" s="12">
        <f>SUMIFS(Concentrado!H$2:H997,Concentrado!$A$2:$A997,"="&amp;$A8,Concentrado!$B$2:$B997, "=Oaxaca")</f>
        <v>24.930777149902703</v>
      </c>
      <c r="H8" s="12">
        <f>SUMIFS(Concentrado!I$2:I997,Concentrado!$A$2:$A997,"="&amp;$A8,Concentrado!$B$2:$B997, "=Oaxaca")</f>
        <v>21.397594984108597</v>
      </c>
      <c r="I8" s="12">
        <f>SUMIFS(Concentrado!J$2:J997,Concentrado!$A$2:$A997,"="&amp;$A8,Concentrado!$B$2:$B997, "=Oaxaca")</f>
        <v>28.329215050087711</v>
      </c>
      <c r="J8" s="12">
        <f>SUMIFS(Concentrado!K$2:K997,Concentrado!$A$2:$A997,"="&amp;$A8,Concentrado!$B$2:$B997, "=Oaxaca")</f>
        <v>28.457864122742627</v>
      </c>
      <c r="K8" s="12">
        <f>SUMIFS(Concentrado!L$2:L997,Concentrado!$A$2:$A997,"="&amp;$A8,Concentrado!$B$2:$B997, "=Oaxaca")</f>
        <v>9.9783400684616623</v>
      </c>
      <c r="L8" s="12">
        <f>SUMIFS(Concentrado!M$2:M997,Concentrado!$A$2:$A997,"="&amp;$A8,Concentrado!$B$2:$B997, "=Oaxaca")</f>
        <v>34.004735943277204</v>
      </c>
      <c r="M8" s="12">
        <f>SUMIFS(Concentrado!N$2:N997,Concentrado!$A$2:$A997,"="&amp;$A8,Concentrado!$B$2:$B997, "=Oaxaca")</f>
        <v>62.594114062708485</v>
      </c>
      <c r="N8" s="12">
        <f>SUMIFS(Concentrado!O$2:O997,Concentrado!$A$2:$A997,"="&amp;$A8,Concentrado!$B$2:$B997, "=Oaxaca")</f>
        <v>6.328238017451743</v>
      </c>
      <c r="O8" s="12">
        <f>SUMIFS(Concentrado!P$2:P997,Concentrado!$A$2:$A997,"="&amp;$A8,Concentrado!$B$2:$B997, "=Oaxaca")</f>
        <v>2.8076160759543618</v>
      </c>
      <c r="P8" s="12">
        <f>SUMIFS(Concentrado!Q$2:Q997,Concentrado!$A$2:$A997,"="&amp;$A8,Concentrado!$B$2:$B997, "=Oaxaca")</f>
        <v>7.747532923246669</v>
      </c>
      <c r="Q8" s="12">
        <f>SUMIFS(Concentrado!R$2:R997,Concentrado!$A$2:$A997,"="&amp;$A8,Concentrado!$B$2:$B997, "=Oaxaca")</f>
        <v>2.8337279952731005</v>
      </c>
    </row>
    <row r="9" spans="1:17" x14ac:dyDescent="0.25">
      <c r="A9" s="5">
        <v>1997</v>
      </c>
      <c r="B9" s="12">
        <f>SUMIFS(Concentrado!C$2:C998,Concentrado!$A$2:$A998,"="&amp;$A9,Concentrado!$B$2:$B998, "=Oaxaca")</f>
        <v>76.417648218863732</v>
      </c>
      <c r="C9" s="12">
        <f>SUMIFS(Concentrado!D$2:D998,Concentrado!$A$2:$A998,"="&amp;$A9,Concentrado!$B$2:$B998, "=Oaxaca")</f>
        <v>88.518976675809895</v>
      </c>
      <c r="D9" s="12">
        <f>SUMIFS(Concentrado!E$2:E998,Concentrado!$A$2:$A998,"="&amp;$A9,Concentrado!$B$2:$B998, "=Oaxaca")</f>
        <v>30.005754528265694</v>
      </c>
      <c r="E9" s="12">
        <f>SUMIFS(Concentrado!F$2:F998,Concentrado!$A$2:$A998,"="&amp;$A9,Concentrado!$B$2:$B998, "=Oaxaca")</f>
        <v>9.4538678650700145</v>
      </c>
      <c r="F9" s="12">
        <f>SUMIFS(Concentrado!G$2:G998,Concentrado!$A$2:$A998,"="&amp;$A9,Concentrado!$B$2:$B998, "=Oaxaca")</f>
        <v>31.647276715875783</v>
      </c>
      <c r="G9" s="12">
        <f>SUMIFS(Concentrado!H$2:H998,Concentrado!$A$2:$A998,"="&amp;$A9,Concentrado!$B$2:$B998, "=Oaxaca")</f>
        <v>26.397140675974654</v>
      </c>
      <c r="H9" s="12">
        <f>SUMIFS(Concentrado!I$2:I998,Concentrado!$A$2:$A998,"="&amp;$A9,Concentrado!$B$2:$B998, "=Oaxaca")</f>
        <v>23.254585494603177</v>
      </c>
      <c r="I9" s="12">
        <f>SUMIFS(Concentrado!J$2:J998,Concentrado!$A$2:$A998,"="&amp;$A9,Concentrado!$B$2:$B998, "=Oaxaca")</f>
        <v>29.404893764651597</v>
      </c>
      <c r="J9" s="12">
        <f>SUMIFS(Concentrado!K$2:K998,Concentrado!$A$2:$A998,"="&amp;$A9,Concentrado!$B$2:$B998, "=Oaxaca")</f>
        <v>28.41626954657789</v>
      </c>
      <c r="K9" s="12">
        <f>SUMIFS(Concentrado!L$2:L998,Concentrado!$A$2:$A998,"="&amp;$A9,Concentrado!$B$2:$B998, "=Oaxaca")</f>
        <v>10.956743430185204</v>
      </c>
      <c r="L9" s="12">
        <f>SUMIFS(Concentrado!M$2:M998,Concentrado!$A$2:$A998,"="&amp;$A9,Concentrado!$B$2:$B998, "=Oaxaca")</f>
        <v>29.247675552120398</v>
      </c>
      <c r="M9" s="12">
        <f>SUMIFS(Concentrado!N$2:N998,Concentrado!$A$2:$A998,"="&amp;$A9,Concentrado!$B$2:$B998, "=Oaxaca")</f>
        <v>54.280938465209502</v>
      </c>
      <c r="N9" s="12">
        <f>SUMIFS(Concentrado!O$2:O998,Concentrado!$A$2:$A998,"="&amp;$A9,Concentrado!$B$2:$B998, "=Oaxaca")</f>
        <v>5.1720070060355585</v>
      </c>
      <c r="O9" s="12">
        <f>SUMIFS(Concentrado!P$2:P998,Concentrado!$A$2:$A998,"="&amp;$A9,Concentrado!$B$2:$B998, "=Oaxaca")</f>
        <v>2.7002619254067644</v>
      </c>
      <c r="P9" s="12">
        <f>SUMIFS(Concentrado!Q$2:Q998,Concentrado!$A$2:$A998,"="&amp;$A9,Concentrado!$B$2:$B998, "=Oaxaca")</f>
        <v>7.7498916945212422</v>
      </c>
      <c r="Q9" s="12">
        <f>SUMIFS(Concentrado!R$2:R998,Concentrado!$A$2:$A998,"="&amp;$A9,Concentrado!$B$2:$B998, "=Oaxaca")</f>
        <v>2.8802279477722625</v>
      </c>
    </row>
    <row r="10" spans="1:17" x14ac:dyDescent="0.25">
      <c r="A10" s="5">
        <v>1998</v>
      </c>
      <c r="B10" s="12">
        <f>SUMIFS(Concentrado!C$2:C999,Concentrado!$A$2:$A999,"="&amp;$A10,Concentrado!$B$2:$B999, "=Oaxaca")</f>
        <v>75.687437912648591</v>
      </c>
      <c r="C10" s="12">
        <f>SUMIFS(Concentrado!D$2:D999,Concentrado!$A$2:$A999,"="&amp;$A10,Concentrado!$B$2:$B999, "=Oaxaca")</f>
        <v>84.697847187963902</v>
      </c>
      <c r="D10" s="12">
        <f>SUMIFS(Concentrado!E$2:E999,Concentrado!$A$2:$A999,"="&amp;$A10,Concentrado!$B$2:$B999, "=Oaxaca")</f>
        <v>25.222321489019659</v>
      </c>
      <c r="E10" s="12">
        <f>SUMIFS(Concentrado!F$2:F999,Concentrado!$A$2:$A999,"="&amp;$A10,Concentrado!$B$2:$B999, "=Oaxaca")</f>
        <v>10.354426716544912</v>
      </c>
      <c r="F10" s="12">
        <f>SUMIFS(Concentrado!G$2:G999,Concentrado!$A$2:$A999,"="&amp;$A10,Concentrado!$B$2:$B999, "=Oaxaca")</f>
        <v>27.850304612706701</v>
      </c>
      <c r="G10" s="12">
        <f>SUMIFS(Concentrado!H$2:H999,Concentrado!$A$2:$A999,"="&amp;$A10,Concentrado!$B$2:$B999, "=Oaxaca")</f>
        <v>30.316296121152817</v>
      </c>
      <c r="H10" s="12">
        <f>SUMIFS(Concentrado!I$2:I999,Concentrado!$A$2:$A999,"="&amp;$A10,Concentrado!$B$2:$B999, "=Oaxaca")</f>
        <v>26.637741119553063</v>
      </c>
      <c r="I10" s="12">
        <f>SUMIFS(Concentrado!J$2:J999,Concentrado!$A$2:$A999,"="&amp;$A10,Concentrado!$B$2:$B999, "=Oaxaca")</f>
        <v>33.818986161636474</v>
      </c>
      <c r="J10" s="12">
        <f>SUMIFS(Concentrado!K$2:K999,Concentrado!$A$2:$A999,"="&amp;$A10,Concentrado!$B$2:$B999, "=Oaxaca")</f>
        <v>29.818827941558609</v>
      </c>
      <c r="K10" s="12">
        <f>SUMIFS(Concentrado!L$2:L999,Concentrado!$A$2:$A999,"="&amp;$A10,Concentrado!$B$2:$B999, "=Oaxaca")</f>
        <v>10.505357439665888</v>
      </c>
      <c r="L10" s="12">
        <f>SUMIFS(Concentrado!M$2:M999,Concentrado!$A$2:$A999,"="&amp;$A10,Concentrado!$B$2:$B999, "=Oaxaca")</f>
        <v>28.384949070963543</v>
      </c>
      <c r="M10" s="12">
        <f>SUMIFS(Concentrado!N$2:N999,Concentrado!$A$2:$A999,"="&amp;$A10,Concentrado!$B$2:$B999, "=Oaxaca")</f>
        <v>53.395472063968974</v>
      </c>
      <c r="N10" s="12">
        <f>SUMIFS(Concentrado!O$2:O999,Concentrado!$A$2:$A999,"="&amp;$A10,Concentrado!$B$2:$B999, "=Oaxaca")</f>
        <v>4.5701332650860103</v>
      </c>
      <c r="O10" s="12">
        <f>SUMIFS(Concentrado!P$2:P999,Concentrado!$A$2:$A999,"="&amp;$A10,Concentrado!$B$2:$B999, "=Oaxaca")</f>
        <v>1.4839580425703043</v>
      </c>
      <c r="P10" s="12">
        <f>SUMIFS(Concentrado!Q$2:Q999,Concentrado!$A$2:$A999,"="&amp;$A10,Concentrado!$B$2:$B999, "=Oaxaca")</f>
        <v>7.8717023712259717</v>
      </c>
      <c r="Q10" s="12">
        <f>SUMIFS(Concentrado!R$2:R999,Concentrado!$A$2:$A999,"="&amp;$A10,Concentrado!$B$2:$B999, "=Oaxaca")</f>
        <v>3.7456427640034367</v>
      </c>
    </row>
    <row r="11" spans="1:17" x14ac:dyDescent="0.25">
      <c r="A11" s="5">
        <v>1999</v>
      </c>
      <c r="B11" s="12">
        <f>SUMIFS(Concentrado!C$2:C1000,Concentrado!$A$2:$A1000,"="&amp;$A11,Concentrado!$B$2:$B1000, "=Oaxaca")</f>
        <v>55.544597777762668</v>
      </c>
      <c r="C11" s="12">
        <f>SUMIFS(Concentrado!D$2:D1000,Concentrado!$A$2:$A1000,"="&amp;$A11,Concentrado!$B$2:$B1000, "=Oaxaca")</f>
        <v>70.961057569141687</v>
      </c>
      <c r="D11" s="12">
        <f>SUMIFS(Concentrado!E$2:E1000,Concentrado!$A$2:$A1000,"="&amp;$A11,Concentrado!$B$2:$B1000, "=Oaxaca")</f>
        <v>27.53566125475119</v>
      </c>
      <c r="E11" s="12">
        <f>SUMIFS(Concentrado!F$2:F1000,Concentrado!$A$2:$A1000,"="&amp;$A11,Concentrado!$B$2:$B1000, "=Oaxaca")</f>
        <v>7.2055935993741427</v>
      </c>
      <c r="F11" s="12">
        <f>SUMIFS(Concentrado!G$2:G1000,Concentrado!$A$2:$A1000,"="&amp;$A11,Concentrado!$B$2:$B1000, "=Oaxaca")</f>
        <v>39.064341664814478</v>
      </c>
      <c r="G11" s="12">
        <f>SUMIFS(Concentrado!H$2:H1000,Concentrado!$A$2:$A1000,"="&amp;$A11,Concentrado!$B$2:$B1000, "=Oaxaca")</f>
        <v>32.749223756835136</v>
      </c>
      <c r="H11" s="12">
        <f>SUMIFS(Concentrado!I$2:I1000,Concentrado!$A$2:$A1000,"="&amp;$A11,Concentrado!$B$2:$B1000, "=Oaxaca")</f>
        <v>29.362443477296306</v>
      </c>
      <c r="I11" s="12">
        <f>SUMIFS(Concentrado!J$2:J1000,Concentrado!$A$2:$A1000,"="&amp;$A11,Concentrado!$B$2:$B1000, "=Oaxaca")</f>
        <v>35.956995433461579</v>
      </c>
      <c r="J11" s="12">
        <f>SUMIFS(Concentrado!K$2:K1000,Concentrado!$A$2:$A1000,"="&amp;$A11,Concentrado!$B$2:$B1000, "=Oaxaca")</f>
        <v>30.32549265941298</v>
      </c>
      <c r="K11" s="12">
        <f>SUMIFS(Concentrado!L$2:L1000,Concentrado!$A$2:$A1000,"="&amp;$A11,Concentrado!$B$2:$B1000, "=Oaxaca")</f>
        <v>9.694924389688639</v>
      </c>
      <c r="L11" s="12">
        <f>SUMIFS(Concentrado!M$2:M1000,Concentrado!$A$2:$A1000,"="&amp;$A11,Concentrado!$B$2:$B1000, "=Oaxaca")</f>
        <v>22.967737542238563</v>
      </c>
      <c r="M11" s="12">
        <f>SUMIFS(Concentrado!N$2:N1000,Concentrado!$A$2:$A1000,"="&amp;$A11,Concentrado!$B$2:$B1000, "=Oaxaca")</f>
        <v>42.412418356094669</v>
      </c>
      <c r="N11" s="12">
        <f>SUMIFS(Concentrado!O$2:O1000,Concentrado!$A$2:$A1000,"="&amp;$A11,Concentrado!$B$2:$B1000, "=Oaxaca")</f>
        <v>4.5508072345474808</v>
      </c>
      <c r="O11" s="12">
        <f>SUMIFS(Concentrado!P$2:P1000,Concentrado!$A$2:$A1000,"="&amp;$A11,Concentrado!$B$2:$B1000, "=Oaxaca")</f>
        <v>2.6447641017352592</v>
      </c>
      <c r="P11" s="12">
        <f>SUMIFS(Concentrado!Q$2:Q1000,Concentrado!$A$2:$A1000,"="&amp;$A11,Concentrado!$B$2:$B1000, "=Oaxaca")</f>
        <v>7.0692157008146328</v>
      </c>
      <c r="Q11" s="12">
        <f>SUMIFS(Concentrado!R$2:R1000,Concentrado!$A$2:$A1000,"="&amp;$A11,Concentrado!$B$2:$B1000, "=Oaxaca")</f>
        <v>3.2604954048655252</v>
      </c>
    </row>
    <row r="12" spans="1:17" x14ac:dyDescent="0.25">
      <c r="A12" s="5">
        <v>2000</v>
      </c>
      <c r="B12" s="12">
        <f>SUMIFS(Concentrado!C$2:C1001,Concentrado!$A$2:$A1001,"="&amp;$A12,Concentrado!$B$2:$B1001, "=Oaxaca")</f>
        <v>47.521097530739489</v>
      </c>
      <c r="C12" s="12">
        <f>SUMIFS(Concentrado!D$2:D1001,Concentrado!$A$2:$A1001,"="&amp;$A12,Concentrado!$B$2:$B1001, "=Oaxaca")</f>
        <v>67.723303244290591</v>
      </c>
      <c r="D12" s="12">
        <f>SUMIFS(Concentrado!E$2:E1001,Concentrado!$A$2:$A1001,"="&amp;$A12,Concentrado!$B$2:$B1001, "=Oaxaca")</f>
        <v>21.640472938150779</v>
      </c>
      <c r="E12" s="12">
        <f>SUMIFS(Concentrado!F$2:F1001,Concentrado!$A$2:$A1001,"="&amp;$A12,Concentrado!$B$2:$B1001, "=Oaxaca")</f>
        <v>8.1308135316751464</v>
      </c>
      <c r="F12" s="12">
        <f>SUMIFS(Concentrado!G$2:G1001,Concentrado!$A$2:$A1001,"="&amp;$A12,Concentrado!$B$2:$B1001, "=Oaxaca")</f>
        <v>39.494599684696006</v>
      </c>
      <c r="G12" s="12">
        <f>SUMIFS(Concentrado!H$2:H1001,Concentrado!$A$2:$A1001,"="&amp;$A12,Concentrado!$B$2:$B1001, "=Oaxaca")</f>
        <v>33.688996556521651</v>
      </c>
      <c r="H12" s="12">
        <f>SUMIFS(Concentrado!I$2:I1001,Concentrado!$A$2:$A1001,"="&amp;$A12,Concentrado!$B$2:$B1001, "=Oaxaca")</f>
        <v>29.79464073316014</v>
      </c>
      <c r="I12" s="12">
        <f>SUMIFS(Concentrado!J$2:J1001,Concentrado!$A$2:$A1001,"="&amp;$A12,Concentrado!$B$2:$B1001, "=Oaxaca")</f>
        <v>37.360515652834764</v>
      </c>
      <c r="J12" s="12">
        <f>SUMIFS(Concentrado!K$2:K1001,Concentrado!$A$2:$A1001,"="&amp;$A12,Concentrado!$B$2:$B1001, "=Oaxaca")</f>
        <v>30.202942629553338</v>
      </c>
      <c r="K12" s="12">
        <f>SUMIFS(Concentrado!L$2:L1001,Concentrado!$A$2:$A1001,"="&amp;$A12,Concentrado!$B$2:$B1001, "=Oaxaca")</f>
        <v>12.886969844776305</v>
      </c>
      <c r="L12" s="12">
        <f>SUMIFS(Concentrado!M$2:M1001,Concentrado!$A$2:$A1001,"="&amp;$A12,Concentrado!$B$2:$B1001, "=Oaxaca")</f>
        <v>19.887651911229064</v>
      </c>
      <c r="M12" s="12">
        <f>SUMIFS(Concentrado!N$2:N1001,Concentrado!$A$2:$A1001,"="&amp;$A12,Concentrado!$B$2:$B1001, "=Oaxaca")</f>
        <v>36.153971166324759</v>
      </c>
      <c r="N12" s="12">
        <f>SUMIFS(Concentrado!O$2:O1001,Concentrado!$A$2:$A1001,"="&amp;$A12,Concentrado!$B$2:$B1001, "=Oaxaca")</f>
        <v>4.3855583010014065</v>
      </c>
      <c r="O12" s="12">
        <f>SUMIFS(Concentrado!P$2:P1001,Concentrado!$A$2:$A1001,"="&amp;$A12,Concentrado!$B$2:$B1001, "=Oaxaca")</f>
        <v>2.5589022747910106</v>
      </c>
      <c r="P12" s="12">
        <f>SUMIFS(Concentrado!Q$2:Q1001,Concentrado!$A$2:$A1001,"="&amp;$A12,Concentrado!$B$2:$B1001, "=Oaxaca")</f>
        <v>5.8862877783235454</v>
      </c>
      <c r="Q12" s="12">
        <f>SUMIFS(Concentrado!R$2:R1001,Concentrado!$A$2:$A1001,"="&amp;$A12,Concentrado!$B$2:$B1001, "=Oaxaca")</f>
        <v>3.6860734145812493</v>
      </c>
    </row>
    <row r="13" spans="1:17" x14ac:dyDescent="0.25">
      <c r="A13" s="5">
        <v>2001</v>
      </c>
      <c r="B13" s="12">
        <f>SUMIFS(Concentrado!C$2:C1002,Concentrado!$A$2:$A1002,"="&amp;$A13,Concentrado!$B$2:$B1002, "=Oaxaca")</f>
        <v>61.026936026936021</v>
      </c>
      <c r="C13" s="12">
        <f>SUMIFS(Concentrado!D$2:D1002,Concentrado!$A$2:$A1002,"="&amp;$A13,Concentrado!$B$2:$B1002, "=Oaxaca")</f>
        <v>55.88290310512533</v>
      </c>
      <c r="D13" s="12">
        <f>SUMIFS(Concentrado!E$2:E1002,Concentrado!$A$2:$A1002,"="&amp;$A13,Concentrado!$B$2:$B1002, "=Oaxaca")</f>
        <v>24.999512204639913</v>
      </c>
      <c r="E13" s="12">
        <f>SUMIFS(Concentrado!F$2:F1002,Concentrado!$A$2:$A1002,"="&amp;$A13,Concentrado!$B$2:$B1002, "=Oaxaca")</f>
        <v>8.2925211215390924</v>
      </c>
      <c r="F13" s="12">
        <f>SUMIFS(Concentrado!G$2:G1002,Concentrado!$A$2:$A1002,"="&amp;$A13,Concentrado!$B$2:$B1002, "=Oaxaca")</f>
        <v>34.872256583723534</v>
      </c>
      <c r="G13" s="12">
        <f>SUMIFS(Concentrado!H$2:H1002,Concentrado!$A$2:$A1002,"="&amp;$A13,Concentrado!$B$2:$B1002, "=Oaxaca")</f>
        <v>38.874573984078744</v>
      </c>
      <c r="H13" s="12">
        <f>SUMIFS(Concentrado!I$2:I1002,Concentrado!$A$2:$A1002,"="&amp;$A13,Concentrado!$B$2:$B1002, "=Oaxaca")</f>
        <v>37.460824419533097</v>
      </c>
      <c r="I13" s="12">
        <f>SUMIFS(Concentrado!J$2:J1002,Concentrado!$A$2:$A1002,"="&amp;$A13,Concentrado!$B$2:$B1002, "=Oaxaca")</f>
        <v>40.092521202775636</v>
      </c>
      <c r="J13" s="12">
        <f>SUMIFS(Concentrado!K$2:K1002,Concentrado!$A$2:$A1002,"="&amp;$A13,Concentrado!$B$2:$B1002, "=Oaxaca")</f>
        <v>28.083969079805609</v>
      </c>
      <c r="K13" s="12">
        <f>SUMIFS(Concentrado!L$2:L1002,Concentrado!$A$2:$A1002,"="&amp;$A13,Concentrado!$B$2:$B1002, "=Oaxaca")</f>
        <v>12.465988297305017</v>
      </c>
      <c r="L13" s="12">
        <f>SUMIFS(Concentrado!M$2:M1002,Concentrado!$A$2:$A1002,"="&amp;$A13,Concentrado!$B$2:$B1002, "=Oaxaca")</f>
        <v>17.492138476400662</v>
      </c>
      <c r="M13" s="12">
        <f>SUMIFS(Concentrado!N$2:N1002,Concentrado!$A$2:$A1002,"="&amp;$A13,Concentrado!$B$2:$B1002, "=Oaxaca")</f>
        <v>32.536396796308082</v>
      </c>
      <c r="N13" s="12">
        <f>SUMIFS(Concentrado!O$2:O1002,Concentrado!$A$2:$A1002,"="&amp;$A13,Concentrado!$B$2:$B1002, "=Oaxaca")</f>
        <v>3.2492565260491246</v>
      </c>
      <c r="O13" s="12">
        <f>SUMIFS(Concentrado!P$2:P1002,Concentrado!$A$2:$A1002,"="&amp;$A13,Concentrado!$B$2:$B1002, "=Oaxaca")</f>
        <v>3.138326483753322</v>
      </c>
      <c r="P13" s="12">
        <f>SUMIFS(Concentrado!Q$2:Q1002,Concentrado!$A$2:$A1002,"="&amp;$A13,Concentrado!$B$2:$B1002, "=Oaxaca")</f>
        <v>6.3891739564775145</v>
      </c>
      <c r="Q13" s="12">
        <f>SUMIFS(Concentrado!R$2:R1002,Concentrado!$A$2:$A1002,"="&amp;$A13,Concentrado!$B$2:$B1002, "=Oaxaca")</f>
        <v>4.0038823460592425</v>
      </c>
    </row>
    <row r="14" spans="1:17" x14ac:dyDescent="0.25">
      <c r="A14" s="5">
        <v>2002</v>
      </c>
      <c r="B14" s="12">
        <f>SUMIFS(Concentrado!C$2:C1003,Concentrado!$A$2:$A1003,"="&amp;$A14,Concentrado!$B$2:$B1003, "=Oaxaca")</f>
        <v>55.68856290189769</v>
      </c>
      <c r="C14" s="12">
        <f>SUMIFS(Concentrado!D$2:D1003,Concentrado!$A$2:$A1003,"="&amp;$A14,Concentrado!$B$2:$B1003, "=Oaxaca")</f>
        <v>50.214900736326548</v>
      </c>
      <c r="D14" s="12">
        <f>SUMIFS(Concentrado!E$2:E1003,Concentrado!$A$2:$A1003,"="&amp;$A14,Concentrado!$B$2:$B1003, "=Oaxaca")</f>
        <v>26.289556265598272</v>
      </c>
      <c r="E14" s="12">
        <f>SUMIFS(Concentrado!F$2:F1003,Concentrado!$A$2:$A1003,"="&amp;$A14,Concentrado!$B$2:$B1003, "=Oaxaca")</f>
        <v>8.0890942355686999</v>
      </c>
      <c r="F14" s="12">
        <f>SUMIFS(Concentrado!G$2:G1003,Concentrado!$A$2:$A1003,"="&amp;$A14,Concentrado!$B$2:$B1003, "=Oaxaca")</f>
        <v>34.484988253550874</v>
      </c>
      <c r="G14" s="12">
        <f>SUMIFS(Concentrado!H$2:H1003,Concentrado!$A$2:$A1003,"="&amp;$A14,Concentrado!$B$2:$B1003, "=Oaxaca")</f>
        <v>43.210397121036777</v>
      </c>
      <c r="H14" s="12">
        <f>SUMIFS(Concentrado!I$2:I1003,Concentrado!$A$2:$A1003,"="&amp;$A14,Concentrado!$B$2:$B1003, "=Oaxaca")</f>
        <v>39.840172660191911</v>
      </c>
      <c r="I14" s="12">
        <f>SUMIFS(Concentrado!J$2:J1003,Concentrado!$A$2:$A1003,"="&amp;$A14,Concentrado!$B$2:$B1003, "=Oaxaca")</f>
        <v>46.311137664771806</v>
      </c>
      <c r="J14" s="12">
        <f>SUMIFS(Concentrado!K$2:K1003,Concentrado!$A$2:$A1003,"="&amp;$A14,Concentrado!$B$2:$B1003, "=Oaxaca")</f>
        <v>32.661644821253645</v>
      </c>
      <c r="K14" s="12">
        <f>SUMIFS(Concentrado!L$2:L1003,Concentrado!$A$2:$A1003,"="&amp;$A14,Concentrado!$B$2:$B1003, "=Oaxaca")</f>
        <v>13.820557825919074</v>
      </c>
      <c r="L14" s="12">
        <f>SUMIFS(Concentrado!M$2:M1003,Concentrado!$A$2:$A1003,"="&amp;$A14,Concentrado!$B$2:$B1003, "=Oaxaca")</f>
        <v>16.923132031737644</v>
      </c>
      <c r="M14" s="12">
        <f>SUMIFS(Concentrado!N$2:N1003,Concentrado!$A$2:$A1003,"="&amp;$A14,Concentrado!$B$2:$B1003, "=Oaxaca")</f>
        <v>31.38215650246449</v>
      </c>
      <c r="N14" s="12">
        <f>SUMIFS(Concentrado!O$2:O1003,Concentrado!$A$2:$A1003,"="&amp;$A14,Concentrado!$B$2:$B1003, "=Oaxaca")</f>
        <v>3.3859558198300137</v>
      </c>
      <c r="O14" s="12">
        <f>SUMIFS(Concentrado!P$2:P1003,Concentrado!$A$2:$A1003,"="&amp;$A14,Concentrado!$B$2:$B1003, "=Oaxaca")</f>
        <v>3.4197437083991815</v>
      </c>
      <c r="P14" s="12">
        <f>SUMIFS(Concentrado!Q$2:Q1003,Concentrado!$A$2:$A1003,"="&amp;$A14,Concentrado!$B$2:$B1003, "=Oaxaca")</f>
        <v>5.2743761498915651</v>
      </c>
      <c r="Q14" s="12">
        <f>SUMIFS(Concentrado!R$2:R1003,Concentrado!$A$2:$A1003,"="&amp;$A14,Concentrado!$B$2:$B1003, "=Oaxaca")</f>
        <v>3.892320367299658</v>
      </c>
    </row>
    <row r="15" spans="1:17" x14ac:dyDescent="0.25">
      <c r="A15" s="5">
        <v>2003</v>
      </c>
      <c r="B15" s="12">
        <f>SUMIFS(Concentrado!C$2:C1004,Concentrado!$A$2:$A1004,"="&amp;$A15,Concentrado!$B$2:$B1004, "=Oaxaca")</f>
        <v>52.037699498017723</v>
      </c>
      <c r="C15" s="12">
        <f>SUMIFS(Concentrado!D$2:D1004,Concentrado!$A$2:$A1004,"="&amp;$A15,Concentrado!$B$2:$B1004, "=Oaxaca")</f>
        <v>50.827520439924292</v>
      </c>
      <c r="D15" s="12">
        <f>SUMIFS(Concentrado!E$2:E1004,Concentrado!$A$2:$A1004,"="&amp;$A15,Concentrado!$B$2:$B1004, "=Oaxaca")</f>
        <v>25.549280497421261</v>
      </c>
      <c r="E15" s="12">
        <f>SUMIFS(Concentrado!F$2:F1004,Concentrado!$A$2:$A1004,"="&amp;$A15,Concentrado!$B$2:$B1004, "=Oaxaca")</f>
        <v>9.9874460126283129</v>
      </c>
      <c r="F15" s="12">
        <f>SUMIFS(Concentrado!G$2:G1004,Concentrado!$A$2:$A1004,"="&amp;$A15,Concentrado!$B$2:$B1004, "=Oaxaca")</f>
        <v>50.24178860767443</v>
      </c>
      <c r="G15" s="12">
        <f>SUMIFS(Concentrado!H$2:H1004,Concentrado!$A$2:$A1004,"="&amp;$A15,Concentrado!$B$2:$B1004, "=Oaxaca")</f>
        <v>45.977539649674128</v>
      </c>
      <c r="H15" s="12">
        <f>SUMIFS(Concentrado!I$2:I1004,Concentrado!$A$2:$A1004,"="&amp;$A15,Concentrado!$B$2:$B1004, "=Oaxaca")</f>
        <v>41.969659941265697</v>
      </c>
      <c r="I15" s="12">
        <f>SUMIFS(Concentrado!J$2:J1004,Concentrado!$A$2:$A1004,"="&amp;$A15,Concentrado!$B$2:$B1004, "=Oaxaca")</f>
        <v>49.662570723129271</v>
      </c>
      <c r="J15" s="12">
        <f>SUMIFS(Concentrado!K$2:K1004,Concentrado!$A$2:$A1004,"="&amp;$A15,Concentrado!$B$2:$B1004, "=Oaxaca")</f>
        <v>32.865115179200338</v>
      </c>
      <c r="K15" s="12">
        <f>SUMIFS(Concentrado!L$2:L1004,Concentrado!$A$2:$A1004,"="&amp;$A15,Concentrado!$B$2:$B1004, "=Oaxaca")</f>
        <v>13.420622481531936</v>
      </c>
      <c r="L15" s="12">
        <f>SUMIFS(Concentrado!M$2:M1004,Concentrado!$A$2:$A1004,"="&amp;$A15,Concentrado!$B$2:$B1004, "=Oaxaca")</f>
        <v>17.287106620261383</v>
      </c>
      <c r="M15" s="12">
        <f>SUMIFS(Concentrado!N$2:N1004,Concentrado!$A$2:$A1004,"="&amp;$A15,Concentrado!$B$2:$B1004, "=Oaxaca")</f>
        <v>31.694929914150858</v>
      </c>
      <c r="N15" s="12">
        <f>SUMIFS(Concentrado!O$2:O1004,Concentrado!$A$2:$A1004,"="&amp;$A15,Concentrado!$B$2:$B1004, "=Oaxaca")</f>
        <v>3.7910359330633034</v>
      </c>
      <c r="O15" s="12">
        <f>SUMIFS(Concentrado!P$2:P1004,Concentrado!$A$2:$A1004,"="&amp;$A15,Concentrado!$B$2:$B1004, "=Oaxaca")</f>
        <v>4.1352502515610574</v>
      </c>
      <c r="P15" s="12">
        <f>SUMIFS(Concentrado!Q$2:Q1004,Concentrado!$A$2:$A1004,"="&amp;$A15,Concentrado!$B$2:$B1004, "=Oaxaca")</f>
        <v>5.2673841889937449</v>
      </c>
      <c r="Q15" s="12">
        <f>SUMIFS(Concentrado!R$2:R1004,Concentrado!$A$2:$A1004,"="&amp;$A15,Concentrado!$B$2:$B1004, "=Oaxaca")</f>
        <v>3.5582861276713063</v>
      </c>
    </row>
    <row r="16" spans="1:17" x14ac:dyDescent="0.25">
      <c r="A16" s="5">
        <v>2004</v>
      </c>
      <c r="B16" s="12">
        <f>SUMIFS(Concentrado!C$2:C1005,Concentrado!$A$2:$A1005,"="&amp;$A16,Concentrado!$B$2:$B1005, "=Oaxaca")</f>
        <v>41.320281371439819</v>
      </c>
      <c r="C16" s="12">
        <f>SUMIFS(Concentrado!D$2:D1005,Concentrado!$A$2:$A1005,"="&amp;$A16,Concentrado!$B$2:$B1005, "=Oaxaca")</f>
        <v>54.847754439470705</v>
      </c>
      <c r="D16" s="12">
        <f>SUMIFS(Concentrado!E$2:E1005,Concentrado!$A$2:$A1005,"="&amp;$A16,Concentrado!$B$2:$B1005, "=Oaxaca")</f>
        <v>24.733378715679599</v>
      </c>
      <c r="E16" s="12">
        <f>SUMIFS(Concentrado!F$2:F1005,Concentrado!$A$2:$A1005,"="&amp;$A16,Concentrado!$B$2:$B1005, "=Oaxaca")</f>
        <v>9.6437485818016793</v>
      </c>
      <c r="F16" s="12">
        <f>SUMIFS(Concentrado!G$2:G1005,Concentrado!$A$2:$A1005,"="&amp;$A16,Concentrado!$B$2:$B1005, "=Oaxaca")</f>
        <v>42.683298635005535</v>
      </c>
      <c r="G16" s="12">
        <f>SUMIFS(Concentrado!H$2:H1005,Concentrado!$A$2:$A1005,"="&amp;$A16,Concentrado!$B$2:$B1005, "=Oaxaca")</f>
        <v>48.915629309176012</v>
      </c>
      <c r="H16" s="12">
        <f>SUMIFS(Concentrado!I$2:I1005,Concentrado!$A$2:$A1005,"="&amp;$A16,Concentrado!$B$2:$B1005, "=Oaxaca")</f>
        <v>43.512555365826174</v>
      </c>
      <c r="I16" s="12">
        <f>SUMIFS(Concentrado!J$2:J1005,Concentrado!$A$2:$A1005,"="&amp;$A16,Concentrado!$B$2:$B1005, "=Oaxaca")</f>
        <v>53.885215358199687</v>
      </c>
      <c r="J16" s="12">
        <f>SUMIFS(Concentrado!K$2:K1005,Concentrado!$A$2:$A1005,"="&amp;$A16,Concentrado!$B$2:$B1005, "=Oaxaca")</f>
        <v>32.239213853173489</v>
      </c>
      <c r="K16" s="12">
        <f>SUMIFS(Concentrado!L$2:L1005,Concentrado!$A$2:$A1005,"="&amp;$A16,Concentrado!$B$2:$B1005, "=Oaxaca")</f>
        <v>16.008245220703589</v>
      </c>
      <c r="L16" s="12">
        <f>SUMIFS(Concentrado!M$2:M1005,Concentrado!$A$2:$A1005,"="&amp;$A16,Concentrado!$B$2:$B1005, "=Oaxaca")</f>
        <v>17.316745264830665</v>
      </c>
      <c r="M16" s="12">
        <f>SUMIFS(Concentrado!N$2:N1005,Concentrado!$A$2:$A1005,"="&amp;$A16,Concentrado!$B$2:$B1005, "=Oaxaca")</f>
        <v>31.146437373413427</v>
      </c>
      <c r="N16" s="12">
        <f>SUMIFS(Concentrado!O$2:O1005,Concentrado!$A$2:$A1005,"="&amp;$A16,Concentrado!$B$2:$B1005, "=Oaxaca")</f>
        <v>4.459095587966674</v>
      </c>
      <c r="O16" s="12">
        <f>SUMIFS(Concentrado!P$2:P1005,Concentrado!$A$2:$A1005,"="&amp;$A16,Concentrado!$B$2:$B1005, "=Oaxaca")</f>
        <v>3.9098560955742601</v>
      </c>
      <c r="P16" s="12">
        <f>SUMIFS(Concentrado!Q$2:Q1005,Concentrado!$A$2:$A1005,"="&amp;$A16,Concentrado!$B$2:$B1005, "=Oaxaca")</f>
        <v>3.953340558852017</v>
      </c>
      <c r="Q16" s="12">
        <f>SUMIFS(Concentrado!R$2:R1005,Concentrado!$A$2:$A1005,"="&amp;$A16,Concentrado!$B$2:$B1005, "=Oaxaca")</f>
        <v>3.8141384264980722</v>
      </c>
    </row>
    <row r="17" spans="1:17" x14ac:dyDescent="0.25">
      <c r="A17" s="5">
        <v>2005</v>
      </c>
      <c r="B17" s="12">
        <f>SUMIFS(Concentrado!C$2:C1006,Concentrado!$A$2:$A1006,"="&amp;$A17,Concentrado!$B$2:$B1006, "=Oaxaca")</f>
        <v>47.952407235818448</v>
      </c>
      <c r="C17" s="12">
        <f>SUMIFS(Concentrado!D$2:D1006,Concentrado!$A$2:$A1006,"="&amp;$A17,Concentrado!$B$2:$B1006, "=Oaxaca")</f>
        <v>38.711578758082602</v>
      </c>
      <c r="D17" s="12">
        <f>SUMIFS(Concentrado!E$2:E1006,Concentrado!$A$2:$A1006,"="&amp;$A17,Concentrado!$B$2:$B1006, "=Oaxaca")</f>
        <v>20.848373549624121</v>
      </c>
      <c r="E17" s="12">
        <f>SUMIFS(Concentrado!F$2:F1006,Concentrado!$A$2:$A1006,"="&amp;$A17,Concentrado!$B$2:$B1006, "=Oaxaca")</f>
        <v>8.7607527150016242</v>
      </c>
      <c r="F17" s="12">
        <f>SUMIFS(Concentrado!G$2:G1006,Concentrado!$A$2:$A1006,"="&amp;$A17,Concentrado!$B$2:$B1006, "=Oaxaca")</f>
        <v>45.9444832795905</v>
      </c>
      <c r="G17" s="12">
        <f>SUMIFS(Concentrado!H$2:H1006,Concentrado!$A$2:$A1006,"="&amp;$A17,Concentrado!$B$2:$B1006, "=Oaxaca")</f>
        <v>53.088042049934302</v>
      </c>
      <c r="H17" s="12">
        <f>SUMIFS(Concentrado!I$2:I1006,Concentrado!$A$2:$A1006,"="&amp;$A17,Concentrado!$B$2:$B1006, "=Oaxaca")</f>
        <v>51.198151804245875</v>
      </c>
      <c r="I17" s="12">
        <f>SUMIFS(Concentrado!J$2:J1006,Concentrado!$A$2:$A1006,"="&amp;$A17,Concentrado!$B$2:$B1006, "=Oaxaca")</f>
        <v>54.838878153235491</v>
      </c>
      <c r="J17" s="12">
        <f>SUMIFS(Concentrado!K$2:K1006,Concentrado!$A$2:$A1006,"="&amp;$A17,Concentrado!$B$2:$B1006, "=Oaxaca")</f>
        <v>36.904350231689605</v>
      </c>
      <c r="K17" s="12">
        <f>SUMIFS(Concentrado!L$2:L1006,Concentrado!$A$2:$A1006,"="&amp;$A17,Concentrado!$B$2:$B1006, "=Oaxaca")</f>
        <v>17.428591188878901</v>
      </c>
      <c r="L17" s="12">
        <f>SUMIFS(Concentrado!M$2:M1006,Concentrado!$A$2:$A1006,"="&amp;$A17,Concentrado!$B$2:$B1006, "=Oaxaca")</f>
        <v>15.160107891278788</v>
      </c>
      <c r="M17" s="12">
        <f>SUMIFS(Concentrado!N$2:N1006,Concentrado!$A$2:$A1006,"="&amp;$A17,Concentrado!$B$2:$B1006, "=Oaxaca")</f>
        <v>27.324856300018869</v>
      </c>
      <c r="N17" s="12">
        <f>SUMIFS(Concentrado!O$2:O1006,Concentrado!$A$2:$A1006,"="&amp;$A17,Concentrado!$B$2:$B1006, "=Oaxaca")</f>
        <v>3.8371226696141454</v>
      </c>
      <c r="O17" s="12">
        <f>SUMIFS(Concentrado!P$2:P1006,Concentrado!$A$2:$A1006,"="&amp;$A17,Concentrado!$B$2:$B1006, "=Oaxaca")</f>
        <v>5.0605787422437594</v>
      </c>
      <c r="P17" s="12">
        <f>SUMIFS(Concentrado!Q$2:Q1006,Concentrado!$A$2:$A1006,"="&amp;$A17,Concentrado!$B$2:$B1006, "=Oaxaca")</f>
        <v>4.094335707863614</v>
      </c>
      <c r="Q17" s="12">
        <f>SUMIFS(Concentrado!R$2:R1006,Concentrado!$A$2:$A1006,"="&amp;$A17,Concentrado!$B$2:$B1006, "=Oaxaca")</f>
        <v>4.3433155819904554</v>
      </c>
    </row>
    <row r="18" spans="1:17" x14ac:dyDescent="0.25">
      <c r="A18" s="5">
        <v>2006</v>
      </c>
      <c r="B18" s="12">
        <f>SUMIFS(Concentrado!C$2:C1007,Concentrado!$A$2:$A1007,"="&amp;$A18,Concentrado!$B$2:$B1007, "=Oaxaca")</f>
        <v>41.526566935792374</v>
      </c>
      <c r="C18" s="12">
        <f>SUMIFS(Concentrado!D$2:D1007,Concentrado!$A$2:$A1007,"="&amp;$A18,Concentrado!$B$2:$B1007, "=Oaxaca")</f>
        <v>35.989691344353396</v>
      </c>
      <c r="D18" s="12">
        <f>SUMIFS(Concentrado!E$2:E1007,Concentrado!$A$2:$A1007,"="&amp;$A18,Concentrado!$B$2:$B1007, "=Oaxaca")</f>
        <v>17.414065373050381</v>
      </c>
      <c r="E18" s="12">
        <f>SUMIFS(Concentrado!F$2:F1007,Concentrado!$A$2:$A1007,"="&amp;$A18,Concentrado!$B$2:$B1007, "=Oaxaca")</f>
        <v>10.059056395612952</v>
      </c>
      <c r="F18" s="12">
        <f>SUMIFS(Concentrado!G$2:G1007,Concentrado!$A$2:$A1007,"="&amp;$A18,Concentrado!$B$2:$B1007, "=Oaxaca")</f>
        <v>37.973161989684414</v>
      </c>
      <c r="G18" s="12">
        <f>SUMIFS(Concentrado!H$2:H1007,Concentrado!$A$2:$A1007,"="&amp;$A18,Concentrado!$B$2:$B1007, "=Oaxaca")</f>
        <v>49.209362272968384</v>
      </c>
      <c r="H18" s="12">
        <f>SUMIFS(Concentrado!I$2:I1007,Concentrado!$A$2:$A1007,"="&amp;$A18,Concentrado!$B$2:$B1007, "=Oaxaca")</f>
        <v>46.150116230978767</v>
      </c>
      <c r="I18" s="12">
        <f>SUMIFS(Concentrado!J$2:J1007,Concentrado!$A$2:$A1007,"="&amp;$A18,Concentrado!$B$2:$B1007, "=Oaxaca")</f>
        <v>52.03673466590255</v>
      </c>
      <c r="J18" s="12">
        <f>SUMIFS(Concentrado!K$2:K1007,Concentrado!$A$2:$A1007,"="&amp;$A18,Concentrado!$B$2:$B1007, "=Oaxaca")</f>
        <v>39.866159302432628</v>
      </c>
      <c r="K18" s="12">
        <f>SUMIFS(Concentrado!L$2:L1007,Concentrado!$A$2:$A1007,"="&amp;$A18,Concentrado!$B$2:$B1007, "=Oaxaca")</f>
        <v>16.878044075806528</v>
      </c>
      <c r="L18" s="12">
        <f>SUMIFS(Concentrado!M$2:M1007,Concentrado!$A$2:$A1007,"="&amp;$A18,Concentrado!$B$2:$B1007, "=Oaxaca")</f>
        <v>14.247699544512004</v>
      </c>
      <c r="M18" s="12">
        <f>SUMIFS(Concentrado!N$2:N1007,Concentrado!$A$2:$A1007,"="&amp;$A18,Concentrado!$B$2:$B1007, "=Oaxaca")</f>
        <v>26.469287924813532</v>
      </c>
      <c r="N18" s="12">
        <f>SUMIFS(Concentrado!O$2:O1007,Concentrado!$A$2:$A1007,"="&amp;$A18,Concentrado!$B$2:$B1007, "=Oaxaca")</f>
        <v>2.9524388462923428</v>
      </c>
      <c r="O18" s="12">
        <f>SUMIFS(Concentrado!P$2:P1007,Concentrado!$A$2:$A1007,"="&amp;$A18,Concentrado!$B$2:$B1007, "=Oaxaca")</f>
        <v>4.8982637815893</v>
      </c>
      <c r="P18" s="12">
        <f>SUMIFS(Concentrado!Q$2:Q1007,Concentrado!$A$2:$A1007,"="&amp;$A18,Concentrado!$B$2:$B1007, "=Oaxaca")</f>
        <v>2.5207468424905857</v>
      </c>
      <c r="Q18" s="12">
        <f>SUMIFS(Concentrado!R$2:R1007,Concentrado!$A$2:$A1007,"="&amp;$A18,Concentrado!$B$2:$B1007, "=Oaxaca")</f>
        <v>5.5894821290008636</v>
      </c>
    </row>
    <row r="19" spans="1:17" x14ac:dyDescent="0.25">
      <c r="A19" s="5">
        <v>2007</v>
      </c>
      <c r="B19" s="12">
        <f>SUMIFS(Concentrado!C$2:C1008,Concentrado!$A$2:$A1008,"="&amp;$A19,Concentrado!$B$2:$B1008, "=Oaxaca")</f>
        <v>32.969079533500107</v>
      </c>
      <c r="C19" s="12">
        <f>SUMIFS(Concentrado!D$2:D1008,Concentrado!$A$2:$A1008,"="&amp;$A19,Concentrado!$B$2:$B1008, "=Oaxaca")</f>
        <v>36.240820250565001</v>
      </c>
      <c r="D19" s="12">
        <f>SUMIFS(Concentrado!E$2:E1008,Concentrado!$A$2:$A1008,"="&amp;$A19,Concentrado!$B$2:$B1008, "=Oaxaca")</f>
        <v>20.84228077710128</v>
      </c>
      <c r="E19" s="12">
        <f>SUMIFS(Concentrado!F$2:F1008,Concentrado!$A$2:$A1008,"="&amp;$A19,Concentrado!$B$2:$B1008, "=Oaxaca")</f>
        <v>9.8948201669066691</v>
      </c>
      <c r="F19" s="12">
        <f>SUMIFS(Concentrado!G$2:G1008,Concentrado!$A$2:$A1008,"="&amp;$A19,Concentrado!$B$2:$B1008, "=Oaxaca")</f>
        <v>42.035357287318277</v>
      </c>
      <c r="G19" s="12">
        <f>SUMIFS(Concentrado!H$2:H1008,Concentrado!$A$2:$A1008,"="&amp;$A19,Concentrado!$B$2:$B1008, "=Oaxaca")</f>
        <v>53.631846985608917</v>
      </c>
      <c r="H19" s="12">
        <f>SUMIFS(Concentrado!I$2:I1008,Concentrado!$A$2:$A1008,"="&amp;$A19,Concentrado!$B$2:$B1008, "=Oaxaca")</f>
        <v>51.041850937513736</v>
      </c>
      <c r="I19" s="12">
        <f>SUMIFS(Concentrado!J$2:J1008,Concentrado!$A$2:$A1008,"="&amp;$A19,Concentrado!$B$2:$B1008, "=Oaxaca")</f>
        <v>56.023254071959457</v>
      </c>
      <c r="J19" s="12">
        <f>SUMIFS(Concentrado!K$2:K1008,Concentrado!$A$2:$A1008,"="&amp;$A19,Concentrado!$B$2:$B1008, "=Oaxaca")</f>
        <v>39.919619844053841</v>
      </c>
      <c r="K19" s="12">
        <f>SUMIFS(Concentrado!L$2:L1008,Concentrado!$A$2:$A1008,"="&amp;$A19,Concentrado!$B$2:$B1008, "=Oaxaca")</f>
        <v>19.418893663977411</v>
      </c>
      <c r="L19" s="12">
        <f>SUMIFS(Concentrado!M$2:M1008,Concentrado!$A$2:$A1008,"="&amp;$A19,Concentrado!$B$2:$B1008, "=Oaxaca")</f>
        <v>15.091563599581331</v>
      </c>
      <c r="M19" s="12">
        <f>SUMIFS(Concentrado!N$2:N1008,Concentrado!$A$2:$A1008,"="&amp;$A19,Concentrado!$B$2:$B1008, "=Oaxaca")</f>
        <v>27.605416069957759</v>
      </c>
      <c r="N19" s="12">
        <f>SUMIFS(Concentrado!O$2:O1008,Concentrado!$A$2:$A1008,"="&amp;$A19,Concentrado!$B$2:$B1008, "=Oaxaca")</f>
        <v>3.5372156702815625</v>
      </c>
      <c r="O19" s="12">
        <f>SUMIFS(Concentrado!P$2:P1008,Concentrado!$A$2:$A1008,"="&amp;$A19,Concentrado!$B$2:$B1008, "=Oaxaca")</f>
        <v>3.9382764670079835</v>
      </c>
      <c r="P19" s="12">
        <f>SUMIFS(Concentrado!Q$2:Q1008,Concentrado!$A$2:$A1008,"="&amp;$A19,Concentrado!$B$2:$B1008, "=Oaxaca")</f>
        <v>3.6782305547366687</v>
      </c>
      <c r="Q19" s="12">
        <f>SUMIFS(Concentrado!R$2:R1008,Concentrado!$A$2:$A1008,"="&amp;$A19,Concentrado!$B$2:$B1008, "=Oaxaca")</f>
        <v>5.0846128256653946</v>
      </c>
    </row>
    <row r="20" spans="1:17" x14ac:dyDescent="0.25">
      <c r="A20" s="5">
        <v>2008</v>
      </c>
      <c r="B20" s="12">
        <f>SUMIFS(Concentrado!C$2:C1009,Concentrado!$A$2:$A1009,"="&amp;$A20,Concentrado!$B$2:$B1009, "=Oaxaca")</f>
        <v>31.963918524726733</v>
      </c>
      <c r="C20" s="12">
        <f>SUMIFS(Concentrado!D$2:D1009,Concentrado!$A$2:$A1009,"="&amp;$A20,Concentrado!$B$2:$B1009, "=Oaxaca")</f>
        <v>30.95718093339676</v>
      </c>
      <c r="D20" s="12">
        <f>SUMIFS(Concentrado!E$2:E1009,Concentrado!$A$2:$A1009,"="&amp;$A20,Concentrado!$B$2:$B1009, "=Oaxaca")</f>
        <v>17.215989965537279</v>
      </c>
      <c r="E20" s="12">
        <f>SUMIFS(Concentrado!F$2:F1009,Concentrado!$A$2:$A1009,"="&amp;$A20,Concentrado!$B$2:$B1009, "=Oaxaca")</f>
        <v>10.555041466966307</v>
      </c>
      <c r="F20" s="12">
        <f>SUMIFS(Concentrado!G$2:G1009,Concentrado!$A$2:$A1009,"="&amp;$A20,Concentrado!$B$2:$B1009, "=Oaxaca")</f>
        <v>35.591197963876212</v>
      </c>
      <c r="G20" s="12">
        <f>SUMIFS(Concentrado!H$2:H1009,Concentrado!$A$2:$A1009,"="&amp;$A20,Concentrado!$B$2:$B1009, "=Oaxaca")</f>
        <v>56.919023682636819</v>
      </c>
      <c r="H20" s="12">
        <f>SUMIFS(Concentrado!I$2:I1009,Concentrado!$A$2:$A1009,"="&amp;$A20,Concentrado!$B$2:$B1009, "=Oaxaca")</f>
        <v>53.212340592341761</v>
      </c>
      <c r="I20" s="12">
        <f>SUMIFS(Concentrado!J$2:J1009,Concentrado!$A$2:$A1009,"="&amp;$A20,Concentrado!$B$2:$B1009, "=Oaxaca")</f>
        <v>60.339440136194739</v>
      </c>
      <c r="J20" s="12">
        <f>SUMIFS(Concentrado!K$2:K1009,Concentrado!$A$2:$A1009,"="&amp;$A20,Concentrado!$B$2:$B1009, "=Oaxaca")</f>
        <v>39.97407289104077</v>
      </c>
      <c r="K20" s="12">
        <f>SUMIFS(Concentrado!L$2:L1009,Concentrado!$A$2:$A1009,"="&amp;$A20,Concentrado!$B$2:$B1009, "=Oaxaca")</f>
        <v>21.935038662507015</v>
      </c>
      <c r="L20" s="12">
        <f>SUMIFS(Concentrado!M$2:M1009,Concentrado!$A$2:$A1009,"="&amp;$A20,Concentrado!$B$2:$B1009, "=Oaxaca")</f>
        <v>16.117716973423647</v>
      </c>
      <c r="M20" s="12">
        <f>SUMIFS(Concentrado!N$2:N1009,Concentrado!$A$2:$A1009,"="&amp;$A20,Concentrado!$B$2:$B1009, "=Oaxaca")</f>
        <v>29.970168839364899</v>
      </c>
      <c r="N20" s="12">
        <f>SUMIFS(Concentrado!O$2:O1009,Concentrado!$A$2:$A1009,"="&amp;$A20,Concentrado!$B$2:$B1009, "=Oaxaca")</f>
        <v>3.3350881027658654</v>
      </c>
      <c r="O20" s="12">
        <f>SUMIFS(Concentrado!P$2:P1009,Concentrado!$A$2:$A1009,"="&amp;$A20,Concentrado!$B$2:$B1009, "=Oaxaca")</f>
        <v>5.0474603454453426</v>
      </c>
      <c r="P20" s="12">
        <f>SUMIFS(Concentrado!Q$2:Q1009,Concentrado!$A$2:$A1009,"="&amp;$A20,Concentrado!$B$2:$B1009, "=Oaxaca")</f>
        <v>4.3763337477507918</v>
      </c>
      <c r="Q20" s="12">
        <f>SUMIFS(Concentrado!R$2:R1009,Concentrado!$A$2:$A1009,"="&amp;$A20,Concentrado!$B$2:$B1009, "=Oaxaca")</f>
        <v>5.3369923753058428</v>
      </c>
    </row>
    <row r="21" spans="1:17" x14ac:dyDescent="0.25">
      <c r="A21" s="5">
        <v>2009</v>
      </c>
      <c r="B21" s="12">
        <f>SUMIFS(Concentrado!C$2:C1010,Concentrado!$A$2:$A1010,"="&amp;$A21,Concentrado!$B$2:$B1010, "=Oaxaca")</f>
        <v>26.692116508570436</v>
      </c>
      <c r="C21" s="12">
        <f>SUMIFS(Concentrado!D$2:D1010,Concentrado!$A$2:$A1010,"="&amp;$A21,Concentrado!$B$2:$B1010, "=Oaxaca")</f>
        <v>31.728364906413915</v>
      </c>
      <c r="D21" s="12">
        <f>SUMIFS(Concentrado!E$2:E1010,Concentrado!$A$2:$A1010,"="&amp;$A21,Concentrado!$B$2:$B1010, "=Oaxaca")</f>
        <v>16.269267353968353</v>
      </c>
      <c r="E21" s="12">
        <f>SUMIFS(Concentrado!F$2:F1010,Concentrado!$A$2:$A1010,"="&amp;$A21,Concentrado!$B$2:$B1010, "=Oaxaca")</f>
        <v>7.2862362996299987</v>
      </c>
      <c r="F21" s="12">
        <f>SUMIFS(Concentrado!G$2:G1010,Concentrado!$A$2:$A1010,"="&amp;$A21,Concentrado!$B$2:$B1010, "=Oaxaca")</f>
        <v>39.966438121527759</v>
      </c>
      <c r="G21" s="12">
        <f>SUMIFS(Concentrado!H$2:H1010,Concentrado!$A$2:$A1010,"="&amp;$A21,Concentrado!$B$2:$B1010, "=Oaxaca")</f>
        <v>58.685198797756435</v>
      </c>
      <c r="H21" s="12">
        <f>SUMIFS(Concentrado!I$2:I1010,Concentrado!$A$2:$A1010,"="&amp;$A21,Concentrado!$B$2:$B1010, "=Oaxaca")</f>
        <v>57.007569003025957</v>
      </c>
      <c r="I21" s="12">
        <f>SUMIFS(Concentrado!J$2:J1010,Concentrado!$A$2:$A1010,"="&amp;$A21,Concentrado!$B$2:$B1010, "=Oaxaca")</f>
        <v>60.232822636608297</v>
      </c>
      <c r="J21" s="12">
        <f>SUMIFS(Concentrado!K$2:K1010,Concentrado!$A$2:$A1010,"="&amp;$A21,Concentrado!$B$2:$B1010, "=Oaxaca")</f>
        <v>44.336417575335055</v>
      </c>
      <c r="K21" s="12">
        <f>SUMIFS(Concentrado!L$2:L1010,Concentrado!$A$2:$A1010,"="&amp;$A21,Concentrado!$B$2:$B1010, "=Oaxaca")</f>
        <v>24.037499552423338</v>
      </c>
      <c r="L21" s="12">
        <f>SUMIFS(Concentrado!M$2:M1010,Concentrado!$A$2:$A1010,"="&amp;$A21,Concentrado!$B$2:$B1010, "=Oaxaca")</f>
        <v>16.139087870356523</v>
      </c>
      <c r="M21" s="12">
        <f>SUMIFS(Concentrado!N$2:N1010,Concentrado!$A$2:$A1010,"="&amp;$A21,Concentrado!$B$2:$B1010, "=Oaxaca")</f>
        <v>29.628572917838323</v>
      </c>
      <c r="N21" s="12">
        <f>SUMIFS(Concentrado!O$2:O1010,Concentrado!$A$2:$A1010,"="&amp;$A21,Concentrado!$B$2:$B1010, "=Oaxaca")</f>
        <v>3.6949546659431975</v>
      </c>
      <c r="O21" s="12">
        <f>SUMIFS(Concentrado!P$2:P1010,Concentrado!$A$2:$A1010,"="&amp;$A21,Concentrado!$B$2:$B1010, "=Oaxaca")</f>
        <v>3.3154229950684844</v>
      </c>
      <c r="P21" s="12">
        <f>SUMIFS(Concentrado!Q$2:Q1010,Concentrado!$A$2:$A1010,"="&amp;$A21,Concentrado!$B$2:$B1010, "=Oaxaca")</f>
        <v>2.8697562444842757</v>
      </c>
      <c r="Q21" s="12">
        <f>SUMIFS(Concentrado!R$2:R1010,Concentrado!$A$2:$A1010,"="&amp;$A21,Concentrado!$B$2:$B1010, "=Oaxaca")</f>
        <v>4.9233432818216478</v>
      </c>
    </row>
    <row r="22" spans="1:17" x14ac:dyDescent="0.25">
      <c r="A22" s="5">
        <v>2010</v>
      </c>
      <c r="B22" s="12">
        <f>SUMIFS(Concentrado!C$2:C1011,Concentrado!$A$2:$A1011,"="&amp;$A22,Concentrado!$B$2:$B1011, "=Oaxaca")</f>
        <v>20.933798753051796</v>
      </c>
      <c r="C22" s="12">
        <f>SUMIFS(Concentrado!D$2:D1011,Concentrado!$A$2:$A1011,"="&amp;$A22,Concentrado!$B$2:$B1011, "=Oaxaca")</f>
        <v>30.770162022558061</v>
      </c>
      <c r="D22" s="12">
        <f>SUMIFS(Concentrado!E$2:E1011,Concentrado!$A$2:$A1011,"="&amp;$A22,Concentrado!$B$2:$B1011, "=Oaxaca")</f>
        <v>18.889934002075947</v>
      </c>
      <c r="E22" s="12">
        <f>SUMIFS(Concentrado!F$2:F1011,Concentrado!$A$2:$A1011,"="&amp;$A22,Concentrado!$B$2:$B1011, "=Oaxaca")</f>
        <v>8.5686298566117696</v>
      </c>
      <c r="F22" s="12">
        <f>SUMIFS(Concentrado!G$2:G1011,Concentrado!$A$2:$A1011,"="&amp;$A22,Concentrado!$B$2:$B1011, "=Oaxaca")</f>
        <v>33.495509432961988</v>
      </c>
      <c r="G22" s="12">
        <f>SUMIFS(Concentrado!H$2:H1011,Concentrado!$A$2:$A1011,"="&amp;$A22,Concentrado!$B$2:$B1011, "=Oaxaca")</f>
        <v>66.500925631531317</v>
      </c>
      <c r="H22" s="12">
        <f>SUMIFS(Concentrado!I$2:I1011,Concentrado!$A$2:$A1011,"="&amp;$A22,Concentrado!$B$2:$B1011, "=Oaxaca")</f>
        <v>62.359271756396836</v>
      </c>
      <c r="I22" s="12">
        <f>SUMIFS(Concentrado!J$2:J1011,Concentrado!$A$2:$A1011,"="&amp;$A22,Concentrado!$B$2:$B1011, "=Oaxaca")</f>
        <v>70.321625224222032</v>
      </c>
      <c r="J22" s="12">
        <f>SUMIFS(Concentrado!K$2:K1011,Concentrado!$A$2:$A1011,"="&amp;$A22,Concentrado!$B$2:$B1011, "=Oaxaca")</f>
        <v>51.214551795979936</v>
      </c>
      <c r="K22" s="12">
        <f>SUMIFS(Concentrado!L$2:L1011,Concentrado!$A$2:$A1011,"="&amp;$A22,Concentrado!$B$2:$B1011, "=Oaxaca")</f>
        <v>23.813466723409963</v>
      </c>
      <c r="L22" s="12">
        <f>SUMIFS(Concentrado!M$2:M1011,Concentrado!$A$2:$A1011,"="&amp;$A22,Concentrado!$B$2:$B1011, "=Oaxaca")</f>
        <v>19.211956232096028</v>
      </c>
      <c r="M22" s="12">
        <f>SUMIFS(Concentrado!N$2:N1011,Concentrado!$A$2:$A1011,"="&amp;$A22,Concentrado!$B$2:$B1011, "=Oaxaca")</f>
        <v>35.432635733000467</v>
      </c>
      <c r="N22" s="12">
        <f>SUMIFS(Concentrado!O$2:O1011,Concentrado!$A$2:$A1011,"="&amp;$A22,Concentrado!$B$2:$B1011, "=Oaxaca")</f>
        <v>4.2482858166729729</v>
      </c>
      <c r="O22" s="12">
        <f>SUMIFS(Concentrado!P$2:P1011,Concentrado!$A$2:$A1011,"="&amp;$A22,Concentrado!$B$2:$B1011, "=Oaxaca")</f>
        <v>4.9747757847533629</v>
      </c>
      <c r="P22" s="12">
        <f>SUMIFS(Concentrado!Q$2:Q1011,Concentrado!$A$2:$A1011,"="&amp;$A22,Concentrado!$B$2:$B1011, "=Oaxaca")</f>
        <v>2.5477289725918957</v>
      </c>
      <c r="Q22" s="12">
        <f>SUMIFS(Concentrado!R$2:R1011,Concentrado!$A$2:$A1011,"="&amp;$A22,Concentrado!$B$2:$B1011, "=Oaxaca")</f>
        <v>4.0295713342014672</v>
      </c>
    </row>
    <row r="23" spans="1:17" x14ac:dyDescent="0.25">
      <c r="A23" s="5">
        <v>2011</v>
      </c>
      <c r="B23" s="12">
        <f>SUMIFS(Concentrado!C$2:C1012,Concentrado!$A$2:$A1012,"="&amp;$A23,Concentrado!$B$2:$B1012, "=Oaxaca")</f>
        <v>20.744736023234104</v>
      </c>
      <c r="C23" s="12">
        <f>SUMIFS(Concentrado!D$2:D1012,Concentrado!$A$2:$A1012,"="&amp;$A23,Concentrado!$B$2:$B1012, "=Oaxaca")</f>
        <v>35.164857405238294</v>
      </c>
      <c r="D23" s="12">
        <f>SUMIFS(Concentrado!E$2:E1012,Concentrado!$A$2:$A1012,"="&amp;$A23,Concentrado!$B$2:$B1012, "=Oaxaca")</f>
        <v>16.279543563487362</v>
      </c>
      <c r="E23" s="12">
        <f>SUMIFS(Concentrado!F$2:F1012,Concentrado!$A$2:$A1012,"="&amp;$A23,Concentrado!$B$2:$B1012, "=Oaxaca")</f>
        <v>8.3777768046016856</v>
      </c>
      <c r="F23" s="12">
        <f>SUMIFS(Concentrado!G$2:G1012,Concentrado!$A$2:$A1012,"="&amp;$A23,Concentrado!$B$2:$B1012, "=Oaxaca")</f>
        <v>37.778351362132483</v>
      </c>
      <c r="G23" s="12">
        <f>SUMIFS(Concentrado!H$2:H1012,Concentrado!$A$2:$A1012,"="&amp;$A23,Concentrado!$B$2:$B1012, "=Oaxaca")</f>
        <v>63.572709100078413</v>
      </c>
      <c r="H23" s="12">
        <f>SUMIFS(Concentrado!I$2:I1012,Concentrado!$A$2:$A1012,"="&amp;$A23,Concentrado!$B$2:$B1012, "=Oaxaca")</f>
        <v>60.60511880157263</v>
      </c>
      <c r="I23" s="12">
        <f>SUMIFS(Concentrado!J$2:J1012,Concentrado!$A$2:$A1012,"="&amp;$A23,Concentrado!$B$2:$B1012, "=Oaxaca")</f>
        <v>66.311226624180009</v>
      </c>
      <c r="J23" s="12">
        <f>SUMIFS(Concentrado!K$2:K1012,Concentrado!$A$2:$A1012,"="&amp;$A23,Concentrado!$B$2:$B1012, "=Oaxaca")</f>
        <v>49.145407398968388</v>
      </c>
      <c r="K23" s="12">
        <f>SUMIFS(Concentrado!L$2:L1012,Concentrado!$A$2:$A1012,"="&amp;$A23,Concentrado!$B$2:$B1012, "=Oaxaca")</f>
        <v>27.131556674993014</v>
      </c>
      <c r="L23" s="12">
        <f>SUMIFS(Concentrado!M$2:M1012,Concentrado!$A$2:$A1012,"="&amp;$A23,Concentrado!$B$2:$B1012, "=Oaxaca")</f>
        <v>17.924829386227611</v>
      </c>
      <c r="M23" s="12">
        <f>SUMIFS(Concentrado!N$2:N1012,Concentrado!$A$2:$A1012,"="&amp;$A23,Concentrado!$B$2:$B1012, "=Oaxaca")</f>
        <v>32.901452647361268</v>
      </c>
      <c r="N23" s="12">
        <f>SUMIFS(Concentrado!O$2:O1012,Concentrado!$A$2:$A1012,"="&amp;$A23,Concentrado!$B$2:$B1012, "=Oaxaca")</f>
        <v>4.0548251925300223</v>
      </c>
      <c r="O23" s="12">
        <f>SUMIFS(Concentrado!P$2:P1012,Concentrado!$A$2:$A1012,"="&amp;$A23,Concentrado!$B$2:$B1012, "=Oaxaca")</f>
        <v>4.4648463116183672</v>
      </c>
      <c r="P23" s="12">
        <f>SUMIFS(Concentrado!Q$2:Q1012,Concentrado!$A$2:$A1012,"="&amp;$A23,Concentrado!$B$2:$B1012, "=Oaxaca")</f>
        <v>3.0346196091461377</v>
      </c>
      <c r="Q23" s="12">
        <f>SUMIFS(Concentrado!R$2:R1012,Concentrado!$A$2:$A1012,"="&amp;$A23,Concentrado!$B$2:$B1012, "=Oaxaca")</f>
        <v>3.8832844150937862</v>
      </c>
    </row>
    <row r="24" spans="1:17" x14ac:dyDescent="0.25">
      <c r="A24" s="5">
        <v>2012</v>
      </c>
      <c r="B24" s="12">
        <f>SUMIFS(Concentrado!C$2:C1013,Concentrado!$A$2:$A1013,"="&amp;$A24,Concentrado!$B$2:$B1013, "=Oaxaca")</f>
        <v>16.255165459805294</v>
      </c>
      <c r="C24" s="12">
        <f>SUMIFS(Concentrado!D$2:D1013,Concentrado!$A$2:$A1013,"="&amp;$A24,Concentrado!$B$2:$B1013, "=Oaxaca")</f>
        <v>31.748370038682214</v>
      </c>
      <c r="D24" s="12">
        <f>SUMIFS(Concentrado!E$2:E1013,Concentrado!$A$2:$A1013,"="&amp;$A24,Concentrado!$B$2:$B1013, "=Oaxaca")</f>
        <v>15.660626760655285</v>
      </c>
      <c r="E24" s="12">
        <f>SUMIFS(Concentrado!F$2:F1013,Concentrado!$A$2:$A1013,"="&amp;$A24,Concentrado!$B$2:$B1013, "=Oaxaca")</f>
        <v>8.2964034624900016</v>
      </c>
      <c r="F24" s="12">
        <f>SUMIFS(Concentrado!G$2:G1013,Concentrado!$A$2:$A1013,"="&amp;$A24,Concentrado!$B$2:$B1013, "=Oaxaca")</f>
        <v>46.271586726010355</v>
      </c>
      <c r="G24" s="12">
        <f>SUMIFS(Concentrado!H$2:H1013,Concentrado!$A$2:$A1013,"="&amp;$A24,Concentrado!$B$2:$B1013, "=Oaxaca")</f>
        <v>65.820286918351755</v>
      </c>
      <c r="H24" s="12">
        <f>SUMIFS(Concentrado!I$2:I1013,Concentrado!$A$2:$A1013,"="&amp;$A24,Concentrado!$B$2:$B1013, "=Oaxaca")</f>
        <v>60.679225089665096</v>
      </c>
      <c r="I24" s="12">
        <f>SUMIFS(Concentrado!J$2:J1013,Concentrado!$A$2:$A1013,"="&amp;$A24,Concentrado!$B$2:$B1013, "=Oaxaca")</f>
        <v>70.565889429131758</v>
      </c>
      <c r="J24" s="12">
        <f>SUMIFS(Concentrado!K$2:K1013,Concentrado!$A$2:$A1013,"="&amp;$A24,Concentrado!$B$2:$B1013, "=Oaxaca")</f>
        <v>49.409808879087905</v>
      </c>
      <c r="K24" s="12">
        <f>SUMIFS(Concentrado!L$2:L1013,Concentrado!$A$2:$A1013,"="&amp;$A24,Concentrado!$B$2:$B1013, "=Oaxaca")</f>
        <v>27.673570109690289</v>
      </c>
      <c r="L24" s="12">
        <f>SUMIFS(Concentrado!M$2:M1013,Concentrado!$A$2:$A1013,"="&amp;$A24,Concentrado!$B$2:$B1013, "=Oaxaca")</f>
        <v>17.353316063258823</v>
      </c>
      <c r="M24" s="12">
        <f>SUMIFS(Concentrado!N$2:N1013,Concentrado!$A$2:$A1013,"="&amp;$A24,Concentrado!$B$2:$B1013, "=Oaxaca")</f>
        <v>31.427910107683061</v>
      </c>
      <c r="N24" s="12">
        <f>SUMIFS(Concentrado!O$2:O1013,Concentrado!$A$2:$A1013,"="&amp;$A24,Concentrado!$B$2:$B1013, "=Oaxaca")</f>
        <v>4.3613639994393933</v>
      </c>
      <c r="O24" s="12">
        <f>SUMIFS(Concentrado!P$2:P1013,Concentrado!$A$2:$A1013,"="&amp;$A24,Concentrado!$B$2:$B1013, "=Oaxaca")</f>
        <v>3.8983830760052434</v>
      </c>
      <c r="P24" s="12">
        <f>SUMIFS(Concentrado!Q$2:Q1013,Concentrado!$A$2:$A1013,"="&amp;$A24,Concentrado!$B$2:$B1013, "=Oaxaca")</f>
        <v>2.930442507011402</v>
      </c>
      <c r="Q24" s="12">
        <f>SUMIFS(Concentrado!R$2:R1013,Concentrado!$A$2:$A1013,"="&amp;$A24,Concentrado!$B$2:$B1013, "=Oaxaca")</f>
        <v>3.3891204646305777</v>
      </c>
    </row>
    <row r="25" spans="1:17" x14ac:dyDescent="0.25">
      <c r="A25" s="5">
        <v>2013</v>
      </c>
      <c r="B25" s="12">
        <f>SUMIFS(Concentrado!C$2:C1014,Concentrado!$A$2:$A1014,"="&amp;$A25,Concentrado!$B$2:$B1014, "=Oaxaca")</f>
        <v>22.191103663062524</v>
      </c>
      <c r="C25" s="12">
        <f>SUMIFS(Concentrado!D$2:D1014,Concentrado!$A$2:$A1014,"="&amp;$A25,Concentrado!$B$2:$B1014, "=Oaxaca")</f>
        <v>33.92433088721053</v>
      </c>
      <c r="D25" s="12">
        <f>SUMIFS(Concentrado!E$2:E1014,Concentrado!$A$2:$A1014,"="&amp;$A25,Concentrado!$B$2:$B1014, "=Oaxaca")</f>
        <v>13.243859644315599</v>
      </c>
      <c r="E25" s="12">
        <f>SUMIFS(Concentrado!F$2:F1014,Concentrado!$A$2:$A1014,"="&amp;$A25,Concentrado!$B$2:$B1014, "=Oaxaca")</f>
        <v>8.8596854172318142</v>
      </c>
      <c r="F25" s="12">
        <f>SUMIFS(Concentrado!G$2:G1014,Concentrado!$A$2:$A1014,"="&amp;$A25,Concentrado!$B$2:$B1014, "=Oaxaca")</f>
        <v>38.482621292971331</v>
      </c>
      <c r="G25" s="12">
        <f>SUMIFS(Concentrado!H$2:H1014,Concentrado!$A$2:$A1014,"="&amp;$A25,Concentrado!$B$2:$B1014, "=Oaxaca")</f>
        <v>70.590369442303228</v>
      </c>
      <c r="H25" s="12">
        <f>SUMIFS(Concentrado!I$2:I1014,Concentrado!$A$2:$A1014,"="&amp;$A25,Concentrado!$B$2:$B1014, "=Oaxaca")</f>
        <v>68.315142277599477</v>
      </c>
      <c r="I25" s="12">
        <f>SUMIFS(Concentrado!J$2:J1014,Concentrado!$A$2:$A1014,"="&amp;$A25,Concentrado!$B$2:$B1014, "=Oaxaca")</f>
        <v>72.690909603314623</v>
      </c>
      <c r="J25" s="12">
        <f>SUMIFS(Concentrado!K$2:K1014,Concentrado!$A$2:$A1014,"="&amp;$A25,Concentrado!$B$2:$B1014, "=Oaxaca")</f>
        <v>50.934210735749225</v>
      </c>
      <c r="K25" s="12">
        <f>SUMIFS(Concentrado!L$2:L1014,Concentrado!$A$2:$A1014,"="&amp;$A25,Concentrado!$B$2:$B1014, "=Oaxaca")</f>
        <v>28.852613422730961</v>
      </c>
      <c r="L25" s="12">
        <f>SUMIFS(Concentrado!M$2:M1014,Concentrado!$A$2:$A1014,"="&amp;$A25,Concentrado!$B$2:$B1014, "=Oaxaca")</f>
        <v>19.352978880745983</v>
      </c>
      <c r="M25" s="12">
        <f>SUMIFS(Concentrado!N$2:N1014,Concentrado!$A$2:$A1014,"="&amp;$A25,Concentrado!$B$2:$B1014, "=Oaxaca")</f>
        <v>34.789144102845341</v>
      </c>
      <c r="N25" s="12">
        <f>SUMIFS(Concentrado!O$2:O1014,Concentrado!$A$2:$A1014,"="&amp;$A25,Concentrado!$B$2:$B1014, "=Oaxaca")</f>
        <v>5.1019689226925378</v>
      </c>
      <c r="O25" s="12">
        <f>SUMIFS(Concentrado!P$2:P1014,Concentrado!$A$2:$A1014,"="&amp;$A25,Concentrado!$B$2:$B1014, "=Oaxaca")</f>
        <v>3.7546594280541203</v>
      </c>
      <c r="P25" s="12">
        <f>SUMIFS(Concentrado!Q$2:Q1014,Concentrado!$A$2:$A1014,"="&amp;$A25,Concentrado!$B$2:$B1014, "=Oaxaca")</f>
        <v>2.475968577432254</v>
      </c>
      <c r="Q25" s="12">
        <f>SUMIFS(Concentrado!R$2:R1014,Concentrado!$A$2:$A1014,"="&amp;$A25,Concentrado!$B$2:$B1014, "=Oaxaca")</f>
        <v>3.865542779052396</v>
      </c>
    </row>
    <row r="26" spans="1:17" x14ac:dyDescent="0.25">
      <c r="A26" s="5">
        <v>2014</v>
      </c>
      <c r="B26" s="12">
        <f>SUMIFS(Concentrado!C$2:C1015,Concentrado!$A$2:$A1015,"="&amp;$A26,Concentrado!$B$2:$B1015, "=Oaxaca")</f>
        <v>16.65065642010887</v>
      </c>
      <c r="C26" s="12">
        <f>SUMIFS(Concentrado!D$2:D1015,Concentrado!$A$2:$A1015,"="&amp;$A26,Concentrado!$B$2:$B1015, "=Oaxaca")</f>
        <v>33.30131284021774</v>
      </c>
      <c r="D26" s="12">
        <f>SUMIFS(Concentrado!E$2:E1015,Concentrado!$A$2:$A1015,"="&amp;$A26,Concentrado!$B$2:$B1015, "=Oaxaca")</f>
        <v>12.985663827134843</v>
      </c>
      <c r="E26" s="12">
        <f>SUMIFS(Concentrado!F$2:F1015,Concentrado!$A$2:$A1015,"="&amp;$A26,Concentrado!$B$2:$B1015, "=Oaxaca")</f>
        <v>9.8511932481712599</v>
      </c>
      <c r="F26" s="12">
        <f>SUMIFS(Concentrado!G$2:G1015,Concentrado!$A$2:$A1015,"="&amp;$A26,Concentrado!$B$2:$B1015, "=Oaxaca")</f>
        <v>43.953064250195709</v>
      </c>
      <c r="G26" s="12">
        <f>SUMIFS(Concentrado!H$2:H1015,Concentrado!$A$2:$A1015,"="&amp;$A26,Concentrado!$B$2:$B1015, "=Oaxaca")</f>
        <v>73.306855982979783</v>
      </c>
      <c r="H26" s="12">
        <f>SUMIFS(Concentrado!I$2:I1015,Concentrado!$A$2:$A1015,"="&amp;$A26,Concentrado!$B$2:$B1015, "=Oaxaca")</f>
        <v>67.448167492802312</v>
      </c>
      <c r="I26" s="12">
        <f>SUMIFS(Concentrado!J$2:J1015,Concentrado!$A$2:$A1015,"="&amp;$A26,Concentrado!$B$2:$B1015, "=Oaxaca")</f>
        <v>78.716549081913413</v>
      </c>
      <c r="J26" s="12">
        <f>SUMIFS(Concentrado!K$2:K1015,Concentrado!$A$2:$A1015,"="&amp;$A26,Concentrado!$B$2:$B1015, "=Oaxaca")</f>
        <v>55.938770103935333</v>
      </c>
      <c r="K26" s="12">
        <f>SUMIFS(Concentrado!L$2:L1015,Concentrado!$A$2:$A1015,"="&amp;$A26,Concentrado!$B$2:$B1015, "=Oaxaca")</f>
        <v>31.27759188607137</v>
      </c>
      <c r="L26" s="12">
        <f>SUMIFS(Concentrado!M$2:M1015,Concentrado!$A$2:$A1015,"="&amp;$A26,Concentrado!$B$2:$B1015, "=Oaxaca")</f>
        <v>18.621194528326146</v>
      </c>
      <c r="M26" s="12">
        <f>SUMIFS(Concentrado!N$2:N1015,Concentrado!$A$2:$A1015,"="&amp;$A26,Concentrado!$B$2:$B1015, "=Oaxaca")</f>
        <v>31.896927506271062</v>
      </c>
      <c r="N26" s="12">
        <f>SUMIFS(Concentrado!O$2:O1015,Concentrado!$A$2:$A1015,"="&amp;$A26,Concentrado!$B$2:$B1015, "=Oaxaca")</f>
        <v>6.3628808810854682</v>
      </c>
      <c r="O26" s="12">
        <f>SUMIFS(Concentrado!P$2:P1015,Concentrado!$A$2:$A1015,"="&amp;$A26,Concentrado!$B$2:$B1015, "=Oaxaca")</f>
        <v>3.6836329238940584</v>
      </c>
      <c r="P26" s="12">
        <f>SUMIFS(Concentrado!Q$2:Q1015,Concentrado!$A$2:$A1015,"="&amp;$A26,Concentrado!$B$2:$B1015, "=Oaxaca")</f>
        <v>2.1804090497501676</v>
      </c>
      <c r="Q26" s="12">
        <f>SUMIFS(Concentrado!R$2:R1015,Concentrado!$A$2:$A1015,"="&amp;$A26,Concentrado!$B$2:$B1015, "=Oaxaca")</f>
        <v>3.7342637748594827</v>
      </c>
    </row>
    <row r="27" spans="1:17" x14ac:dyDescent="0.25">
      <c r="A27" s="5">
        <v>2015</v>
      </c>
      <c r="B27" s="12">
        <f>SUMIFS(Concentrado!C$2:C1016,Concentrado!$A$2:$A1016,"="&amp;$A27,Concentrado!$B$2:$B1016, "=Oaxaca")</f>
        <v>18.273866055135599</v>
      </c>
      <c r="C27" s="12">
        <f>SUMIFS(Concentrado!D$2:D1016,Concentrado!$A$2:$A1016,"="&amp;$A27,Concentrado!$B$2:$B1016, "=Oaxaca")</f>
        <v>32.429677787987117</v>
      </c>
      <c r="D27" s="12">
        <f>SUMIFS(Concentrado!E$2:E1016,Concentrado!$A$2:$A1016,"="&amp;$A27,Concentrado!$B$2:$B1016, "=Oaxaca")</f>
        <v>14.944174716741959</v>
      </c>
      <c r="E27" s="12">
        <f>SUMIFS(Concentrado!F$2:F1016,Concentrado!$A$2:$A1016,"="&amp;$A27,Concentrado!$B$2:$B1016, "=Oaxaca")</f>
        <v>10.988363762310264</v>
      </c>
      <c r="F27" s="12">
        <f>SUMIFS(Concentrado!G$2:G1016,Concentrado!$A$2:$A1016,"="&amp;$A27,Concentrado!$B$2:$B1016, "=Oaxaca")</f>
        <v>47.502583755400209</v>
      </c>
      <c r="G27" s="12">
        <f>SUMIFS(Concentrado!H$2:H1016,Concentrado!$A$2:$A1016,"="&amp;$A27,Concentrado!$B$2:$B1016, "=Oaxaca")</f>
        <v>81.956118892602149</v>
      </c>
      <c r="H27" s="12">
        <f>SUMIFS(Concentrado!I$2:I1016,Concentrado!$A$2:$A1016,"="&amp;$A27,Concentrado!$B$2:$B1016, "=Oaxaca")</f>
        <v>76.279982774819103</v>
      </c>
      <c r="I27" s="12">
        <f>SUMIFS(Concentrado!J$2:J1016,Concentrado!$A$2:$A1016,"="&amp;$A27,Concentrado!$B$2:$B1016, "=Oaxaca")</f>
        <v>87.198269817864741</v>
      </c>
      <c r="J27" s="12">
        <f>SUMIFS(Concentrado!K$2:K1016,Concentrado!$A$2:$A1016,"="&amp;$A27,Concentrado!$B$2:$B1016, "=Oaxaca")</f>
        <v>62.15130084812391</v>
      </c>
      <c r="K27" s="12">
        <f>SUMIFS(Concentrado!L$2:L1016,Concentrado!$A$2:$A1016,"="&amp;$A27,Concentrado!$B$2:$B1016, "=Oaxaca")</f>
        <v>32.568475904801524</v>
      </c>
      <c r="L27" s="12">
        <f>SUMIFS(Concentrado!M$2:M1016,Concentrado!$A$2:$A1016,"="&amp;$A27,Concentrado!$B$2:$B1016, "=Oaxaca")</f>
        <v>19.978981017231188</v>
      </c>
      <c r="M27" s="12">
        <f>SUMIFS(Concentrado!N$2:N1016,Concentrado!$A$2:$A1016,"="&amp;$A27,Concentrado!$B$2:$B1016, "=Oaxaca")</f>
        <v>36.533551532776812</v>
      </c>
      <c r="N27" s="12">
        <f>SUMIFS(Concentrado!O$2:O1016,Concentrado!$A$2:$A1016,"="&amp;$A27,Concentrado!$B$2:$B1016, "=Oaxaca")</f>
        <v>4.6422789090740286</v>
      </c>
      <c r="O27" s="12">
        <f>SUMIFS(Concentrado!P$2:P1016,Concentrado!$A$2:$A1016,"="&amp;$A27,Concentrado!$B$2:$B1016, "=Oaxaca")</f>
        <v>5.2159906974544574</v>
      </c>
      <c r="P27" s="12">
        <f>SUMIFS(Concentrado!Q$2:Q1016,Concentrado!$A$2:$A1016,"="&amp;$A27,Concentrado!$B$2:$B1016, "=Oaxaca")</f>
        <v>2.1397165223933774</v>
      </c>
      <c r="Q27" s="12">
        <f>SUMIFS(Concentrado!R$2:R1016,Concentrado!$A$2:$A1016,"="&amp;$A27,Concentrado!$B$2:$B1016, "=Oaxaca")</f>
        <v>2.4134011938622977</v>
      </c>
    </row>
    <row r="28" spans="1:17" x14ac:dyDescent="0.25">
      <c r="A28" s="5">
        <v>2016</v>
      </c>
      <c r="B28" s="12">
        <f>SUMIFS(Concentrado!C$2:C1017,Concentrado!$A$2:$A1017,"="&amp;$A28,Concentrado!$B$2:$B1017, "=Oaxaca")</f>
        <v>24.151641142969925</v>
      </c>
      <c r="C28" s="12">
        <f>SUMIFS(Concentrado!D$2:D1017,Concentrado!$A$2:$A1017,"="&amp;$A28,Concentrado!$B$2:$B1017, "=Oaxaca")</f>
        <v>30.384322728252489</v>
      </c>
      <c r="D28" s="12">
        <f>SUMIFS(Concentrado!E$2:E1017,Concentrado!$A$2:$A1017,"="&amp;$A28,Concentrado!$B$2:$B1017, "=Oaxaca")</f>
        <v>14.862731441676308</v>
      </c>
      <c r="E28" s="12">
        <f>SUMIFS(Concentrado!F$2:F1017,Concentrado!$A$2:$A1017,"="&amp;$A28,Concentrado!$B$2:$B1017, "=Oaxaca")</f>
        <v>10.369347517448587</v>
      </c>
      <c r="F28" s="12">
        <f>SUMIFS(Concentrado!G$2:G1017,Concentrado!$A$2:$A1017,"="&amp;$A28,Concentrado!$B$2:$B1017, "=Oaxaca")</f>
        <v>46.548394604579777</v>
      </c>
      <c r="G28" s="12">
        <f>SUMIFS(Concentrado!H$2:H1017,Concentrado!$A$2:$A1017,"="&amp;$A28,Concentrado!$B$2:$B1017, "=Oaxaca")</f>
        <v>85.110715597255307</v>
      </c>
      <c r="H28" s="12">
        <f>SUMIFS(Concentrado!I$2:I1017,Concentrado!$A$2:$A1017,"="&amp;$A28,Concentrado!$B$2:$B1017, "=Oaxaca")</f>
        <v>81.627947432837075</v>
      </c>
      <c r="I28" s="12">
        <f>SUMIFS(Concentrado!J$2:J1017,Concentrado!$A$2:$A1017,"="&amp;$A28,Concentrado!$B$2:$B1017, "=Oaxaca")</f>
        <v>88.32763181163871</v>
      </c>
      <c r="J28" s="12">
        <f>SUMIFS(Concentrado!K$2:K1017,Concentrado!$A$2:$A1017,"="&amp;$A28,Concentrado!$B$2:$B1017, "=Oaxaca")</f>
        <v>67.935353419528113</v>
      </c>
      <c r="K28" s="12">
        <f>SUMIFS(Concentrado!L$2:L1017,Concentrado!$A$2:$A1017,"="&amp;$A28,Concentrado!$B$2:$B1017, "=Oaxaca")</f>
        <v>31.953587475973027</v>
      </c>
      <c r="L28" s="12">
        <f>SUMIFS(Concentrado!M$2:M1017,Concentrado!$A$2:$A1017,"="&amp;$A28,Concentrado!$B$2:$B1017, "=Oaxaca")</f>
        <v>19.671350062547972</v>
      </c>
      <c r="M28" s="12">
        <f>SUMIFS(Concentrado!N$2:N1017,Concentrado!$A$2:$A1017,"="&amp;$A28,Concentrado!$B$2:$B1017, "=Oaxaca")</f>
        <v>35.203982373304264</v>
      </c>
      <c r="N28" s="12">
        <f>SUMIFS(Concentrado!O$2:O1017,Concentrado!$A$2:$A1017,"="&amp;$A28,Concentrado!$B$2:$B1017, "=Oaxaca")</f>
        <v>5.1342218706442306</v>
      </c>
      <c r="O28" s="12">
        <f>SUMIFS(Concentrado!P$2:P1017,Concentrado!$A$2:$A1017,"="&amp;$A28,Concentrado!$B$2:$B1017, "=Oaxaca")</f>
        <v>4.0308008784366054</v>
      </c>
      <c r="P28" s="12">
        <f>SUMIFS(Concentrado!Q$2:Q1017,Concentrado!$A$2:$A1017,"="&amp;$A28,Concentrado!$B$2:$B1017, "=Oaxaca")</f>
        <v>2.3477113768116298</v>
      </c>
      <c r="Q28" s="12">
        <f>SUMIFS(Concentrado!R$2:R1017,Concentrado!$A$2:$A1017,"="&amp;$A28,Concentrado!$B$2:$B1017, "=Oaxaca")</f>
        <v>2.5701261388253633</v>
      </c>
    </row>
    <row r="29" spans="1:17" x14ac:dyDescent="0.25">
      <c r="A29" s="5">
        <v>2017</v>
      </c>
      <c r="B29" s="12">
        <f>SUMIFS(Concentrado!C$2:C1018,Concentrado!$A$2:$A1018,"="&amp;$A29,Concentrado!$B$2:$B1018, "=Oaxaca")</f>
        <v>10.523546435148646</v>
      </c>
      <c r="C29" s="12">
        <f>SUMIFS(Concentrado!D$2:D1018,Concentrado!$A$2:$A1018,"="&amp;$A29,Concentrado!$B$2:$B1018, "=Oaxaca")</f>
        <v>25.519600105235465</v>
      </c>
      <c r="D29" s="12">
        <f>SUMIFS(Concentrado!E$2:E1018,Concentrado!$A$2:$A1018,"="&amp;$A29,Concentrado!$B$2:$B1018, "=Oaxaca")</f>
        <v>13.777759634225994</v>
      </c>
      <c r="E29" s="12">
        <f>SUMIFS(Concentrado!F$2:F1018,Concentrado!$A$2:$A1018,"="&amp;$A29,Concentrado!$B$2:$B1018, "=Oaxaca")</f>
        <v>11.821657957761811</v>
      </c>
      <c r="F29" s="12">
        <f>SUMIFS(Concentrado!G$2:G1018,Concentrado!$A$2:$A1018,"="&amp;$A29,Concentrado!$B$2:$B1018, "=Oaxaca")</f>
        <v>45.449404119237848</v>
      </c>
      <c r="G29" s="12">
        <f>SUMIFS(Concentrado!H$2:H1018,Concentrado!$A$2:$A1018,"="&amp;$A29,Concentrado!$B$2:$B1018, "=Oaxaca")</f>
        <v>85.553030109558946</v>
      </c>
      <c r="H29" s="12">
        <f>SUMIFS(Concentrado!I$2:I1018,Concentrado!$A$2:$A1018,"="&amp;$A29,Concentrado!$B$2:$B1018, "=Oaxaca")</f>
        <v>82.699322244020792</v>
      </c>
      <c r="I29" s="12">
        <f>SUMIFS(Concentrado!J$2:J1018,Concentrado!$A$2:$A1018,"="&amp;$A29,Concentrado!$B$2:$B1018, "=Oaxaca")</f>
        <v>88.18866990513223</v>
      </c>
      <c r="J29" s="12">
        <f>SUMIFS(Concentrado!K$2:K1018,Concentrado!$A$2:$A1018,"="&amp;$A29,Concentrado!$B$2:$B1018, "=Oaxaca")</f>
        <v>69.591643895089007</v>
      </c>
      <c r="K29" s="12">
        <f>SUMIFS(Concentrado!L$2:L1018,Concentrado!$A$2:$A1018,"="&amp;$A29,Concentrado!$B$2:$B1018, "=Oaxaca")</f>
        <v>32.217444174437816</v>
      </c>
      <c r="L29" s="12">
        <f>SUMIFS(Concentrado!M$2:M1018,Concentrado!$A$2:$A1018,"="&amp;$A29,Concentrado!$B$2:$B1018, "=Oaxaca")</f>
        <v>24.948874452156112</v>
      </c>
      <c r="M29" s="12">
        <f>SUMIFS(Concentrado!N$2:N1018,Concentrado!$A$2:$A1018,"="&amp;$A29,Concentrado!$B$2:$B1018, "=Oaxaca")</f>
        <v>45.569014297725744</v>
      </c>
      <c r="N29" s="12">
        <f>SUMIFS(Concentrado!O$2:O1018,Concentrado!$A$2:$A1018,"="&amp;$A29,Concentrado!$B$2:$B1018, "=Oaxaca")</f>
        <v>5.9044369245535773</v>
      </c>
      <c r="O29" s="12">
        <f>SUMIFS(Concentrado!P$2:P1018,Concentrado!$A$2:$A1018,"="&amp;$A29,Concentrado!$B$2:$B1018, "=Oaxaca")</f>
        <v>3.7449573109542085</v>
      </c>
      <c r="P29" s="12">
        <f>SUMIFS(Concentrado!Q$2:Q1018,Concentrado!$A$2:$A1018,"="&amp;$A29,Concentrado!$B$2:$B1018, "=Oaxaca")</f>
        <v>2.1854821124428092</v>
      </c>
      <c r="Q29" s="12">
        <f>SUMIFS(Concentrado!R$2:R1018,Concentrado!$A$2:$A1018,"="&amp;$A29,Concentrado!$B$2:$B1018, "=Oaxaca")</f>
        <v>2.5538217943151929</v>
      </c>
    </row>
    <row r="30" spans="1:17" x14ac:dyDescent="0.25">
      <c r="A30" s="5">
        <v>2018</v>
      </c>
      <c r="B30" s="12">
        <f>SUMIFS(Concentrado!C$2:C1019,Concentrado!$A$2:$A1019,"="&amp;$A30,Concentrado!$B$2:$B1019, "=Oaxaca")</f>
        <v>7.9928384167785662</v>
      </c>
      <c r="C30" s="12">
        <f>SUMIFS(Concentrado!D$2:D1019,Concentrado!$A$2:$A1019,"="&amp;$A30,Concentrado!$B$2:$B1019, "=Oaxaca")</f>
        <v>29.839930089306645</v>
      </c>
      <c r="D30" s="12">
        <f>SUMIFS(Concentrado!E$2:E1019,Concentrado!$A$2:$A1019,"="&amp;$A30,Concentrado!$B$2:$B1019, "=Oaxaca")</f>
        <v>13.400952305173188</v>
      </c>
      <c r="E30" s="12">
        <f>SUMIFS(Concentrado!F$2:F1019,Concentrado!$A$2:$A1019,"="&amp;$A30,Concentrado!$B$2:$B1019, "=Oaxaca")</f>
        <v>11.893345170841203</v>
      </c>
      <c r="F30" s="12">
        <f>SUMIFS(Concentrado!G$2:G1019,Concentrado!$A$2:$A1019,"="&amp;$A30,Concentrado!$B$2:$B1019, "=Oaxaca")</f>
        <v>46.814117685041879</v>
      </c>
      <c r="G30" s="12">
        <f>SUMIFS(Concentrado!H$2:H1019,Concentrado!$A$2:$A1019,"="&amp;$A30,Concentrado!$B$2:$B1019, "=Oaxaca")</f>
        <v>91.383984078098152</v>
      </c>
      <c r="H30" s="12">
        <f>SUMIFS(Concentrado!I$2:I1019,Concentrado!$A$2:$A1019,"="&amp;$A30,Concentrado!$B$2:$B1019, "=Oaxaca")</f>
        <v>89.683180438085046</v>
      </c>
      <c r="I30" s="12">
        <f>SUMIFS(Concentrado!J$2:J1019,Concentrado!$A$2:$A1019,"="&amp;$A30,Concentrado!$B$2:$B1019, "=Oaxaca")</f>
        <v>92.954517073115767</v>
      </c>
      <c r="J30" s="12">
        <f>SUMIFS(Concentrado!K$2:K1019,Concentrado!$A$2:$A1019,"="&amp;$A30,Concentrado!$B$2:$B1019, "=Oaxaca")</f>
        <v>75.494300949133972</v>
      </c>
      <c r="K30" s="12">
        <f>SUMIFS(Concentrado!L$2:L1019,Concentrado!$A$2:$A1019,"="&amp;$A30,Concentrado!$B$2:$B1019, "=Oaxaca")</f>
        <v>32.584834066309043</v>
      </c>
      <c r="L30" s="12">
        <f>SUMIFS(Concentrado!M$2:M1019,Concentrado!$A$2:$A1019,"="&amp;$A30,Concentrado!$B$2:$B1019, "=Oaxaca")</f>
        <v>25.457664367910358</v>
      </c>
      <c r="M30" s="12">
        <f>SUMIFS(Concentrado!N$2:N1019,Concentrado!$A$2:$A1019,"="&amp;$A30,Concentrado!$B$2:$B1019, "=Oaxaca")</f>
        <v>47.180267259944969</v>
      </c>
      <c r="N30" s="12">
        <f>SUMIFS(Concentrado!O$2:O1019,Concentrado!$A$2:$A1019,"="&amp;$A30,Concentrado!$B$2:$B1019, "=Oaxaca")</f>
        <v>5.3049800147788293</v>
      </c>
      <c r="O30" s="12">
        <f>SUMIFS(Concentrado!P$2:P1019,Concentrado!$A$2:$A1019,"="&amp;$A30,Concentrado!$B$2:$B1019, "=Oaxaca")</f>
        <v>3.9474668343532109</v>
      </c>
      <c r="P30" s="12">
        <f>SUMIFS(Concentrado!Q$2:Q1019,Concentrado!$A$2:$A1019,"="&amp;$A30,Concentrado!$B$2:$B1019, "=Oaxaca")</f>
        <v>2.2699547327091691</v>
      </c>
      <c r="Q30" s="12">
        <f>SUMIFS(Concentrado!R$2:R1019,Concentrado!$A$2:$A1019,"="&amp;$A30,Concentrado!$B$2:$B1019, "=Oaxaca")</f>
        <v>2.0014654632489446</v>
      </c>
    </row>
    <row r="31" spans="1:17" x14ac:dyDescent="0.25">
      <c r="A31" s="5">
        <v>2019</v>
      </c>
      <c r="B31" s="12">
        <f>SUMIFS(Concentrado!C$2:C1020,Concentrado!$A$2:$A1020,"="&amp;$A31,Concentrado!$B$2:$B1020, "=Oaxaca")</f>
        <v>8.0887170485889222</v>
      </c>
      <c r="C31" s="12">
        <f>SUMIFS(Concentrado!D$2:D1020,Concentrado!$A$2:$A1020,"="&amp;$A31,Concentrado!$B$2:$B1020, "=Oaxaca")</f>
        <v>26.153518457104184</v>
      </c>
      <c r="D31" s="12">
        <f>SUMIFS(Concentrado!E$2:E1020,Concentrado!$A$2:$A1020,"="&amp;$A31,Concentrado!$B$2:$B1020, "=Oaxaca")</f>
        <v>12.626471025137405</v>
      </c>
      <c r="E31" s="12">
        <f>SUMIFS(Concentrado!F$2:F1020,Concentrado!$A$2:$A1020,"="&amp;$A31,Concentrado!$B$2:$B1020, "=Oaxaca")</f>
        <v>12.874048888375395</v>
      </c>
      <c r="F31" s="12">
        <f>SUMIFS(Concentrado!G$2:G1020,Concentrado!$A$2:$A1020,"="&amp;$A31,Concentrado!$B$2:$B1020, "=Oaxaca")</f>
        <v>45.954425886603495</v>
      </c>
      <c r="G31" s="12">
        <f>SUMIFS(Concentrado!H$2:H1020,Concentrado!$A$2:$A1020,"="&amp;$A31,Concentrado!$B$2:$B1020, "=Oaxaca")</f>
        <v>93.162855903828955</v>
      </c>
      <c r="H31" s="12">
        <f>SUMIFS(Concentrado!I$2:I1020,Concentrado!$A$2:$A1020,"="&amp;$A31,Concentrado!$B$2:$B1020, "=Oaxaca")</f>
        <v>92.86773753565322</v>
      </c>
      <c r="I31" s="12">
        <f>SUMIFS(Concentrado!J$2:J1020,Concentrado!$A$2:$A1020,"="&amp;$A31,Concentrado!$B$2:$B1020, "=Oaxaca")</f>
        <v>93.481977300167685</v>
      </c>
      <c r="J31" s="12">
        <f>SUMIFS(Concentrado!K$2:K1020,Concentrado!$A$2:$A1020,"="&amp;$A31,Concentrado!$B$2:$B1020, "=Oaxaca")</f>
        <v>79.136252436151651</v>
      </c>
      <c r="K31" s="12">
        <f>SUMIFS(Concentrado!L$2:L1020,Concentrado!$A$2:$A1020,"="&amp;$A31,Concentrado!$B$2:$B1020, "=Oaxaca")</f>
        <v>32.445620824021702</v>
      </c>
      <c r="L31" s="12">
        <f>SUMIFS(Concentrado!M$2:M1020,Concentrado!$A$2:$A1020,"="&amp;$A31,Concentrado!$B$2:$B1020, "=Oaxaca")</f>
        <v>27.907602055067283</v>
      </c>
      <c r="M31" s="12">
        <f>SUMIFS(Concentrado!N$2:N1020,Concentrado!$A$2:$A1020,"="&amp;$A31,Concentrado!$B$2:$B1020, "=Oaxaca")</f>
        <v>51.615655973817056</v>
      </c>
      <c r="N31" s="12">
        <f>SUMIFS(Concentrado!O$2:O1020,Concentrado!$A$2:$A1020,"="&amp;$A31,Concentrado!$B$2:$B1020, "=Oaxaca")</f>
        <v>5.927214736455964</v>
      </c>
      <c r="O31" s="12">
        <f>SUMIFS(Concentrado!P$2:P1020,Concentrado!$A$2:$A1020,"="&amp;$A31,Concentrado!$B$2:$B1020, "=Oaxaca")</f>
        <v>3.2526581829959333</v>
      </c>
      <c r="P31" s="12">
        <f>SUMIFS(Concentrado!Q$2:Q1020,Concentrado!$A$2:$A1020,"="&amp;$A31,Concentrado!$B$2:$B1020, "=Oaxaca")</f>
        <v>2.3054106045490363</v>
      </c>
      <c r="Q31" s="12">
        <f>SUMIFS(Concentrado!R$2:R1020,Concentrado!$A$2:$A1020,"="&amp;$A31,Concentrado!$B$2:$B1020, "=Oaxaca")</f>
        <v>2.087003284118075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"=Puebla")</f>
        <v>163.00195787930431</v>
      </c>
      <c r="C2" s="12">
        <f>SUMIFS(Concentrado!D$2:D991,Concentrado!$A$2:$A991,"="&amp;$A2,Concentrado!$B$2:$B991, "=Puebla")</f>
        <v>206.92278903463867</v>
      </c>
      <c r="D2" s="12">
        <f>SUMIFS(Concentrado!E$2:E991,Concentrado!$A$2:$A991,"="&amp;$A2,Concentrado!$B$2:$B991, "=Puebla")</f>
        <v>25.100226599267913</v>
      </c>
      <c r="E2" s="12">
        <f>SUMIFS(Concentrado!F$2:F991,Concentrado!$A$2:$A991,"="&amp;$A2,Concentrado!$B$2:$B991, "=Puebla")</f>
        <v>9.4125849747254673</v>
      </c>
      <c r="F2" s="12">
        <f>SUMIFS(Concentrado!G$2:G991,Concentrado!$A$2:$A991,"="&amp;$A2,Concentrado!$B$2:$B991, "=Puebla")</f>
        <v>24.190207936376439</v>
      </c>
      <c r="G2" s="12">
        <f>SUMIFS(Concentrado!H$2:H991,Concentrado!$A$2:$A991,"="&amp;$A2,Concentrado!$B$2:$B991, "=Puebla")</f>
        <v>28.255446899626943</v>
      </c>
      <c r="H2" s="12">
        <f>SUMIFS(Concentrado!I$2:I991,Concentrado!$A$2:$A991,"="&amp;$A2,Concentrado!$B$2:$B991, "=Puebla")</f>
        <v>24.776877819672649</v>
      </c>
      <c r="I2" s="12">
        <f>SUMIFS(Concentrado!J$2:J991,Concentrado!$A$2:$A991,"="&amp;$A2,Concentrado!$B$2:$B991, "=Puebla")</f>
        <v>31.604063562019668</v>
      </c>
      <c r="J2" s="12">
        <f>SUMIFS(Concentrado!K$2:K991,Concentrado!$A$2:$A991,"="&amp;$A2,Concentrado!$B$2:$B991, "=Puebla")</f>
        <v>24.049660806837075</v>
      </c>
      <c r="K2" s="12">
        <f>SUMIFS(Concentrado!L$2:L991,Concentrado!$A$2:$A991,"="&amp;$A2,Concentrado!$B$2:$B991, "=Puebla")</f>
        <v>7.6912441807372671</v>
      </c>
      <c r="L2" s="12">
        <f>SUMIFS(Concentrado!M$2:M991,Concentrado!$A$2:$A991,"="&amp;$A2,Concentrado!$B$2:$B991, "=Puebla")</f>
        <v>12.594121891116613</v>
      </c>
      <c r="M2" s="12">
        <f>SUMIFS(Concentrado!N$2:N991,Concentrado!$A$2:$A991,"="&amp;$A2,Concentrado!$B$2:$B991, "=Puebla")</f>
        <v>22.881896724477802</v>
      </c>
      <c r="N2" s="12">
        <f>SUMIFS(Concentrado!O$2:O991,Concentrado!$A$2:$A991,"="&amp;$A2,Concentrado!$B$2:$B991, "=Puebla")</f>
        <v>2.6450731408328148</v>
      </c>
      <c r="O2" s="12">
        <f>SUMIFS(Concentrado!P$2:P991,Concentrado!$A$2:$A991,"="&amp;$A2,Concentrado!$B$2:$B991, "=Puebla")</f>
        <v>1.0886305714966722</v>
      </c>
      <c r="P2" s="12">
        <f>SUMIFS(Concentrado!Q$2:Q991,Concentrado!$A$2:$A991,"="&amp;$A2,Concentrado!$B$2:$B991, "=Puebla")</f>
        <v>9.0621910286632463</v>
      </c>
      <c r="Q2" s="12">
        <f>SUMIFS(Concentrado!R$2:R991,Concentrado!$A$2:$A991,"="&amp;$A2,Concentrado!$B$2:$B991, "=Puebla")</f>
        <v>1.8821473674915974</v>
      </c>
    </row>
    <row r="3" spans="1:17" x14ac:dyDescent="0.25">
      <c r="A3" s="5">
        <v>1991</v>
      </c>
      <c r="B3" s="12">
        <f>SUMIFS(Concentrado!C$2:C992,Concentrado!$A$2:$A992,"="&amp;$A3,Concentrado!$B$2:$B992, "=Puebla")</f>
        <v>151.83582616416459</v>
      </c>
      <c r="C3" s="12">
        <f>SUMIFS(Concentrado!D$2:D992,Concentrado!$A$2:$A992,"="&amp;$A3,Concentrado!$B$2:$B992, "=Puebla")</f>
        <v>160.00567264812472</v>
      </c>
      <c r="D3" s="12">
        <f>SUMIFS(Concentrado!E$2:E992,Concentrado!$A$2:$A992,"="&amp;$A3,Concentrado!$B$2:$B992, "=Puebla")</f>
        <v>25.25474597558858</v>
      </c>
      <c r="E3" s="12">
        <f>SUMIFS(Concentrado!F$2:F992,Concentrado!$A$2:$A992,"="&amp;$A3,Concentrado!$B$2:$B992, "=Puebla")</f>
        <v>9.3577853391689843</v>
      </c>
      <c r="F3" s="12">
        <f>SUMIFS(Concentrado!G$2:G992,Concentrado!$A$2:$A992,"="&amp;$A3,Concentrado!$B$2:$B992, "=Puebla")</f>
        <v>27.702704879219429</v>
      </c>
      <c r="G3" s="12">
        <f>SUMIFS(Concentrado!H$2:H992,Concentrado!$A$2:$A992,"="&amp;$A3,Concentrado!$B$2:$B992, "=Puebla")</f>
        <v>31.388780153531282</v>
      </c>
      <c r="H3" s="12">
        <f>SUMIFS(Concentrado!I$2:I992,Concentrado!$A$2:$A992,"="&amp;$A3,Concentrado!$B$2:$B992, "=Puebla")</f>
        <v>27.602116193272529</v>
      </c>
      <c r="I3" s="12">
        <f>SUMIFS(Concentrado!J$2:J992,Concentrado!$A$2:$A992,"="&amp;$A3,Concentrado!$B$2:$B992, "=Puebla")</f>
        <v>35.028134346986995</v>
      </c>
      <c r="J3" s="12">
        <f>SUMIFS(Concentrado!K$2:K992,Concentrado!$A$2:$A992,"="&amp;$A3,Concentrado!$B$2:$B992, "=Puebla")</f>
        <v>24.750600629783023</v>
      </c>
      <c r="K3" s="12">
        <f>SUMIFS(Concentrado!L$2:L992,Concentrado!$A$2:$A992,"="&amp;$A3,Concentrado!$B$2:$B992, "=Puebla")</f>
        <v>7.0487885664543359</v>
      </c>
      <c r="L3" s="12">
        <f>SUMIFS(Concentrado!M$2:M992,Concentrado!$A$2:$A992,"="&amp;$A3,Concentrado!$B$2:$B992, "=Puebla")</f>
        <v>9.7633705710111833</v>
      </c>
      <c r="M3" s="12">
        <f>SUMIFS(Concentrado!N$2:N992,Concentrado!$A$2:$A992,"="&amp;$A3,Concentrado!$B$2:$B992, "=Puebla")</f>
        <v>17.641150147133711</v>
      </c>
      <c r="N3" s="12">
        <f>SUMIFS(Concentrado!O$2:O992,Concentrado!$A$2:$A992,"="&amp;$A3,Concentrado!$B$2:$B992, "=Puebla")</f>
        <v>2.1920543844219194</v>
      </c>
      <c r="O3" s="12">
        <f>SUMIFS(Concentrado!P$2:P992,Concentrado!$A$2:$A992,"="&amp;$A3,Concentrado!$B$2:$B992, "=Puebla")</f>
        <v>1.5175615596036354</v>
      </c>
      <c r="P3" s="12">
        <f>SUMIFS(Concentrado!Q$2:Q992,Concentrado!$A$2:$A992,"="&amp;$A3,Concentrado!$B$2:$B992, "=Puebla")</f>
        <v>8.1209344001868722</v>
      </c>
      <c r="Q3" s="12">
        <f>SUMIFS(Concentrado!R$2:R992,Concentrado!$A$2:$A992,"="&amp;$A3,Concentrado!$B$2:$B992, "=Puebla")</f>
        <v>2.030233600046718</v>
      </c>
    </row>
    <row r="4" spans="1:17" x14ac:dyDescent="0.25">
      <c r="A4" s="5">
        <v>1992</v>
      </c>
      <c r="B4" s="12">
        <f>SUMIFS(Concentrado!C$2:C993,Concentrado!$A$2:$A993,"="&amp;$A4,Concentrado!$B$2:$B993, "=Puebla")</f>
        <v>99.584450072536811</v>
      </c>
      <c r="C4" s="12">
        <f>SUMIFS(Concentrado!D$2:D993,Concentrado!$A$2:$A993,"="&amp;$A4,Concentrado!$B$2:$B993, "=Puebla")</f>
        <v>157.06066045390838</v>
      </c>
      <c r="D4" s="12">
        <f>SUMIFS(Concentrado!E$2:E993,Concentrado!$A$2:$A993,"="&amp;$A4,Concentrado!$B$2:$B993, "=Puebla")</f>
        <v>23.963942473407137</v>
      </c>
      <c r="E4" s="12">
        <f>SUMIFS(Concentrado!F$2:F993,Concentrado!$A$2:$A993,"="&amp;$A4,Concentrado!$B$2:$B993, "=Puebla")</f>
        <v>8.9728003781707084</v>
      </c>
      <c r="F4" s="12">
        <f>SUMIFS(Concentrado!G$2:G993,Concentrado!$A$2:$A993,"="&amp;$A4,Concentrado!$B$2:$B993, "=Puebla")</f>
        <v>31.92818037543784</v>
      </c>
      <c r="G4" s="12">
        <f>SUMIFS(Concentrado!H$2:H993,Concentrado!$A$2:$A993,"="&amp;$A4,Concentrado!$B$2:$B993, "=Puebla")</f>
        <v>31.594054491901503</v>
      </c>
      <c r="H4" s="12">
        <f>SUMIFS(Concentrado!I$2:I993,Concentrado!$A$2:$A993,"="&amp;$A4,Concentrado!$B$2:$B993, "=Puebla")</f>
        <v>29.697202926158297</v>
      </c>
      <c r="I4" s="12">
        <f>SUMIFS(Concentrado!J$2:J993,Concentrado!$A$2:$A993,"="&amp;$A4,Concentrado!$B$2:$B993, "=Puebla")</f>
        <v>33.414212412523703</v>
      </c>
      <c r="J4" s="12">
        <f>SUMIFS(Concentrado!K$2:K993,Concentrado!$A$2:$A993,"="&amp;$A4,Concentrado!$B$2:$B993, "=Puebla")</f>
        <v>24.89432236915076</v>
      </c>
      <c r="K4" s="12">
        <f>SUMIFS(Concentrado!L$2:L993,Concentrado!$A$2:$A993,"="&amp;$A4,Concentrado!$B$2:$B993, "=Puebla")</f>
        <v>7.3943531789556705</v>
      </c>
      <c r="L4" s="12">
        <f>SUMIFS(Concentrado!M$2:M993,Concentrado!$A$2:$A993,"="&amp;$A4,Concentrado!$B$2:$B993, "=Puebla")</f>
        <v>12.391143357462081</v>
      </c>
      <c r="M4" s="12">
        <f>SUMIFS(Concentrado!N$2:N993,Concentrado!$A$2:$A993,"="&amp;$A4,Concentrado!$B$2:$B993, "=Puebla")</f>
        <v>22.970717825780376</v>
      </c>
      <c r="N4" s="12">
        <f>SUMIFS(Concentrado!O$2:O993,Concentrado!$A$2:$A993,"="&amp;$A4,Concentrado!$B$2:$B993, "=Puebla")</f>
        <v>2.2393230394726791</v>
      </c>
      <c r="O4" s="12">
        <f>SUMIFS(Concentrado!P$2:P993,Concentrado!$A$2:$A993,"="&amp;$A4,Concentrado!$B$2:$B993, "=Puebla")</f>
        <v>1.5457955740560296</v>
      </c>
      <c r="P4" s="12">
        <f>SUMIFS(Concentrado!Q$2:Q993,Concentrado!$A$2:$A993,"="&amp;$A4,Concentrado!$B$2:$B993, "=Puebla")</f>
        <v>7.4391674406463117</v>
      </c>
      <c r="Q4" s="12">
        <f>SUMIFS(Concentrado!R$2:R993,Concentrado!$A$2:$A993,"="&amp;$A4,Concentrado!$B$2:$B993, "=Puebla")</f>
        <v>3.2266268417261106</v>
      </c>
    </row>
    <row r="5" spans="1:17" x14ac:dyDescent="0.25">
      <c r="A5" s="5">
        <v>1993</v>
      </c>
      <c r="B5" s="12">
        <f>SUMIFS(Concentrado!C$2:C994,Concentrado!$A$2:$A994,"="&amp;$A5,Concentrado!$B$2:$B994, "=Puebla")</f>
        <v>96.842060100305076</v>
      </c>
      <c r="C5" s="12">
        <f>SUMIFS(Concentrado!D$2:D994,Concentrado!$A$2:$A994,"="&amp;$A5,Concentrado!$B$2:$B994, "=Puebla")</f>
        <v>147.71478787451599</v>
      </c>
      <c r="D5" s="12">
        <f>SUMIFS(Concentrado!E$2:E994,Concentrado!$A$2:$A994,"="&amp;$A5,Concentrado!$B$2:$B994, "=Puebla")</f>
        <v>23.799986612507531</v>
      </c>
      <c r="E5" s="12">
        <f>SUMIFS(Concentrado!F$2:F994,Concentrado!$A$2:$A994,"="&amp;$A5,Concentrado!$B$2:$B994, "=Puebla")</f>
        <v>10.093744322268819</v>
      </c>
      <c r="F5" s="12">
        <f>SUMIFS(Concentrado!G$2:G994,Concentrado!$A$2:$A994,"="&amp;$A5,Concentrado!$B$2:$B994, "=Puebla")</f>
        <v>35.270151114354341</v>
      </c>
      <c r="G5" s="12">
        <f>SUMIFS(Concentrado!H$2:H994,Concentrado!$A$2:$A994,"="&amp;$A5,Concentrado!$B$2:$B994, "=Puebla")</f>
        <v>32.044957202913515</v>
      </c>
      <c r="H5" s="12">
        <f>SUMIFS(Concentrado!I$2:I994,Concentrado!$A$2:$A994,"="&amp;$A5,Concentrado!$B$2:$B994, "=Puebla")</f>
        <v>28.0869290453955</v>
      </c>
      <c r="I5" s="12">
        <f>SUMIFS(Concentrado!J$2:J994,Concentrado!$A$2:$A994,"="&amp;$A5,Concentrado!$B$2:$B994, "=Puebla")</f>
        <v>35.837162145261686</v>
      </c>
      <c r="J5" s="12">
        <f>SUMIFS(Concentrado!K$2:K994,Concentrado!$A$2:$A994,"="&amp;$A5,Concentrado!$B$2:$B994, "=Puebla")</f>
        <v>28.388968958457401</v>
      </c>
      <c r="K5" s="12">
        <f>SUMIFS(Concentrado!L$2:L994,Concentrado!$A$2:$A994,"="&amp;$A5,Concentrado!$B$2:$B994, "=Puebla")</f>
        <v>8.0387693326896432</v>
      </c>
      <c r="L5" s="12">
        <f>SUMIFS(Concentrado!M$2:M994,Concentrado!$A$2:$A994,"="&amp;$A5,Concentrado!$B$2:$B994, "=Puebla")</f>
        <v>13.412631571528751</v>
      </c>
      <c r="M5" s="12">
        <f>SUMIFS(Concentrado!N$2:N994,Concentrado!$A$2:$A994,"="&amp;$A5,Concentrado!$B$2:$B994, "=Puebla")</f>
        <v>24.125951872326901</v>
      </c>
      <c r="N5" s="12">
        <f>SUMIFS(Concentrado!O$2:O994,Concentrado!$A$2:$A994,"="&amp;$A5,Concentrado!$B$2:$B994, "=Puebla")</f>
        <v>3.1481502245536745</v>
      </c>
      <c r="O5" s="12">
        <f>SUMIFS(Concentrado!P$2:P994,Concentrado!$A$2:$A994,"="&amp;$A5,Concentrado!$B$2:$B994, "=Puebla")</f>
        <v>1.6835611119106519</v>
      </c>
      <c r="P5" s="12">
        <f>SUMIFS(Concentrado!Q$2:Q994,Concentrado!$A$2:$A994,"="&amp;$A5,Concentrado!$B$2:$B994, "=Puebla")</f>
        <v>7.2679284377741986</v>
      </c>
      <c r="Q5" s="12">
        <f>SUMIFS(Concentrado!R$2:R994,Concentrado!$A$2:$A994,"="&amp;$A5,Concentrado!$B$2:$B994, "=Puebla")</f>
        <v>4.470877190509583</v>
      </c>
    </row>
    <row r="6" spans="1:17" x14ac:dyDescent="0.25">
      <c r="A6" s="5">
        <v>1994</v>
      </c>
      <c r="B6" s="12">
        <f>SUMIFS(Concentrado!C$2:C995,Concentrado!$A$2:$A995,"="&amp;$A6,Concentrado!$B$2:$B995, "=Puebla")</f>
        <v>79.349062488533363</v>
      </c>
      <c r="C6" s="12">
        <f>SUMIFS(Concentrado!D$2:D995,Concentrado!$A$2:$A995,"="&amp;$A6,Concentrado!$B$2:$B995, "=Puebla")</f>
        <v>166.64832006262307</v>
      </c>
      <c r="D6" s="12">
        <f>SUMIFS(Concentrado!E$2:E995,Concentrado!$A$2:$A995,"="&amp;$A6,Concentrado!$B$2:$B995, "=Puebla")</f>
        <v>24.462521249880009</v>
      </c>
      <c r="E6" s="12">
        <f>SUMIFS(Concentrado!F$2:F995,Concentrado!$A$2:$A995,"="&amp;$A6,Concentrado!$B$2:$B995, "=Puebla")</f>
        <v>10.218521534760004</v>
      </c>
      <c r="F6" s="12">
        <f>SUMIFS(Concentrado!G$2:G995,Concentrado!$A$2:$A995,"="&amp;$A6,Concentrado!$B$2:$B995, "=Puebla")</f>
        <v>35.138486978090121</v>
      </c>
      <c r="G6" s="12">
        <f>SUMIFS(Concentrado!H$2:H995,Concentrado!$A$2:$A995,"="&amp;$A6,Concentrado!$B$2:$B995, "=Puebla")</f>
        <v>32.145731939254098</v>
      </c>
      <c r="H6" s="12">
        <f>SUMIFS(Concentrado!I$2:I995,Concentrado!$A$2:$A995,"="&amp;$A6,Concentrado!$B$2:$B995, "=Puebla")</f>
        <v>27.645972061618618</v>
      </c>
      <c r="I6" s="12">
        <f>SUMIFS(Concentrado!J$2:J995,Concentrado!$A$2:$A995,"="&amp;$A6,Concentrado!$B$2:$B995, "=Puebla")</f>
        <v>36.450470168680909</v>
      </c>
      <c r="J6" s="12">
        <f>SUMIFS(Concentrado!K$2:K995,Concentrado!$A$2:$A995,"="&amp;$A6,Concentrado!$B$2:$B995, "=Puebla")</f>
        <v>29.178100351870128</v>
      </c>
      <c r="K6" s="12">
        <f>SUMIFS(Concentrado!L$2:L995,Concentrado!$A$2:$A995,"="&amp;$A6,Concentrado!$B$2:$B995, "=Puebla")</f>
        <v>7.9497868070796862</v>
      </c>
      <c r="L6" s="12">
        <f>SUMIFS(Concentrado!M$2:M995,Concentrado!$A$2:$A995,"="&amp;$A6,Concentrado!$B$2:$B995, "=Puebla")</f>
        <v>11.220680016532091</v>
      </c>
      <c r="M6" s="12">
        <f>SUMIFS(Concentrado!N$2:N995,Concentrado!$A$2:$A995,"="&amp;$A6,Concentrado!$B$2:$B995, "=Puebla")</f>
        <v>20.823087931026844</v>
      </c>
      <c r="N6" s="12">
        <f>SUMIFS(Concentrado!O$2:O995,Concentrado!$A$2:$A995,"="&amp;$A6,Concentrado!$B$2:$B995, "=Puebla")</f>
        <v>2.0344448466240506</v>
      </c>
      <c r="O6" s="12">
        <f>SUMIFS(Concentrado!P$2:P995,Concentrado!$A$2:$A995,"="&amp;$A6,Concentrado!$B$2:$B995, "=Puebla")</f>
        <v>1.2836489861847278</v>
      </c>
      <c r="P6" s="12">
        <f>SUMIFS(Concentrado!Q$2:Q995,Concentrado!$A$2:$A995,"="&amp;$A6,Concentrado!$B$2:$B995, "=Puebla")</f>
        <v>6.9316942187070829</v>
      </c>
      <c r="Q6" s="12">
        <f>SUMIFS(Concentrado!R$2:R995,Concentrado!$A$2:$A995,"="&amp;$A6,Concentrado!$B$2:$B995, "=Puebla")</f>
        <v>4.1806780756577089</v>
      </c>
    </row>
    <row r="7" spans="1:17" x14ac:dyDescent="0.25">
      <c r="A7" s="5">
        <v>1995</v>
      </c>
      <c r="B7" s="12">
        <f>SUMIFS(Concentrado!C$2:C996,Concentrado!$A$2:$A996,"="&amp;$A7,Concentrado!$B$2:$B996, "=Puebla")</f>
        <v>70.867284209883238</v>
      </c>
      <c r="C7" s="12">
        <f>SUMIFS(Concentrado!D$2:D996,Concentrado!$A$2:$A996,"="&amp;$A7,Concentrado!$B$2:$B996, "=Puebla")</f>
        <v>144.78919273915798</v>
      </c>
      <c r="D7" s="12">
        <f>SUMIFS(Concentrado!E$2:E996,Concentrado!$A$2:$A996,"="&amp;$A7,Concentrado!$B$2:$B996, "=Puebla")</f>
        <v>23.880501169442191</v>
      </c>
      <c r="E7" s="12">
        <f>SUMIFS(Concentrado!F$2:F996,Concentrado!$A$2:$A996,"="&amp;$A7,Concentrado!$B$2:$B996, "=Puebla")</f>
        <v>10.334838741397251</v>
      </c>
      <c r="F7" s="12">
        <f>SUMIFS(Concentrado!G$2:G996,Concentrado!$A$2:$A996,"="&amp;$A7,Concentrado!$B$2:$B996, "=Puebla")</f>
        <v>37.572851177091458</v>
      </c>
      <c r="G7" s="12">
        <f>SUMIFS(Concentrado!H$2:H996,Concentrado!$A$2:$A996,"="&amp;$A7,Concentrado!$B$2:$B996, "=Puebla")</f>
        <v>34.174543014088101</v>
      </c>
      <c r="H7" s="12">
        <f>SUMIFS(Concentrado!I$2:I996,Concentrado!$A$2:$A996,"="&amp;$A7,Concentrado!$B$2:$B996, "=Puebla")</f>
        <v>31.812722994532923</v>
      </c>
      <c r="I7" s="12">
        <f>SUMIFS(Concentrado!J$2:J996,Concentrado!$A$2:$A996,"="&amp;$A7,Concentrado!$B$2:$B996, "=Puebla")</f>
        <v>36.430479890291736</v>
      </c>
      <c r="J7" s="12">
        <f>SUMIFS(Concentrado!K$2:K996,Concentrado!$A$2:$A996,"="&amp;$A7,Concentrado!$B$2:$B996, "=Puebla")</f>
        <v>31.296462348522351</v>
      </c>
      <c r="K7" s="12">
        <f>SUMIFS(Concentrado!L$2:L996,Concentrado!$A$2:$A996,"="&amp;$A7,Concentrado!$B$2:$B996, "=Puebla")</f>
        <v>8.6981993448209263</v>
      </c>
      <c r="L7" s="12">
        <f>SUMIFS(Concentrado!M$2:M996,Concentrado!$A$2:$A996,"="&amp;$A7,Concentrado!$B$2:$B996, "=Puebla")</f>
        <v>12.471682884118241</v>
      </c>
      <c r="M7" s="12">
        <f>SUMIFS(Concentrado!N$2:N996,Concentrado!$A$2:$A996,"="&amp;$A7,Concentrado!$B$2:$B996, "=Puebla")</f>
        <v>22.561286403530207</v>
      </c>
      <c r="N7" s="12">
        <f>SUMIFS(Concentrado!O$2:O996,Concentrado!$A$2:$A996,"="&amp;$A7,Concentrado!$B$2:$B996, "=Puebla")</f>
        <v>2.7927255751138973</v>
      </c>
      <c r="O7" s="12">
        <f>SUMIFS(Concentrado!P$2:P996,Concentrado!$A$2:$A996,"="&amp;$A7,Concentrado!$B$2:$B996, "=Puebla")</f>
        <v>2.2145112705442056</v>
      </c>
      <c r="P7" s="12">
        <f>SUMIFS(Concentrado!Q$2:Q996,Concentrado!$A$2:$A996,"="&amp;$A7,Concentrado!$B$2:$B996, "=Puebla")</f>
        <v>5.1592260819771179</v>
      </c>
      <c r="Q7" s="12">
        <f>SUMIFS(Concentrado!R$2:R996,Concentrado!$A$2:$A996,"="&amp;$A7,Concentrado!$B$2:$B996, "=Puebla")</f>
        <v>4.1998658601218688</v>
      </c>
    </row>
    <row r="8" spans="1:17" x14ac:dyDescent="0.25">
      <c r="A8" s="5">
        <v>1996</v>
      </c>
      <c r="B8" s="12">
        <f>SUMIFS(Concentrado!C$2:C997,Concentrado!$A$2:$A997,"="&amp;$A8,Concentrado!$B$2:$B997, "=Puebla")</f>
        <v>62.032942998279232</v>
      </c>
      <c r="C8" s="12">
        <f>SUMIFS(Concentrado!D$2:D997,Concentrado!$A$2:$A997,"="&amp;$A8,Concentrado!$B$2:$B997, "=Puebla")</f>
        <v>149.82403677471373</v>
      </c>
      <c r="D8" s="12">
        <f>SUMIFS(Concentrado!E$2:E997,Concentrado!$A$2:$A997,"="&amp;$A8,Concentrado!$B$2:$B997, "=Puebla")</f>
        <v>24.171471838779198</v>
      </c>
      <c r="E8" s="12">
        <f>SUMIFS(Concentrado!F$2:F997,Concentrado!$A$2:$A997,"="&amp;$A8,Concentrado!$B$2:$B997, "=Puebla")</f>
        <v>11.260605354611995</v>
      </c>
      <c r="F8" s="12">
        <f>SUMIFS(Concentrado!G$2:G997,Concentrado!$A$2:$A997,"="&amp;$A8,Concentrado!$B$2:$B997, "=Puebla")</f>
        <v>39.719794901422695</v>
      </c>
      <c r="G8" s="12">
        <f>SUMIFS(Concentrado!H$2:H997,Concentrado!$A$2:$A997,"="&amp;$A8,Concentrado!$B$2:$B997, "=Puebla")</f>
        <v>37.539689747228572</v>
      </c>
      <c r="H8" s="12">
        <f>SUMIFS(Concentrado!I$2:I997,Concentrado!$A$2:$A997,"="&amp;$A8,Concentrado!$B$2:$B997, "=Puebla")</f>
        <v>35.67382801613212</v>
      </c>
      <c r="I8" s="12">
        <f>SUMIFS(Concentrado!J$2:J997,Concentrado!$A$2:$A997,"="&amp;$A8,Concentrado!$B$2:$B997, "=Puebla")</f>
        <v>39.318265418727265</v>
      </c>
      <c r="J8" s="12">
        <f>SUMIFS(Concentrado!K$2:K997,Concentrado!$A$2:$A997,"="&amp;$A8,Concentrado!$B$2:$B997, "=Puebla")</f>
        <v>32.726909010404398</v>
      </c>
      <c r="K8" s="12">
        <f>SUMIFS(Concentrado!L$2:L997,Concentrado!$A$2:$A997,"="&amp;$A8,Concentrado!$B$2:$B997, "=Puebla")</f>
        <v>8.4746791235382233</v>
      </c>
      <c r="L8" s="12">
        <f>SUMIFS(Concentrado!M$2:M997,Concentrado!$A$2:$A997,"="&amp;$A8,Concentrado!$B$2:$B997, "=Puebla")</f>
        <v>10.274240616437696</v>
      </c>
      <c r="M8" s="12">
        <f>SUMIFS(Concentrado!N$2:N997,Concentrado!$A$2:$A997,"="&amp;$A8,Concentrado!$B$2:$B997, "=Puebla")</f>
        <v>18.608703556491996</v>
      </c>
      <c r="N8" s="12">
        <f>SUMIFS(Concentrado!O$2:O997,Concentrado!$A$2:$A997,"="&amp;$A8,Concentrado!$B$2:$B997, "=Puebla")</f>
        <v>2.247925777577962</v>
      </c>
      <c r="O8" s="12">
        <f>SUMIFS(Concentrado!P$2:P997,Concentrado!$A$2:$A997,"="&amp;$A8,Concentrado!$B$2:$B997, "=Puebla")</f>
        <v>2.0236770211474249</v>
      </c>
      <c r="P8" s="12">
        <f>SUMIFS(Concentrado!Q$2:Q997,Concentrado!$A$2:$A997,"="&amp;$A8,Concentrado!$B$2:$B997, "=Puebla")</f>
        <v>5.6079358150820831</v>
      </c>
      <c r="Q8" s="12">
        <f>SUMIFS(Concentrado!R$2:R997,Concentrado!$A$2:$A997,"="&amp;$A8,Concentrado!$B$2:$B997, "=Puebla")</f>
        <v>5.2522085432298615</v>
      </c>
    </row>
    <row r="9" spans="1:17" x14ac:dyDescent="0.25">
      <c r="A9" s="5">
        <v>1997</v>
      </c>
      <c r="B9" s="12">
        <f>SUMIFS(Concentrado!C$2:C998,Concentrado!$A$2:$A998,"="&amp;$A9,Concentrado!$B$2:$B998, "=Puebla")</f>
        <v>45.740788018041016</v>
      </c>
      <c r="C9" s="12">
        <f>SUMIFS(Concentrado!D$2:D998,Concentrado!$A$2:$A998,"="&amp;$A9,Concentrado!$B$2:$B998, "=Puebla")</f>
        <v>141.3253583281666</v>
      </c>
      <c r="D9" s="12">
        <f>SUMIFS(Concentrado!E$2:E998,Concentrado!$A$2:$A998,"="&amp;$A9,Concentrado!$B$2:$B998, "=Puebla")</f>
        <v>21.873349566973111</v>
      </c>
      <c r="E9" s="12">
        <f>SUMIFS(Concentrado!F$2:F998,Concentrado!$A$2:$A998,"="&amp;$A9,Concentrado!$B$2:$B998, "=Puebla")</f>
        <v>10.375819666384681</v>
      </c>
      <c r="F9" s="12">
        <f>SUMIFS(Concentrado!G$2:G998,Concentrado!$A$2:$A998,"="&amp;$A9,Concentrado!$B$2:$B998, "=Puebla")</f>
        <v>35.918866250472441</v>
      </c>
      <c r="G9" s="12">
        <f>SUMIFS(Concentrado!H$2:H998,Concentrado!$A$2:$A998,"="&amp;$A9,Concentrado!$B$2:$B998, "=Puebla")</f>
        <v>36.437863917789294</v>
      </c>
      <c r="H9" s="12">
        <f>SUMIFS(Concentrado!I$2:I998,Concentrado!$A$2:$A998,"="&amp;$A9,Concentrado!$B$2:$B998, "=Puebla")</f>
        <v>31.812951611534025</v>
      </c>
      <c r="I9" s="12">
        <f>SUMIFS(Concentrado!J$2:J998,Concentrado!$A$2:$A998,"="&amp;$A9,Concentrado!$B$2:$B998, "=Puebla")</f>
        <v>40.83508141044851</v>
      </c>
      <c r="J9" s="12">
        <f>SUMIFS(Concentrado!K$2:K998,Concentrado!$A$2:$A998,"="&amp;$A9,Concentrado!$B$2:$B998, "=Puebla")</f>
        <v>33.652282415361334</v>
      </c>
      <c r="K9" s="12">
        <f>SUMIFS(Concentrado!L$2:L998,Concentrado!$A$2:$A998,"="&amp;$A9,Concentrado!$B$2:$B998, "=Puebla")</f>
        <v>9.6061597399905452</v>
      </c>
      <c r="L9" s="12">
        <f>SUMIFS(Concentrado!M$2:M998,Concentrado!$A$2:$A998,"="&amp;$A9,Concentrado!$B$2:$B998, "=Puebla")</f>
        <v>10.445930634104858</v>
      </c>
      <c r="M9" s="12">
        <f>SUMIFS(Concentrado!N$2:N998,Concentrado!$A$2:$A998,"="&amp;$A9,Concentrado!$B$2:$B998, "=Puebla")</f>
        <v>19.247466100505392</v>
      </c>
      <c r="N9" s="12">
        <f>SUMIFS(Concentrado!O$2:O998,Concentrado!$A$2:$A998,"="&amp;$A9,Concentrado!$B$2:$B998, "=Puebla")</f>
        <v>2.0777145140345619</v>
      </c>
      <c r="O9" s="12">
        <f>SUMIFS(Concentrado!P$2:P998,Concentrado!$A$2:$A998,"="&amp;$A9,Concentrado!$B$2:$B998, "=Puebla")</f>
        <v>2.8034091494099842</v>
      </c>
      <c r="P9" s="12">
        <f>SUMIFS(Concentrado!Q$2:Q998,Concentrado!$A$2:$A998,"="&amp;$A9,Concentrado!$B$2:$B998, "=Puebla")</f>
        <v>4.8542854123193164</v>
      </c>
      <c r="Q9" s="12">
        <f>SUMIFS(Concentrado!R$2:R998,Concentrado!$A$2:$A998,"="&amp;$A9,Concentrado!$B$2:$B998, "=Puebla")</f>
        <v>5.05910758161549</v>
      </c>
    </row>
    <row r="10" spans="1:17" x14ac:dyDescent="0.25">
      <c r="A10" s="5">
        <v>1998</v>
      </c>
      <c r="B10" s="12">
        <f>SUMIFS(Concentrado!C$2:C999,Concentrado!$A$2:$A999,"="&amp;$A10,Concentrado!$B$2:$B999, "=Puebla")</f>
        <v>54.045191496080207</v>
      </c>
      <c r="C10" s="12">
        <f>SUMIFS(Concentrado!D$2:D999,Concentrado!$A$2:$A999,"="&amp;$A10,Concentrado!$B$2:$B999, "=Puebla")</f>
        <v>113.70743941169683</v>
      </c>
      <c r="D10" s="12">
        <f>SUMIFS(Concentrado!E$2:E999,Concentrado!$A$2:$A999,"="&amp;$A10,Concentrado!$B$2:$B999, "=Puebla")</f>
        <v>25.753770541108327</v>
      </c>
      <c r="E10" s="12">
        <f>SUMIFS(Concentrado!F$2:F999,Concentrado!$A$2:$A999,"="&amp;$A10,Concentrado!$B$2:$B999, "=Puebla")</f>
        <v>11.436114890632021</v>
      </c>
      <c r="F10" s="12">
        <f>SUMIFS(Concentrado!G$2:G999,Concentrado!$A$2:$A999,"="&amp;$A10,Concentrado!$B$2:$B999, "=Puebla")</f>
        <v>36.707492981630743</v>
      </c>
      <c r="G10" s="12">
        <f>SUMIFS(Concentrado!H$2:H999,Concentrado!$A$2:$A999,"="&amp;$A10,Concentrado!$B$2:$B999, "=Puebla")</f>
        <v>44.454706652097187</v>
      </c>
      <c r="H10" s="12">
        <f>SUMIFS(Concentrado!I$2:I999,Concentrado!$A$2:$A999,"="&amp;$A10,Concentrado!$B$2:$B999, "=Puebla")</f>
        <v>40.353328634375757</v>
      </c>
      <c r="I10" s="12">
        <f>SUMIFS(Concentrado!J$2:J999,Concentrado!$A$2:$A999,"="&amp;$A10,Concentrado!$B$2:$B999, "=Puebla")</f>
        <v>48.343370021404738</v>
      </c>
      <c r="J10" s="12">
        <f>SUMIFS(Concentrado!K$2:K999,Concentrado!$A$2:$A999,"="&amp;$A10,Concentrado!$B$2:$B999, "=Puebla")</f>
        <v>28.506380032775311</v>
      </c>
      <c r="K10" s="12">
        <f>SUMIFS(Concentrado!L$2:L999,Concentrado!$A$2:$A999,"="&amp;$A10,Concentrado!$B$2:$B999, "=Puebla")</f>
        <v>8.9471115373805716</v>
      </c>
      <c r="L10" s="12">
        <f>SUMIFS(Concentrado!M$2:M999,Concentrado!$A$2:$A999,"="&amp;$A10,Concentrado!$B$2:$B999, "=Puebla")</f>
        <v>10.190880405805672</v>
      </c>
      <c r="M10" s="12">
        <f>SUMIFS(Concentrado!N$2:N999,Concentrado!$A$2:$A999,"="&amp;$A10,Concentrado!$B$2:$B999, "=Puebla")</f>
        <v>17.765357141385039</v>
      </c>
      <c r="N10" s="12">
        <f>SUMIFS(Concentrado!O$2:O999,Concentrado!$A$2:$A999,"="&amp;$A10,Concentrado!$B$2:$B999, "=Puebla")</f>
        <v>3.0092477701278617</v>
      </c>
      <c r="O10" s="12">
        <f>SUMIFS(Concentrado!P$2:P999,Concentrado!$A$2:$A999,"="&amp;$A10,Concentrado!$B$2:$B999, "=Puebla")</f>
        <v>3.4075221050468913</v>
      </c>
      <c r="P10" s="12">
        <f>SUMIFS(Concentrado!Q$2:Q999,Concentrado!$A$2:$A999,"="&amp;$A10,Concentrado!$B$2:$B999, "=Puebla")</f>
        <v>3.8516713344777345</v>
      </c>
      <c r="Q10" s="12">
        <f>SUMIFS(Concentrado!R$2:R999,Concentrado!$A$2:$A999,"="&amp;$A10,Concentrado!$B$2:$B999, "=Puebla")</f>
        <v>4.4534949804898805</v>
      </c>
    </row>
    <row r="11" spans="1:17" x14ac:dyDescent="0.25">
      <c r="A11" s="5">
        <v>1999</v>
      </c>
      <c r="B11" s="12">
        <f>SUMIFS(Concentrado!C$2:C1000,Concentrado!$A$2:$A1000,"="&amp;$A11,Concentrado!$B$2:$B1000, "=Puebla")</f>
        <v>38.418027621498908</v>
      </c>
      <c r="C11" s="12">
        <f>SUMIFS(Concentrado!D$2:D1000,Concentrado!$A$2:$A1000,"="&amp;$A11,Concentrado!$B$2:$B1000, "=Puebla")</f>
        <v>102.80239011760776</v>
      </c>
      <c r="D11" s="12">
        <f>SUMIFS(Concentrado!E$2:E1000,Concentrado!$A$2:$A1000,"="&amp;$A11,Concentrado!$B$2:$B1000, "=Puebla")</f>
        <v>24.735181673400131</v>
      </c>
      <c r="E11" s="12">
        <f>SUMIFS(Concentrado!F$2:F1000,Concentrado!$A$2:$A1000,"="&amp;$A11,Concentrado!$B$2:$B1000, "=Puebla")</f>
        <v>9.8940726693600531</v>
      </c>
      <c r="F11" s="12">
        <f>SUMIFS(Concentrado!G$2:G1000,Concentrado!$A$2:$A1000,"="&amp;$A11,Concentrado!$B$2:$B1000, "=Puebla")</f>
        <v>31.638237924531591</v>
      </c>
      <c r="G11" s="12">
        <f>SUMIFS(Concentrado!H$2:H1000,Concentrado!$A$2:$A1000,"="&amp;$A11,Concentrado!$B$2:$B1000, "=Puebla")</f>
        <v>47.812640506153421</v>
      </c>
      <c r="H11" s="12">
        <f>SUMIFS(Concentrado!I$2:I1000,Concentrado!$A$2:$A1000,"="&amp;$A11,Concentrado!$B$2:$B1000, "=Puebla")</f>
        <v>43.126606122197984</v>
      </c>
      <c r="I11" s="12">
        <f>SUMIFS(Concentrado!J$2:J1000,Concentrado!$A$2:$A1000,"="&amp;$A11,Concentrado!$B$2:$B1000, "=Puebla")</f>
        <v>52.242507732158856</v>
      </c>
      <c r="J11" s="12">
        <f>SUMIFS(Concentrado!K$2:K1000,Concentrado!$A$2:$A1000,"="&amp;$A11,Concentrado!$B$2:$B1000, "=Puebla")</f>
        <v>30.787251246972144</v>
      </c>
      <c r="K11" s="12">
        <f>SUMIFS(Concentrado!L$2:L1000,Concentrado!$A$2:$A1000,"="&amp;$A11,Concentrado!$B$2:$B1000, "=Puebla")</f>
        <v>10.301736688003452</v>
      </c>
      <c r="L11" s="12">
        <f>SUMIFS(Concentrado!M$2:M1000,Concentrado!$A$2:$A1000,"="&amp;$A11,Concentrado!$B$2:$B1000, "=Puebla")</f>
        <v>8.6896328551479485</v>
      </c>
      <c r="M11" s="12">
        <f>SUMIFS(Concentrado!N$2:N1000,Concentrado!$A$2:$A1000,"="&amp;$A11,Concentrado!$B$2:$B1000, "=Puebla")</f>
        <v>15.494831280301902</v>
      </c>
      <c r="N11" s="12">
        <f>SUMIFS(Concentrado!O$2:O1000,Concentrado!$A$2:$A1000,"="&amp;$A11,Concentrado!$B$2:$B1000, "=Puebla")</f>
        <v>2.2182031101502298</v>
      </c>
      <c r="O11" s="12">
        <f>SUMIFS(Concentrado!P$2:P1000,Concentrado!$A$2:$A1000,"="&amp;$A11,Concentrado!$B$2:$B1000, "=Puebla")</f>
        <v>3.4028232583462872</v>
      </c>
      <c r="P11" s="12">
        <f>SUMIFS(Concentrado!Q$2:Q1000,Concentrado!$A$2:$A1000,"="&amp;$A11,Concentrado!$B$2:$B1000, "=Puebla")</f>
        <v>3.3028468770698085</v>
      </c>
      <c r="Q11" s="12">
        <f>SUMIFS(Concentrado!R$2:R1000,Concentrado!$A$2:$A1000,"="&amp;$A11,Concentrado!$B$2:$B1000, "=Puebla")</f>
        <v>4.1482183991769626</v>
      </c>
    </row>
    <row r="12" spans="1:17" x14ac:dyDescent="0.25">
      <c r="A12" s="5">
        <v>2000</v>
      </c>
      <c r="B12" s="12">
        <f>SUMIFS(Concentrado!C$2:C1001,Concentrado!$A$2:$A1001,"="&amp;$A12,Concentrado!$B$2:$B1001, "=Puebla")</f>
        <v>35.334505058012553</v>
      </c>
      <c r="C12" s="12">
        <f>SUMIFS(Concentrado!D$2:D1001,Concentrado!$A$2:$A1001,"="&amp;$A12,Concentrado!$B$2:$B1001, "=Puebla")</f>
        <v>82.091802699434339</v>
      </c>
      <c r="D12" s="12">
        <f>SUMIFS(Concentrado!E$2:E1001,Concentrado!$A$2:$A1001,"="&amp;$A12,Concentrado!$B$2:$B1001, "=Puebla")</f>
        <v>19.648806964746345</v>
      </c>
      <c r="E12" s="12">
        <f>SUMIFS(Concentrado!F$2:F1001,Concentrado!$A$2:$A1001,"="&amp;$A12,Concentrado!$B$2:$B1001, "=Puebla")</f>
        <v>9.8244034823731727</v>
      </c>
      <c r="F12" s="12">
        <f>SUMIFS(Concentrado!G$2:G1001,Concentrado!$A$2:$A1001,"="&amp;$A12,Concentrado!$B$2:$B1001, "=Puebla")</f>
        <v>37.771618838655037</v>
      </c>
      <c r="G12" s="12">
        <f>SUMIFS(Concentrado!H$2:H1001,Concentrado!$A$2:$A1001,"="&amp;$A12,Concentrado!$B$2:$B1001, "=Puebla")</f>
        <v>51.470756061111906</v>
      </c>
      <c r="H12" s="12">
        <f>SUMIFS(Concentrado!I$2:I1001,Concentrado!$A$2:$A1001,"="&amp;$A12,Concentrado!$B$2:$B1001, "=Puebla")</f>
        <v>47.998092833254866</v>
      </c>
      <c r="I12" s="12">
        <f>SUMIFS(Concentrado!J$2:J1001,Concentrado!$A$2:$A1001,"="&amp;$A12,Concentrado!$B$2:$B1001, "=Puebla")</f>
        <v>54.743709639664651</v>
      </c>
      <c r="J12" s="12">
        <f>SUMIFS(Concentrado!K$2:K1001,Concentrado!$A$2:$A1001,"="&amp;$A12,Concentrado!$B$2:$B1001, "=Puebla")</f>
        <v>30.425967412299521</v>
      </c>
      <c r="K12" s="12">
        <f>SUMIFS(Concentrado!L$2:L1001,Concentrado!$A$2:$A1001,"="&amp;$A12,Concentrado!$B$2:$B1001, "=Puebla")</f>
        <v>9.9421152256337901</v>
      </c>
      <c r="L12" s="12">
        <f>SUMIFS(Concentrado!M$2:M1001,Concentrado!$A$2:$A1001,"="&amp;$A12,Concentrado!$B$2:$B1001, "=Puebla")</f>
        <v>7.6403414671699368</v>
      </c>
      <c r="M12" s="12">
        <f>SUMIFS(Concentrado!N$2:N1001,Concentrado!$A$2:$A1001,"="&amp;$A12,Concentrado!$B$2:$B1001, "=Puebla")</f>
        <v>13.71374080950139</v>
      </c>
      <c r="N12" s="12">
        <f>SUMIFS(Concentrado!O$2:O1001,Concentrado!$A$2:$A1001,"="&amp;$A12,Concentrado!$B$2:$B1001, "=Puebla")</f>
        <v>1.9162177018688384</v>
      </c>
      <c r="O12" s="12">
        <f>SUMIFS(Concentrado!P$2:P1001,Concentrado!$A$2:$A1001,"="&amp;$A12,Concentrado!$B$2:$B1001, "=Puebla")</f>
        <v>3.1223472245260377</v>
      </c>
      <c r="P12" s="12">
        <f>SUMIFS(Concentrado!Q$2:Q1001,Concentrado!$A$2:$A1001,"="&amp;$A12,Concentrado!$B$2:$B1001, "=Puebla")</f>
        <v>3.6751009588918682</v>
      </c>
      <c r="Q12" s="12">
        <f>SUMIFS(Concentrado!R$2:R1001,Concentrado!$A$2:$A1001,"="&amp;$A12,Concentrado!$B$2:$B1001, "=Puebla")</f>
        <v>3.9845831449038149</v>
      </c>
    </row>
    <row r="13" spans="1:17" x14ac:dyDescent="0.25">
      <c r="A13" s="5">
        <v>2001</v>
      </c>
      <c r="B13" s="12">
        <f>SUMIFS(Concentrado!C$2:C1002,Concentrado!$A$2:$A1002,"="&amp;$A13,Concentrado!$B$2:$B1002, "=Puebla")</f>
        <v>37.051667171916669</v>
      </c>
      <c r="C13" s="12">
        <f>SUMIFS(Concentrado!D$2:D1002,Concentrado!$A$2:$A1002,"="&amp;$A13,Concentrado!$B$2:$B1002, "=Puebla")</f>
        <v>70.581894901874321</v>
      </c>
      <c r="D13" s="12">
        <f>SUMIFS(Concentrado!E$2:E1002,Concentrado!$A$2:$A1002,"="&amp;$A13,Concentrado!$B$2:$B1002, "=Puebla")</f>
        <v>18.100049245179026</v>
      </c>
      <c r="E13" s="12">
        <f>SUMIFS(Concentrado!F$2:F1002,Concentrado!$A$2:$A1002,"="&amp;$A13,Concentrado!$B$2:$B1002, "=Puebla")</f>
        <v>11.903635990072694</v>
      </c>
      <c r="F13" s="12">
        <f>SUMIFS(Concentrado!G$2:G1002,Concentrado!$A$2:$A1002,"="&amp;$A13,Concentrado!$B$2:$B1002, "=Puebla")</f>
        <v>37.025652489800478</v>
      </c>
      <c r="G13" s="12">
        <f>SUMIFS(Concentrado!H$2:H1002,Concentrado!$A$2:$A1002,"="&amp;$A13,Concentrado!$B$2:$B1002, "=Puebla")</f>
        <v>56.99825359336193</v>
      </c>
      <c r="H13" s="12">
        <f>SUMIFS(Concentrado!I$2:I1002,Concentrado!$A$2:$A1002,"="&amp;$A13,Concentrado!$B$2:$B1002, "=Puebla")</f>
        <v>52.593074969360103</v>
      </c>
      <c r="I13" s="12">
        <f>SUMIFS(Concentrado!J$2:J1002,Concentrado!$A$2:$A1002,"="&amp;$A13,Concentrado!$B$2:$B1002, "=Puebla")</f>
        <v>61.13909050511036</v>
      </c>
      <c r="J13" s="12">
        <f>SUMIFS(Concentrado!K$2:K1002,Concentrado!$A$2:$A1002,"="&amp;$A13,Concentrado!$B$2:$B1002, "=Puebla")</f>
        <v>29.911675613127315</v>
      </c>
      <c r="K13" s="12">
        <f>SUMIFS(Concentrado!L$2:L1002,Concentrado!$A$2:$A1002,"="&amp;$A13,Concentrado!$B$2:$B1002, "=Puebla")</f>
        <v>11.090417058855756</v>
      </c>
      <c r="L13" s="12">
        <f>SUMIFS(Concentrado!M$2:M1002,Concentrado!$A$2:$A1002,"="&amp;$A13,Concentrado!$B$2:$B1002, "=Puebla")</f>
        <v>7.9599034656503438</v>
      </c>
      <c r="M13" s="12">
        <f>SUMIFS(Concentrado!N$2:N1002,Concentrado!$A$2:$A1002,"="&amp;$A13,Concentrado!$B$2:$B1002, "=Puebla")</f>
        <v>14.103611115378964</v>
      </c>
      <c r="N13" s="12">
        <f>SUMIFS(Concentrado!O$2:O1002,Concentrado!$A$2:$A1002,"="&amp;$A13,Concentrado!$B$2:$B1002, "=Puebla")</f>
        <v>2.1107984002370022</v>
      </c>
      <c r="O13" s="12">
        <f>SUMIFS(Concentrado!P$2:P1002,Concentrado!$A$2:$A1002,"="&amp;$A13,Concentrado!$B$2:$B1002, "=Puebla")</f>
        <v>3.9213578936208222</v>
      </c>
      <c r="P13" s="12">
        <f>SUMIFS(Concentrado!Q$2:Q1002,Concentrado!$A$2:$A1002,"="&amp;$A13,Concentrado!$B$2:$B1002, "=Puebla")</f>
        <v>3.2259560808031371</v>
      </c>
      <c r="Q13" s="12">
        <f>SUMIFS(Concentrado!R$2:R1002,Concentrado!$A$2:$A1002,"="&amp;$A13,Concentrado!$B$2:$B1002, "=Puebla")</f>
        <v>3.7031685187917667</v>
      </c>
    </row>
    <row r="14" spans="1:17" x14ac:dyDescent="0.25">
      <c r="A14" s="5">
        <v>2002</v>
      </c>
      <c r="B14" s="12">
        <f>SUMIFS(Concentrado!C$2:C1003,Concentrado!$A$2:$A1003,"="&amp;$A14,Concentrado!$B$2:$B1003, "=Puebla")</f>
        <v>31.679148661325296</v>
      </c>
      <c r="C14" s="12">
        <f>SUMIFS(Concentrado!D$2:D1003,Concentrado!$A$2:$A1003,"="&amp;$A14,Concentrado!$B$2:$B1003, "=Puebla")</f>
        <v>77.044919802543561</v>
      </c>
      <c r="D14" s="12">
        <f>SUMIFS(Concentrado!E$2:E1003,Concentrado!$A$2:$A1003,"="&amp;$A14,Concentrado!$B$2:$B1003, "=Puebla")</f>
        <v>17.744232728286683</v>
      </c>
      <c r="E14" s="12">
        <f>SUMIFS(Concentrado!F$2:F1003,Concentrado!$A$2:$A1003,"="&amp;$A14,Concentrado!$B$2:$B1003, "=Puebla")</f>
        <v>11.723868052617988</v>
      </c>
      <c r="F14" s="12">
        <f>SUMIFS(Concentrado!G$2:G1003,Concentrado!$A$2:$A1003,"="&amp;$A14,Concentrado!$B$2:$B1003, "=Puebla")</f>
        <v>37.637110641836692</v>
      </c>
      <c r="G14" s="12">
        <f>SUMIFS(Concentrado!H$2:H1003,Concentrado!$A$2:$A1003,"="&amp;$A14,Concentrado!$B$2:$B1003, "=Puebla")</f>
        <v>60.158003725842185</v>
      </c>
      <c r="H14" s="12">
        <f>SUMIFS(Concentrado!I$2:I1003,Concentrado!$A$2:$A1003,"="&amp;$A14,Concentrado!$B$2:$B1003, "=Puebla")</f>
        <v>57.855419811687803</v>
      </c>
      <c r="I14" s="12">
        <f>SUMIFS(Concentrado!J$2:J1003,Concentrado!$A$2:$A1003,"="&amp;$A14,Concentrado!$B$2:$B1003, "=Puebla")</f>
        <v>62.317253195583504</v>
      </c>
      <c r="J14" s="12">
        <f>SUMIFS(Concentrado!K$2:K1003,Concentrado!$A$2:$A1003,"="&amp;$A14,Concentrado!$B$2:$B1003, "=Puebla")</f>
        <v>31.500575972874486</v>
      </c>
      <c r="K14" s="12">
        <f>SUMIFS(Concentrado!L$2:L1003,Concentrado!$A$2:$A1003,"="&amp;$A14,Concentrado!$B$2:$B1003, "=Puebla")</f>
        <v>11.184304918043898</v>
      </c>
      <c r="L14" s="12">
        <f>SUMIFS(Concentrado!M$2:M1003,Concentrado!$A$2:$A1003,"="&amp;$A14,Concentrado!$B$2:$B1003, "=Puebla")</f>
        <v>7.023140967054502</v>
      </c>
      <c r="M14" s="12">
        <f>SUMIFS(Concentrado!N$2:N1003,Concentrado!$A$2:$A1003,"="&amp;$A14,Concentrado!$B$2:$B1003, "=Puebla")</f>
        <v>12.1002256633725</v>
      </c>
      <c r="N14" s="12">
        <f>SUMIFS(Concentrado!O$2:O1003,Concentrado!$A$2:$A1003,"="&amp;$A14,Concentrado!$B$2:$B1003, "=Puebla")</f>
        <v>2.2621016967951855</v>
      </c>
      <c r="O14" s="12">
        <f>SUMIFS(Concentrado!P$2:P1003,Concentrado!$A$2:$A1003,"="&amp;$A14,Concentrado!$B$2:$B1003, "=Puebla")</f>
        <v>4.1259825595676736</v>
      </c>
      <c r="P14" s="12">
        <f>SUMIFS(Concentrado!Q$2:Q1003,Concentrado!$A$2:$A1003,"="&amp;$A14,Concentrado!$B$2:$B1003, "=Puebla")</f>
        <v>3.2385529392315666</v>
      </c>
      <c r="Q14" s="12">
        <f>SUMIFS(Concentrado!R$2:R1003,Concentrado!$A$2:$A1003,"="&amp;$A14,Concentrado!$B$2:$B1003, "=Puebla")</f>
        <v>4.2553079317810125</v>
      </c>
    </row>
    <row r="15" spans="1:17" x14ac:dyDescent="0.25">
      <c r="A15" s="5">
        <v>2003</v>
      </c>
      <c r="B15" s="12">
        <f>SUMIFS(Concentrado!C$2:C1004,Concentrado!$A$2:$A1004,"="&amp;$A15,Concentrado!$B$2:$B1004, "=Puebla")</f>
        <v>28.238954016798317</v>
      </c>
      <c r="C15" s="12">
        <f>SUMIFS(Concentrado!D$2:D1004,Concentrado!$A$2:$A1004,"="&amp;$A15,Concentrado!$B$2:$B1004, "=Puebla")</f>
        <v>63.73053556796561</v>
      </c>
      <c r="D15" s="12">
        <f>SUMIFS(Concentrado!E$2:E1004,Concentrado!$A$2:$A1004,"="&amp;$A15,Concentrado!$B$2:$B1004, "=Puebla")</f>
        <v>16.561711633639533</v>
      </c>
      <c r="E15" s="12">
        <f>SUMIFS(Concentrado!F$2:F1004,Concentrado!$A$2:$A1004,"="&amp;$A15,Concentrado!$B$2:$B1004, "=Puebla")</f>
        <v>11.092495233693453</v>
      </c>
      <c r="F15" s="12">
        <f>SUMIFS(Concentrado!G$2:G1004,Concentrado!$A$2:$A1004,"="&amp;$A15,Concentrado!$B$2:$B1004, "=Puebla")</f>
        <v>44.059877810180453</v>
      </c>
      <c r="G15" s="12">
        <f>SUMIFS(Concentrado!H$2:H1004,Concentrado!$A$2:$A1004,"="&amp;$A15,Concentrado!$B$2:$B1004, "=Puebla")</f>
        <v>65.756343768964157</v>
      </c>
      <c r="H15" s="12">
        <f>SUMIFS(Concentrado!I$2:I1004,Concentrado!$A$2:$A1004,"="&amp;$A15,Concentrado!$B$2:$B1004, "=Puebla")</f>
        <v>60.877418858932728</v>
      </c>
      <c r="I15" s="12">
        <f>SUMIFS(Concentrado!J$2:J1004,Concentrado!$A$2:$A1004,"="&amp;$A15,Concentrado!$B$2:$B1004, "=Puebla")</f>
        <v>70.320226664092573</v>
      </c>
      <c r="J15" s="12">
        <f>SUMIFS(Concentrado!K$2:K1004,Concentrado!$A$2:$A1004,"="&amp;$A15,Concentrado!$B$2:$B1004, "=Puebla")</f>
        <v>32.729569977659565</v>
      </c>
      <c r="K15" s="12">
        <f>SUMIFS(Concentrado!L$2:L1004,Concentrado!$A$2:$A1004,"="&amp;$A15,Concentrado!$B$2:$B1004, "=Puebla")</f>
        <v>11.015116343219137</v>
      </c>
      <c r="L15" s="12">
        <f>SUMIFS(Concentrado!M$2:M1004,Concentrado!$A$2:$A1004,"="&amp;$A15,Concentrado!$B$2:$B1004, "=Puebla")</f>
        <v>6.5942096152492296</v>
      </c>
      <c r="M15" s="12">
        <f>SUMIFS(Concentrado!N$2:N1004,Concentrado!$A$2:$A1004,"="&amp;$A15,Concentrado!$B$2:$B1004, "=Puebla")</f>
        <v>11.645112319606449</v>
      </c>
      <c r="N15" s="12">
        <f>SUMIFS(Concentrado!O$2:O1004,Concentrado!$A$2:$A1004,"="&amp;$A15,Concentrado!$B$2:$B1004, "=Puebla")</f>
        <v>1.8694538785955082</v>
      </c>
      <c r="O15" s="12">
        <f>SUMIFS(Concentrado!P$2:P1004,Concentrado!$A$2:$A1004,"="&amp;$A15,Concentrado!$B$2:$B1004, "=Puebla")</f>
        <v>3.6140035027302373</v>
      </c>
      <c r="P15" s="12">
        <f>SUMIFS(Concentrado!Q$2:Q1004,Concentrado!$A$2:$A1004,"="&amp;$A15,Concentrado!$B$2:$B1004, "=Puebla")</f>
        <v>2.2476038406905827</v>
      </c>
      <c r="Q15" s="12">
        <f>SUMIFS(Concentrado!R$2:R1004,Concentrado!$A$2:$A1004,"="&amp;$A15,Concentrado!$B$2:$B1004, "=Puebla")</f>
        <v>3.7521981472685759</v>
      </c>
    </row>
    <row r="16" spans="1:17" x14ac:dyDescent="0.25">
      <c r="A16" s="5">
        <v>2004</v>
      </c>
      <c r="B16" s="12">
        <f>SUMIFS(Concentrado!C$2:C1005,Concentrado!$A$2:$A1005,"="&amp;$A16,Concentrado!$B$2:$B1005, "=Puebla")</f>
        <v>25.368618400292046</v>
      </c>
      <c r="C16" s="12">
        <f>SUMIFS(Concentrado!D$2:D1005,Concentrado!$A$2:$A1005,"="&amp;$A16,Concentrado!$B$2:$B1005, "=Puebla")</f>
        <v>68.062146927612815</v>
      </c>
      <c r="D16" s="12">
        <f>SUMIFS(Concentrado!E$2:E1005,Concentrado!$A$2:$A1005,"="&amp;$A16,Concentrado!$B$2:$B1005, "=Puebla")</f>
        <v>16.717042687680664</v>
      </c>
      <c r="E16" s="12">
        <f>SUMIFS(Concentrado!F$2:F1005,Concentrado!$A$2:$A1005,"="&amp;$A16,Concentrado!$B$2:$B1005, "=Puebla")</f>
        <v>10.569968694901227</v>
      </c>
      <c r="F16" s="12">
        <f>SUMIFS(Concentrado!G$2:G1005,Concentrado!$A$2:$A1005,"="&amp;$A16,Concentrado!$B$2:$B1005, "=Puebla")</f>
        <v>44.735364994154857</v>
      </c>
      <c r="G16" s="12">
        <f>SUMIFS(Concentrado!H$2:H1005,Concentrado!$A$2:$A1005,"="&amp;$A16,Concentrado!$B$2:$B1005, "=Puebla")</f>
        <v>67.790309065514805</v>
      </c>
      <c r="H16" s="12">
        <f>SUMIFS(Concentrado!I$2:I1005,Concentrado!$A$2:$A1005,"="&amp;$A16,Concentrado!$B$2:$B1005, "=Puebla")</f>
        <v>63.306137391407383</v>
      </c>
      <c r="I16" s="12">
        <f>SUMIFS(Concentrado!J$2:J1005,Concentrado!$A$2:$A1005,"="&amp;$A16,Concentrado!$B$2:$B1005, "=Puebla")</f>
        <v>71.974799251972399</v>
      </c>
      <c r="J16" s="12">
        <f>SUMIFS(Concentrado!K$2:K1005,Concentrado!$A$2:$A1005,"="&amp;$A16,Concentrado!$B$2:$B1005, "=Puebla")</f>
        <v>33.6935067772894</v>
      </c>
      <c r="K16" s="12">
        <f>SUMIFS(Concentrado!L$2:L1005,Concentrado!$A$2:$A1005,"="&amp;$A16,Concentrado!$B$2:$B1005, "=Puebla")</f>
        <v>11.530585289942891</v>
      </c>
      <c r="L16" s="12">
        <f>SUMIFS(Concentrado!M$2:M1005,Concentrado!$A$2:$A1005,"="&amp;$A16,Concentrado!$B$2:$B1005, "=Puebla")</f>
        <v>6.9476817565792626</v>
      </c>
      <c r="M16" s="12">
        <f>SUMIFS(Concentrado!N$2:N1005,Concentrado!$A$2:$A1005,"="&amp;$A16,Concentrado!$B$2:$B1005, "=Puebla")</f>
        <v>12.190323996785704</v>
      </c>
      <c r="N16" s="12">
        <f>SUMIFS(Concentrado!O$2:O1005,Concentrado!$A$2:$A1005,"="&amp;$A16,Concentrado!$B$2:$B1005, "=Puebla")</f>
        <v>2.0554103183724268</v>
      </c>
      <c r="O16" s="12">
        <f>SUMIFS(Concentrado!P$2:P1005,Concentrado!$A$2:$A1005,"="&amp;$A16,Concentrado!$B$2:$B1005, "=Puebla")</f>
        <v>4.2458838514884185</v>
      </c>
      <c r="P16" s="12">
        <f>SUMIFS(Concentrado!Q$2:Q1005,Concentrado!$A$2:$A1005,"="&amp;$A16,Concentrado!$B$2:$B1005, "=Puebla")</f>
        <v>1.90648786987927</v>
      </c>
      <c r="Q16" s="12">
        <f>SUMIFS(Concentrado!R$2:R1005,Concentrado!$A$2:$A1005,"="&amp;$A16,Concentrado!$B$2:$B1005, "=Puebla")</f>
        <v>4.6195667616305389</v>
      </c>
    </row>
    <row r="17" spans="1:17" x14ac:dyDescent="0.25">
      <c r="A17" s="5">
        <v>2005</v>
      </c>
      <c r="B17" s="12">
        <f>SUMIFS(Concentrado!C$2:C1006,Concentrado!$A$2:$A1006,"="&amp;$A17,Concentrado!$B$2:$B1006, "=Puebla")</f>
        <v>26.80088799242759</v>
      </c>
      <c r="C17" s="12">
        <f>SUMIFS(Concentrado!D$2:D1006,Concentrado!$A$2:$A1006,"="&amp;$A17,Concentrado!$B$2:$B1006, "=Puebla")</f>
        <v>57.939491960508199</v>
      </c>
      <c r="D17" s="12">
        <f>SUMIFS(Concentrado!E$2:E1006,Concentrado!$A$2:$A1006,"="&amp;$A17,Concentrado!$B$2:$B1006, "=Puebla")</f>
        <v>17.226415686549309</v>
      </c>
      <c r="E17" s="12">
        <f>SUMIFS(Concentrado!F$2:F1006,Concentrado!$A$2:$A1006,"="&amp;$A17,Concentrado!$B$2:$B1006, "=Puebla")</f>
        <v>9.927087005808076</v>
      </c>
      <c r="F17" s="12">
        <f>SUMIFS(Concentrado!G$2:G1006,Concentrado!$A$2:$A1006,"="&amp;$A17,Concentrado!$B$2:$B1006, "=Puebla")</f>
        <v>37.962670041126223</v>
      </c>
      <c r="G17" s="12">
        <f>SUMIFS(Concentrado!H$2:H1006,Concentrado!$A$2:$A1006,"="&amp;$A17,Concentrado!$B$2:$B1006, "=Puebla")</f>
        <v>75.499703826946643</v>
      </c>
      <c r="H17" s="12">
        <f>SUMIFS(Concentrado!I$2:I1006,Concentrado!$A$2:$A1006,"="&amp;$A17,Concentrado!$B$2:$B1006, "=Puebla")</f>
        <v>73.104517694070353</v>
      </c>
      <c r="I17" s="12">
        <f>SUMIFS(Concentrado!J$2:J1006,Concentrado!$A$2:$A1006,"="&amp;$A17,Concentrado!$B$2:$B1006, "=Puebla")</f>
        <v>77.729366259376434</v>
      </c>
      <c r="J17" s="12">
        <f>SUMIFS(Concentrado!K$2:K1006,Concentrado!$A$2:$A1006,"="&amp;$A17,Concentrado!$B$2:$B1006, "=Puebla")</f>
        <v>34.610815581344099</v>
      </c>
      <c r="K17" s="12">
        <f>SUMIFS(Concentrado!L$2:L1006,Concentrado!$A$2:$A1006,"="&amp;$A17,Concentrado!$B$2:$B1006, "=Puebla")</f>
        <v>12.248574045253507</v>
      </c>
      <c r="L17" s="12">
        <f>SUMIFS(Concentrado!M$2:M1006,Concentrado!$A$2:$A1006,"="&amp;$A17,Concentrado!$B$2:$B1006, "=Puebla")</f>
        <v>5.8800392388587737</v>
      </c>
      <c r="M17" s="12">
        <f>SUMIFS(Concentrado!N$2:N1006,Concentrado!$A$2:$A1006,"="&amp;$A17,Concentrado!$B$2:$B1006, "=Puebla")</f>
        <v>9.944916421421274</v>
      </c>
      <c r="N17" s="12">
        <f>SUMIFS(Concentrado!O$2:O1006,Concentrado!$A$2:$A1006,"="&amp;$A17,Concentrado!$B$2:$B1006, "=Puebla")</f>
        <v>2.0960727980056566</v>
      </c>
      <c r="O17" s="12">
        <f>SUMIFS(Concentrado!P$2:P1006,Concentrado!$A$2:$A1006,"="&amp;$A17,Concentrado!$B$2:$B1006, "=Puebla")</f>
        <v>4.4482361104998045</v>
      </c>
      <c r="P17" s="12">
        <f>SUMIFS(Concentrado!Q$2:Q1006,Concentrado!$A$2:$A1006,"="&amp;$A17,Concentrado!$B$2:$B1006, "=Puebla")</f>
        <v>1.3750245604715901</v>
      </c>
      <c r="Q17" s="12">
        <f>SUMIFS(Concentrado!R$2:R1006,Concentrado!$A$2:$A1006,"="&amp;$A17,Concentrado!$B$2:$B1006, "=Puebla")</f>
        <v>3.2023598316246238</v>
      </c>
    </row>
    <row r="18" spans="1:17" x14ac:dyDescent="0.25">
      <c r="A18" s="5">
        <v>2006</v>
      </c>
      <c r="B18" s="12">
        <f>SUMIFS(Concentrado!C$2:C1007,Concentrado!$A$2:$A1007,"="&amp;$A18,Concentrado!$B$2:$B1007, "=Puebla")</f>
        <v>21.021259500441445</v>
      </c>
      <c r="C18" s="12">
        <f>SUMIFS(Concentrado!D$2:D1007,Concentrado!$A$2:$A1007,"="&amp;$A18,Concentrado!$B$2:$B1007, "=Puebla")</f>
        <v>49.049605501030044</v>
      </c>
      <c r="D18" s="12">
        <f>SUMIFS(Concentrado!E$2:E1007,Concentrado!$A$2:$A1007,"="&amp;$A18,Concentrado!$B$2:$B1007, "=Puebla")</f>
        <v>17.710608654584096</v>
      </c>
      <c r="E18" s="12">
        <f>SUMIFS(Concentrado!F$2:F1007,Concentrado!$A$2:$A1007,"="&amp;$A18,Concentrado!$B$2:$B1007, "=Puebla")</f>
        <v>11.024676070122629</v>
      </c>
      <c r="F18" s="12">
        <f>SUMIFS(Concentrado!G$2:G1007,Concentrado!$A$2:$A1007,"="&amp;$A18,Concentrado!$B$2:$B1007, "=Puebla")</f>
        <v>37.931545414135428</v>
      </c>
      <c r="G18" s="12">
        <f>SUMIFS(Concentrado!H$2:H1007,Concentrado!$A$2:$A1007,"="&amp;$A18,Concentrado!$B$2:$B1007, "=Puebla")</f>
        <v>77.125628801766226</v>
      </c>
      <c r="H18" s="12">
        <f>SUMIFS(Concentrado!I$2:I1007,Concentrado!$A$2:$A1007,"="&amp;$A18,Concentrado!$B$2:$B1007, "=Puebla")</f>
        <v>73.26717018360219</v>
      </c>
      <c r="I18" s="12">
        <f>SUMIFS(Concentrado!J$2:J1007,Concentrado!$A$2:$A1007,"="&amp;$A18,Concentrado!$B$2:$B1007, "=Puebla")</f>
        <v>80.709693678958843</v>
      </c>
      <c r="J18" s="12">
        <f>SUMIFS(Concentrado!K$2:K1007,Concentrado!$A$2:$A1007,"="&amp;$A18,Concentrado!$B$2:$B1007, "=Puebla")</f>
        <v>34.389272262942811</v>
      </c>
      <c r="K18" s="12">
        <f>SUMIFS(Concentrado!L$2:L1007,Concentrado!$A$2:$A1007,"="&amp;$A18,Concentrado!$B$2:$B1007, "=Puebla")</f>
        <v>11.671618912526846</v>
      </c>
      <c r="L18" s="12">
        <f>SUMIFS(Concentrado!M$2:M1007,Concentrado!$A$2:$A1007,"="&amp;$A18,Concentrado!$B$2:$B1007, "=Puebla")</f>
        <v>6.380961641304876</v>
      </c>
      <c r="M18" s="12">
        <f>SUMIFS(Concentrado!N$2:N1007,Concentrado!$A$2:$A1007,"="&amp;$A18,Concentrado!$B$2:$B1007, "=Puebla")</f>
        <v>11.171944389698206</v>
      </c>
      <c r="N18" s="12">
        <f>SUMIFS(Concentrado!O$2:O1007,Concentrado!$A$2:$A1007,"="&amp;$A18,Concentrado!$B$2:$B1007, "=Puebla")</f>
        <v>1.9306889560109759</v>
      </c>
      <c r="O18" s="12">
        <f>SUMIFS(Concentrado!P$2:P1007,Concentrado!$A$2:$A1007,"="&amp;$A18,Concentrado!$B$2:$B1007, "=Puebla")</f>
        <v>4.4645701479307416</v>
      </c>
      <c r="P18" s="12">
        <f>SUMIFS(Concentrado!Q$2:Q1007,Concentrado!$A$2:$A1007,"="&amp;$A18,Concentrado!$B$2:$B1007, "=Puebla")</f>
        <v>1.1975474228779459</v>
      </c>
      <c r="Q18" s="12">
        <f>SUMIFS(Concentrado!R$2:R1007,Concentrado!$A$2:$A1007,"="&amp;$A18,Concentrado!$B$2:$B1007, "=Puebla")</f>
        <v>3.5211469001038114</v>
      </c>
    </row>
    <row r="19" spans="1:17" x14ac:dyDescent="0.25">
      <c r="A19" s="5">
        <v>2007</v>
      </c>
      <c r="B19" s="12">
        <f>SUMIFS(Concentrado!C$2:C1008,Concentrado!$A$2:$A1008,"="&amp;$A19,Concentrado!$B$2:$B1008, "=Puebla")</f>
        <v>23.251210476869758</v>
      </c>
      <c r="C19" s="12">
        <f>SUMIFS(Concentrado!D$2:D1008,Concentrado!$A$2:$A1008,"="&amp;$A19,Concentrado!$B$2:$B1008, "=Puebla")</f>
        <v>48.387654235647872</v>
      </c>
      <c r="D19" s="12">
        <f>SUMIFS(Concentrado!E$2:E1008,Concentrado!$A$2:$A1008,"="&amp;$A19,Concentrado!$B$2:$B1008, "=Puebla")</f>
        <v>15.881205806557205</v>
      </c>
      <c r="E19" s="12">
        <f>SUMIFS(Concentrado!F$2:F1008,Concentrado!$A$2:$A1008,"="&amp;$A19,Concentrado!$B$2:$B1008, "=Puebla")</f>
        <v>14.008749226744783</v>
      </c>
      <c r="F19" s="12">
        <f>SUMIFS(Concentrado!G$2:G1008,Concentrado!$A$2:$A1008,"="&amp;$A19,Concentrado!$B$2:$B1008, "=Puebla")</f>
        <v>37.128120723806973</v>
      </c>
      <c r="G19" s="12">
        <f>SUMIFS(Concentrado!H$2:H1008,Concentrado!$A$2:$A1008,"="&amp;$A19,Concentrado!$B$2:$B1008, "=Puebla")</f>
        <v>69.983619238214175</v>
      </c>
      <c r="H19" s="12">
        <f>SUMIFS(Concentrado!I$2:I1008,Concentrado!$A$2:$A1008,"="&amp;$A19,Concentrado!$B$2:$B1008, "=Puebla")</f>
        <v>66.368187344133929</v>
      </c>
      <c r="I19" s="12">
        <f>SUMIFS(Concentrado!J$2:J1008,Concentrado!$A$2:$A1008,"="&amp;$A19,Concentrado!$B$2:$B1008, "=Puebla")</f>
        <v>73.336632857332148</v>
      </c>
      <c r="J19" s="12">
        <f>SUMIFS(Concentrado!K$2:K1008,Concentrado!$A$2:$A1008,"="&amp;$A19,Concentrado!$B$2:$B1008, "=Puebla")</f>
        <v>38.773752678949968</v>
      </c>
      <c r="K19" s="12">
        <f>SUMIFS(Concentrado!L$2:L1008,Concentrado!$A$2:$A1008,"="&amp;$A19,Concentrado!$B$2:$B1008, "=Puebla")</f>
        <v>14.703629092473278</v>
      </c>
      <c r="L19" s="12">
        <f>SUMIFS(Concentrado!M$2:M1008,Concentrado!$A$2:$A1008,"="&amp;$A19,Concentrado!$B$2:$B1008, "=Puebla")</f>
        <v>4.9660093449338838</v>
      </c>
      <c r="M19" s="12">
        <f>SUMIFS(Concentrado!N$2:N1008,Concentrado!$A$2:$A1008,"="&amp;$A19,Concentrado!$B$2:$B1008, "=Puebla")</f>
        <v>8.7413550569473575</v>
      </c>
      <c r="N19" s="12">
        <f>SUMIFS(Concentrado!O$2:O1008,Concentrado!$A$2:$A1008,"="&amp;$A19,Concentrado!$B$2:$B1008, "=Puebla")</f>
        <v>1.4646889051859184</v>
      </c>
      <c r="O19" s="12">
        <f>SUMIFS(Concentrado!P$2:P1008,Concentrado!$A$2:$A1008,"="&amp;$A19,Concentrado!$B$2:$B1008, "=Puebla")</f>
        <v>3.9278441172678655</v>
      </c>
      <c r="P19" s="12">
        <f>SUMIFS(Concentrado!Q$2:Q1008,Concentrado!$A$2:$A1008,"="&amp;$A19,Concentrado!$B$2:$B1008, "=Puebla")</f>
        <v>1.290102071815564</v>
      </c>
      <c r="Q19" s="12">
        <f>SUMIFS(Concentrado!R$2:R1008,Concentrado!$A$2:$A1008,"="&amp;$A19,Concentrado!$B$2:$B1008, "=Puebla")</f>
        <v>3.9586693710504983</v>
      </c>
    </row>
    <row r="20" spans="1:17" x14ac:dyDescent="0.25">
      <c r="A20" s="5">
        <v>2008</v>
      </c>
      <c r="B20" s="12">
        <f>SUMIFS(Concentrado!C$2:C1009,Concentrado!$A$2:$A1009,"="&amp;$A20,Concentrado!$B$2:$B1009, "=Puebla")</f>
        <v>16.803791950032497</v>
      </c>
      <c r="C20" s="12">
        <f>SUMIFS(Concentrado!D$2:D1009,Concentrado!$A$2:$A1009,"="&amp;$A20,Concentrado!$B$2:$B1009, "=Puebla")</f>
        <v>44.070322284047492</v>
      </c>
      <c r="D20" s="12">
        <f>SUMIFS(Concentrado!E$2:E1009,Concentrado!$A$2:$A1009,"="&amp;$A20,Concentrado!$B$2:$B1009, "=Puebla")</f>
        <v>12.783684501372047</v>
      </c>
      <c r="E20" s="12">
        <f>SUMIFS(Concentrado!F$2:F1009,Concentrado!$A$2:$A1009,"="&amp;$A20,Concentrado!$B$2:$B1009, "=Puebla")</f>
        <v>12.242576162689632</v>
      </c>
      <c r="F20" s="12">
        <f>SUMIFS(Concentrado!G$2:G1009,Concentrado!$A$2:$A1009,"="&amp;$A20,Concentrado!$B$2:$B1009, "=Puebla")</f>
        <v>40.265193616204051</v>
      </c>
      <c r="G20" s="12">
        <f>SUMIFS(Concentrado!H$2:H1009,Concentrado!$A$2:$A1009,"="&amp;$A20,Concentrado!$B$2:$B1009, "=Puebla")</f>
        <v>73.495880091331898</v>
      </c>
      <c r="H20" s="12">
        <f>SUMIFS(Concentrado!I$2:I1009,Concentrado!$A$2:$A1009,"="&amp;$A20,Concentrado!$B$2:$B1009, "=Puebla")</f>
        <v>72.423867768691096</v>
      </c>
      <c r="I20" s="12">
        <f>SUMIFS(Concentrado!J$2:J1009,Concentrado!$A$2:$A1009,"="&amp;$A20,Concentrado!$B$2:$B1009, "=Puebla")</f>
        <v>74.488898159814681</v>
      </c>
      <c r="J20" s="12">
        <f>SUMIFS(Concentrado!K$2:K1009,Concentrado!$A$2:$A1009,"="&amp;$A20,Concentrado!$B$2:$B1009, "=Puebla")</f>
        <v>42.459240613599775</v>
      </c>
      <c r="K20" s="12">
        <f>SUMIFS(Concentrado!L$2:L1009,Concentrado!$A$2:$A1009,"="&amp;$A20,Concentrado!$B$2:$B1009, "=Puebla")</f>
        <v>15.719175875047222</v>
      </c>
      <c r="L20" s="12">
        <f>SUMIFS(Concentrado!M$2:M1009,Concentrado!$A$2:$A1009,"="&amp;$A20,Concentrado!$B$2:$B1009, "=Puebla")</f>
        <v>6.3400676029357141</v>
      </c>
      <c r="M20" s="12">
        <f>SUMIFS(Concentrado!N$2:N1009,Concentrado!$A$2:$A1009,"="&amp;$A20,Concentrado!$B$2:$B1009, "=Puebla")</f>
        <v>11.441082420831341</v>
      </c>
      <c r="N20" s="12">
        <f>SUMIFS(Concentrado!O$2:O1009,Concentrado!$A$2:$A1009,"="&amp;$A20,Concentrado!$B$2:$B1009, "=Puebla")</f>
        <v>1.6149354614593969</v>
      </c>
      <c r="O20" s="12">
        <f>SUMIFS(Concentrado!P$2:P1009,Concentrado!$A$2:$A1009,"="&amp;$A20,Concentrado!$B$2:$B1009, "=Puebla")</f>
        <v>3.8979096198575109</v>
      </c>
      <c r="P20" s="12">
        <f>SUMIFS(Concentrado!Q$2:Q1009,Concentrado!$A$2:$A1009,"="&amp;$A20,Concentrado!$B$2:$B1009, "=Puebla")</f>
        <v>1.816438101116568</v>
      </c>
      <c r="Q20" s="12">
        <f>SUMIFS(Concentrado!R$2:R1009,Concentrado!$A$2:$A1009,"="&amp;$A20,Concentrado!$B$2:$B1009, "=Puebla")</f>
        <v>3.5979447002885867</v>
      </c>
    </row>
    <row r="21" spans="1:17" x14ac:dyDescent="0.25">
      <c r="A21" s="5">
        <v>2009</v>
      </c>
      <c r="B21" s="12">
        <f>SUMIFS(Concentrado!C$2:C1010,Concentrado!$A$2:$A1010,"="&amp;$A21,Concentrado!$B$2:$B1010, "=Puebla")</f>
        <v>12.483595275439326</v>
      </c>
      <c r="C21" s="12">
        <f>SUMIFS(Concentrado!D$2:D1010,Concentrado!$A$2:$A1010,"="&amp;$A21,Concentrado!$B$2:$B1010, "=Puebla")</f>
        <v>36.65055535994366</v>
      </c>
      <c r="D21" s="12">
        <f>SUMIFS(Concentrado!E$2:E1010,Concentrado!$A$2:$A1010,"="&amp;$A21,Concentrado!$B$2:$B1010, "=Puebla")</f>
        <v>14.057921275640856</v>
      </c>
      <c r="E21" s="12">
        <f>SUMIFS(Concentrado!F$2:F1010,Concentrado!$A$2:$A1010,"="&amp;$A21,Concentrado!$B$2:$B1010, "=Puebla")</f>
        <v>12.80392829800153</v>
      </c>
      <c r="F21" s="12">
        <f>SUMIFS(Concentrado!G$2:G1010,Concentrado!$A$2:$A1010,"="&amp;$A21,Concentrado!$B$2:$B1010, "=Puebla")</f>
        <v>36.556421144378056</v>
      </c>
      <c r="G21" s="12">
        <f>SUMIFS(Concentrado!H$2:H1010,Concentrado!$A$2:$A1010,"="&amp;$A21,Concentrado!$B$2:$B1010, "=Puebla")</f>
        <v>76.308353408649793</v>
      </c>
      <c r="H21" s="12">
        <f>SUMIFS(Concentrado!I$2:I1010,Concentrado!$A$2:$A1010,"="&amp;$A21,Concentrado!$B$2:$B1010, "=Puebla")</f>
        <v>73.974191625475129</v>
      </c>
      <c r="I21" s="12">
        <f>SUMIFS(Concentrado!J$2:J1010,Concentrado!$A$2:$A1010,"="&amp;$A21,Concentrado!$B$2:$B1010, "=Puebla")</f>
        <v>78.468674348022034</v>
      </c>
      <c r="J21" s="12">
        <f>SUMIFS(Concentrado!K$2:K1010,Concentrado!$A$2:$A1010,"="&amp;$A21,Concentrado!$B$2:$B1010, "=Puebla")</f>
        <v>44.411081954412104</v>
      </c>
      <c r="K21" s="12">
        <f>SUMIFS(Concentrado!L$2:L1010,Concentrado!$A$2:$A1010,"="&amp;$A21,Concentrado!$B$2:$B1010, "=Puebla")</f>
        <v>17.38125127403536</v>
      </c>
      <c r="L21" s="12">
        <f>SUMIFS(Concentrado!M$2:M1010,Concentrado!$A$2:$A1010,"="&amp;$A21,Concentrado!$B$2:$B1010, "=Puebla")</f>
        <v>6.3863584621579781</v>
      </c>
      <c r="M21" s="12">
        <f>SUMIFS(Concentrado!N$2:N1010,Concentrado!$A$2:$A1010,"="&amp;$A21,Concentrado!$B$2:$B1010, "=Puebla")</f>
        <v>11.419316959660724</v>
      </c>
      <c r="N21" s="12">
        <f>SUMIFS(Concentrado!O$2:O1010,Concentrado!$A$2:$A1010,"="&amp;$A21,Concentrado!$B$2:$B1010, "=Puebla")</f>
        <v>1.7282384862757922</v>
      </c>
      <c r="O21" s="12">
        <f>SUMIFS(Concentrado!P$2:P1010,Concentrado!$A$2:$A1010,"="&amp;$A21,Concentrado!$B$2:$B1010, "=Puebla")</f>
        <v>4.5937822929250292</v>
      </c>
      <c r="P21" s="12">
        <f>SUMIFS(Concentrado!Q$2:Q1010,Concentrado!$A$2:$A1010,"="&amp;$A21,Concentrado!$B$2:$B1010, "=Puebla")</f>
        <v>1.3290529772599036</v>
      </c>
      <c r="Q21" s="12">
        <f>SUMIFS(Concentrado!R$2:R1010,Concentrado!$A$2:$A1010,"="&amp;$A21,Concentrado!$B$2:$B1010, "=Puebla")</f>
        <v>3.3312626572878106</v>
      </c>
    </row>
    <row r="22" spans="1:17" x14ac:dyDescent="0.25">
      <c r="A22" s="5">
        <v>2010</v>
      </c>
      <c r="B22" s="12">
        <f>SUMIFS(Concentrado!C$2:C1011,Concentrado!$A$2:$A1011,"="&amp;$A22,Concentrado!$B$2:$B1011, "=Puebla")</f>
        <v>12.392630730183459</v>
      </c>
      <c r="C22" s="12">
        <f>SUMIFS(Concentrado!D$2:D1011,Concentrado!$A$2:$A1011,"="&amp;$A22,Concentrado!$B$2:$B1011, "=Puebla")</f>
        <v>41.040530340217948</v>
      </c>
      <c r="D22" s="12">
        <f>SUMIFS(Concentrado!E$2:E1011,Concentrado!$A$2:$A1011,"="&amp;$A22,Concentrado!$B$2:$B1011, "=Puebla")</f>
        <v>13.33005341036859</v>
      </c>
      <c r="E22" s="12">
        <f>SUMIFS(Concentrado!F$2:F1011,Concentrado!$A$2:$A1011,"="&amp;$A22,Concentrado!$B$2:$B1011, "=Puebla")</f>
        <v>11.204972431904034</v>
      </c>
      <c r="F22" s="12">
        <f>SUMIFS(Concentrado!G$2:G1011,Concentrado!$A$2:$A1011,"="&amp;$A22,Concentrado!$B$2:$B1011, "=Puebla")</f>
        <v>37.89605304748882</v>
      </c>
      <c r="G22" s="12">
        <f>SUMIFS(Concentrado!H$2:H1011,Concentrado!$A$2:$A1011,"="&amp;$A22,Concentrado!$B$2:$B1011, "=Puebla")</f>
        <v>82.0402690784518</v>
      </c>
      <c r="H22" s="12">
        <f>SUMIFS(Concentrado!I$2:I1011,Concentrado!$A$2:$A1011,"="&amp;$A22,Concentrado!$B$2:$B1011, "=Puebla")</f>
        <v>79.72901352628061</v>
      </c>
      <c r="I22" s="12">
        <f>SUMIFS(Concentrado!J$2:J1011,Concentrado!$A$2:$A1011,"="&amp;$A22,Concentrado!$B$2:$B1011, "=Puebla")</f>
        <v>84.146255048775302</v>
      </c>
      <c r="J22" s="12">
        <f>SUMIFS(Concentrado!K$2:K1011,Concentrado!$A$2:$A1011,"="&amp;$A22,Concentrado!$B$2:$B1011, "=Puebla")</f>
        <v>50.467970303296831</v>
      </c>
      <c r="K22" s="12">
        <f>SUMIFS(Concentrado!L$2:L1011,Concentrado!$A$2:$A1011,"="&amp;$A22,Concentrado!$B$2:$B1011, "=Puebla")</f>
        <v>18.009670699049543</v>
      </c>
      <c r="L22" s="12">
        <f>SUMIFS(Concentrado!M$2:M1011,Concentrado!$A$2:$A1011,"="&amp;$A22,Concentrado!$B$2:$B1011, "=Puebla")</f>
        <v>6.5086983983320019</v>
      </c>
      <c r="M22" s="12">
        <f>SUMIFS(Concentrado!N$2:N1011,Concentrado!$A$2:$A1011,"="&amp;$A22,Concentrado!$B$2:$B1011, "=Puebla")</f>
        <v>11.556984619638721</v>
      </c>
      <c r="N22" s="12">
        <f>SUMIFS(Concentrado!O$2:O1011,Concentrado!$A$2:$A1011,"="&amp;$A22,Concentrado!$B$2:$B1011, "=Puebla")</f>
        <v>1.8371112213377843</v>
      </c>
      <c r="O22" s="12">
        <f>SUMIFS(Concentrado!P$2:P1011,Concentrado!$A$2:$A1011,"="&amp;$A22,Concentrado!$B$2:$B1011, "=Puebla")</f>
        <v>4.7782766919719997</v>
      </c>
      <c r="P22" s="12">
        <f>SUMIFS(Concentrado!Q$2:Q1011,Concentrado!$A$2:$A1011,"="&amp;$A22,Concentrado!$B$2:$B1011, "=Puebla")</f>
        <v>1.7208862257369952</v>
      </c>
      <c r="Q22" s="12">
        <f>SUMIFS(Concentrado!R$2:R1011,Concentrado!$A$2:$A1011,"="&amp;$A22,Concentrado!$B$2:$B1011, "=Puebla")</f>
        <v>2.862464217067477</v>
      </c>
    </row>
    <row r="23" spans="1:17" x14ac:dyDescent="0.25">
      <c r="A23" s="5">
        <v>2011</v>
      </c>
      <c r="B23" s="12">
        <f>SUMIFS(Concentrado!C$2:C1012,Concentrado!$A$2:$A1012,"="&amp;$A23,Concentrado!$B$2:$B1012, "=Puebla")</f>
        <v>12.410187313242798</v>
      </c>
      <c r="C23" s="12">
        <f>SUMIFS(Concentrado!D$2:D1012,Concentrado!$A$2:$A1012,"="&amp;$A23,Concentrado!$B$2:$B1012, "=Puebla")</f>
        <v>38.036418258770134</v>
      </c>
      <c r="D23" s="12">
        <f>SUMIFS(Concentrado!E$2:E1012,Concentrado!$A$2:$A1012,"="&amp;$A23,Concentrado!$B$2:$B1012, "=Puebla")</f>
        <v>13.251496445647199</v>
      </c>
      <c r="E23" s="12">
        <f>SUMIFS(Concentrado!F$2:F1012,Concentrado!$A$2:$A1012,"="&amp;$A23,Concentrado!$B$2:$B1012, "=Puebla")</f>
        <v>11.367397424939066</v>
      </c>
      <c r="F23" s="12">
        <f>SUMIFS(Concentrado!G$2:G1012,Concentrado!$A$2:$A1012,"="&amp;$A23,Concentrado!$B$2:$B1012, "=Puebla")</f>
        <v>36.562761842695487</v>
      </c>
      <c r="G23" s="12">
        <f>SUMIFS(Concentrado!H$2:H1012,Concentrado!$A$2:$A1012,"="&amp;$A23,Concentrado!$B$2:$B1012, "=Puebla")</f>
        <v>81.307531250745313</v>
      </c>
      <c r="H23" s="12">
        <f>SUMIFS(Concentrado!I$2:I1012,Concentrado!$A$2:$A1012,"="&amp;$A23,Concentrado!$B$2:$B1012, "=Puebla")</f>
        <v>80.835208658938996</v>
      </c>
      <c r="I23" s="12">
        <f>SUMIFS(Concentrado!J$2:J1012,Concentrado!$A$2:$A1012,"="&amp;$A23,Concentrado!$B$2:$B1012, "=Puebla")</f>
        <v>81.744909300998543</v>
      </c>
      <c r="J23" s="12">
        <f>SUMIFS(Concentrado!K$2:K1012,Concentrado!$A$2:$A1012,"="&amp;$A23,Concentrado!$B$2:$B1012, "=Puebla")</f>
        <v>49.211127156513889</v>
      </c>
      <c r="K23" s="12">
        <f>SUMIFS(Concentrado!L$2:L1012,Concentrado!$A$2:$A1012,"="&amp;$A23,Concentrado!$B$2:$B1012, "=Puebla")</f>
        <v>17.400248373429484</v>
      </c>
      <c r="L23" s="12">
        <f>SUMIFS(Concentrado!M$2:M1012,Concentrado!$A$2:$A1012,"="&amp;$A23,Concentrado!$B$2:$B1012, "=Puebla")</f>
        <v>7.6252053682789445</v>
      </c>
      <c r="M23" s="12">
        <f>SUMIFS(Concentrado!N$2:N1012,Concentrado!$A$2:$A1012,"="&amp;$A23,Concentrado!$B$2:$B1012, "=Puebla")</f>
        <v>13.554045358542927</v>
      </c>
      <c r="N23" s="12">
        <f>SUMIFS(Concentrado!O$2:O1012,Concentrado!$A$2:$A1012,"="&amp;$A23,Concentrado!$B$2:$B1012, "=Puebla")</f>
        <v>2.1350075242840933</v>
      </c>
      <c r="O23" s="12">
        <f>SUMIFS(Concentrado!P$2:P1012,Concentrado!$A$2:$A1012,"="&amp;$A23,Concentrado!$B$2:$B1012, "=Puebla")</f>
        <v>7.0056259192095149</v>
      </c>
      <c r="P23" s="12">
        <f>SUMIFS(Concentrado!Q$2:Q1012,Concentrado!$A$2:$A1012,"="&amp;$A23,Concentrado!$B$2:$B1012, "=Puebla")</f>
        <v>1.9482903584148843</v>
      </c>
      <c r="Q23" s="12">
        <f>SUMIFS(Concentrado!R$2:R1012,Concentrado!$A$2:$A1012,"="&amp;$A23,Concentrado!$B$2:$B1012, "=Puebla")</f>
        <v>3.3591213076118698</v>
      </c>
    </row>
    <row r="24" spans="1:17" x14ac:dyDescent="0.25">
      <c r="A24" s="5">
        <v>2012</v>
      </c>
      <c r="B24" s="12">
        <f>SUMIFS(Concentrado!C$2:C1013,Concentrado!$A$2:$A1013,"="&amp;$A24,Concentrado!$B$2:$B1013, "=Puebla")</f>
        <v>10.817670584170356</v>
      </c>
      <c r="C24" s="12">
        <f>SUMIFS(Concentrado!D$2:D1013,Concentrado!$A$2:$A1013,"="&amp;$A24,Concentrado!$B$2:$B1013, "=Puebla")</f>
        <v>28.416567504686309</v>
      </c>
      <c r="D24" s="12">
        <f>SUMIFS(Concentrado!E$2:E1013,Concentrado!$A$2:$A1013,"="&amp;$A24,Concentrado!$B$2:$B1013, "=Puebla")</f>
        <v>12.254579076654231</v>
      </c>
      <c r="E24" s="12">
        <f>SUMIFS(Concentrado!F$2:F1013,Concentrado!$A$2:$A1013,"="&amp;$A24,Concentrado!$B$2:$B1013, "=Puebla")</f>
        <v>12.7447622397204</v>
      </c>
      <c r="F24" s="12">
        <f>SUMIFS(Concentrado!G$2:G1013,Concentrado!$A$2:$A1013,"="&amp;$A24,Concentrado!$B$2:$B1013, "=Puebla")</f>
        <v>42.866715719766646</v>
      </c>
      <c r="G24" s="12">
        <f>SUMIFS(Concentrado!H$2:H1013,Concentrado!$A$2:$A1013,"="&amp;$A24,Concentrado!$B$2:$B1013, "=Puebla")</f>
        <v>82.942497728521658</v>
      </c>
      <c r="H24" s="12">
        <f>SUMIFS(Concentrado!I$2:I1013,Concentrado!$A$2:$A1013,"="&amp;$A24,Concentrado!$B$2:$B1013, "=Puebla")</f>
        <v>81.298041512618752</v>
      </c>
      <c r="I24" s="12">
        <f>SUMIFS(Concentrado!J$2:J1013,Concentrado!$A$2:$A1013,"="&amp;$A24,Concentrado!$B$2:$B1013, "=Puebla")</f>
        <v>84.466439827314474</v>
      </c>
      <c r="J24" s="12">
        <f>SUMIFS(Concentrado!K$2:K1013,Concentrado!$A$2:$A1013,"="&amp;$A24,Concentrado!$B$2:$B1013, "=Puebla")</f>
        <v>50.779093058236292</v>
      </c>
      <c r="K24" s="12">
        <f>SUMIFS(Concentrado!L$2:L1013,Concentrado!$A$2:$A1013,"="&amp;$A24,Concentrado!$B$2:$B1013, "=Puebla")</f>
        <v>18.516316385880032</v>
      </c>
      <c r="L24" s="12">
        <f>SUMIFS(Concentrado!M$2:M1013,Concentrado!$A$2:$A1013,"="&amp;$A24,Concentrado!$B$2:$B1013, "=Puebla")</f>
        <v>7.8503881636020889</v>
      </c>
      <c r="M24" s="12">
        <f>SUMIFS(Concentrado!N$2:N1013,Concentrado!$A$2:$A1013,"="&amp;$A24,Concentrado!$B$2:$B1013, "=Puebla")</f>
        <v>14.289998825809736</v>
      </c>
      <c r="N24" s="12">
        <f>SUMIFS(Concentrado!O$2:O1013,Concentrado!$A$2:$A1013,"="&amp;$A24,Concentrado!$B$2:$B1013, "=Puebla")</f>
        <v>1.8507946769868682</v>
      </c>
      <c r="O24" s="12">
        <f>SUMIFS(Concentrado!P$2:P1013,Concentrado!$A$2:$A1013,"="&amp;$A24,Concentrado!$B$2:$B1013, "=Puebla")</f>
        <v>5.1255879513334266</v>
      </c>
      <c r="P24" s="12">
        <f>SUMIFS(Concentrado!Q$2:Q1013,Concentrado!$A$2:$A1013,"="&amp;$A24,Concentrado!$B$2:$B1013, "=Puebla")</f>
        <v>1.2255880255412543</v>
      </c>
      <c r="Q24" s="12">
        <f>SUMIFS(Concentrado!R$2:R1013,Concentrado!$A$2:$A1013,"="&amp;$A24,Concentrado!$B$2:$B1013, "=Puebla")</f>
        <v>3.2958380686852653</v>
      </c>
    </row>
    <row r="25" spans="1:17" x14ac:dyDescent="0.25">
      <c r="A25" s="5">
        <v>2013</v>
      </c>
      <c r="B25" s="12">
        <f>SUMIFS(Concentrado!C$2:C1014,Concentrado!$A$2:$A1014,"="&amp;$A25,Concentrado!$B$2:$B1014, "=Puebla")</f>
        <v>9.3840048020217672</v>
      </c>
      <c r="C25" s="12">
        <f>SUMIFS(Concentrado!D$2:D1014,Concentrado!$A$2:$A1014,"="&amp;$A25,Concentrado!$B$2:$B1014, "=Puebla")</f>
        <v>29.284566709757588</v>
      </c>
      <c r="D25" s="12">
        <f>SUMIFS(Concentrado!E$2:E1014,Concentrado!$A$2:$A1014,"="&amp;$A25,Concentrado!$B$2:$B1014, "=Puebla")</f>
        <v>12.681390239277496</v>
      </c>
      <c r="E25" s="12">
        <f>SUMIFS(Concentrado!F$2:F1014,Concentrado!$A$2:$A1014,"="&amp;$A25,Concentrado!$B$2:$B1014, "=Puebla")</f>
        <v>13.578658416584865</v>
      </c>
      <c r="F25" s="12">
        <f>SUMIFS(Concentrado!G$2:G1014,Concentrado!$A$2:$A1014,"="&amp;$A25,Concentrado!$B$2:$B1014, "=Puebla")</f>
        <v>41.932531672613749</v>
      </c>
      <c r="G25" s="12">
        <f>SUMIFS(Concentrado!H$2:H1014,Concentrado!$A$2:$A1014,"="&amp;$A25,Concentrado!$B$2:$B1014, "=Puebla")</f>
        <v>88.735755705071753</v>
      </c>
      <c r="H25" s="12">
        <f>SUMIFS(Concentrado!I$2:I1014,Concentrado!$A$2:$A1014,"="&amp;$A25,Concentrado!$B$2:$B1014, "=Puebla")</f>
        <v>87.289880181902603</v>
      </c>
      <c r="I25" s="12">
        <f>SUMIFS(Concentrado!J$2:J1014,Concentrado!$A$2:$A1014,"="&amp;$A25,Concentrado!$B$2:$B1014, "=Puebla")</f>
        <v>90.076498883964774</v>
      </c>
      <c r="J25" s="12">
        <f>SUMIFS(Concentrado!K$2:K1014,Concentrado!$A$2:$A1014,"="&amp;$A25,Concentrado!$B$2:$B1014, "=Puebla")</f>
        <v>53.86244029538058</v>
      </c>
      <c r="K25" s="12">
        <f>SUMIFS(Concentrado!L$2:L1014,Concentrado!$A$2:$A1014,"="&amp;$A25,Concentrado!$B$2:$B1014, "=Puebla")</f>
        <v>17.959594018392977</v>
      </c>
      <c r="L25" s="12">
        <f>SUMIFS(Concentrado!M$2:M1014,Concentrado!$A$2:$A1014,"="&amp;$A25,Concentrado!$B$2:$B1014, "=Puebla")</f>
        <v>8.9062590901038892</v>
      </c>
      <c r="M25" s="12">
        <f>SUMIFS(Concentrado!N$2:N1014,Concentrado!$A$2:$A1014,"="&amp;$A25,Concentrado!$B$2:$B1014, "=Puebla")</f>
        <v>15.114395595699088</v>
      </c>
      <c r="N25" s="12">
        <f>SUMIFS(Concentrado!O$2:O1014,Concentrado!$A$2:$A1014,"="&amp;$A25,Concentrado!$B$2:$B1014, "=Puebla")</f>
        <v>3.0865373743456463</v>
      </c>
      <c r="O25" s="12">
        <f>SUMIFS(Concentrado!P$2:P1014,Concentrado!$A$2:$A1014,"="&amp;$A25,Concentrado!$B$2:$B1014, "=Puebla")</f>
        <v>4.4672419773589667</v>
      </c>
      <c r="P25" s="12">
        <f>SUMIFS(Concentrado!Q$2:Q1014,Concentrado!$A$2:$A1014,"="&amp;$A25,Concentrado!$B$2:$B1014, "=Puebla")</f>
        <v>1.3073407838684605</v>
      </c>
      <c r="Q25" s="12">
        <f>SUMIFS(Concentrado!R$2:R1014,Concentrado!$A$2:$A1014,"="&amp;$A25,Concentrado!$B$2:$B1014, "=Puebla")</f>
        <v>3.0395673224941708</v>
      </c>
    </row>
    <row r="26" spans="1:17" x14ac:dyDescent="0.25">
      <c r="A26" s="5">
        <v>2014</v>
      </c>
      <c r="B26" s="12">
        <f>SUMIFS(Concentrado!C$2:C1015,Concentrado!$A$2:$A1015,"="&amp;$A26,Concentrado!$B$2:$B1015, "=Puebla")</f>
        <v>7.4580645998099815</v>
      </c>
      <c r="C26" s="12">
        <f>SUMIFS(Concentrado!D$2:D1015,Concentrado!$A$2:$A1015,"="&amp;$A26,Concentrado!$B$2:$B1015, "=Puebla")</f>
        <v>26.103226099334936</v>
      </c>
      <c r="D26" s="12">
        <f>SUMIFS(Concentrado!E$2:E1015,Concentrado!$A$2:$A1015,"="&amp;$A26,Concentrado!$B$2:$B1015, "=Puebla")</f>
        <v>11.68693961124564</v>
      </c>
      <c r="E26" s="12">
        <f>SUMIFS(Concentrado!F$2:F1015,Concentrado!$A$2:$A1015,"="&amp;$A26,Concentrado!$B$2:$B1015, "=Puebla")</f>
        <v>12.972502968482662</v>
      </c>
      <c r="F26" s="12">
        <f>SUMIFS(Concentrado!G$2:G1015,Concentrado!$A$2:$A1015,"="&amp;$A26,Concentrado!$B$2:$B1015, "=Puebla")</f>
        <v>35.155699482266506</v>
      </c>
      <c r="G26" s="12">
        <f>SUMIFS(Concentrado!H$2:H1015,Concentrado!$A$2:$A1015,"="&amp;$A26,Concentrado!$B$2:$B1015, "=Puebla")</f>
        <v>91.018218324022598</v>
      </c>
      <c r="H26" s="12">
        <f>SUMIFS(Concentrado!I$2:I1015,Concentrado!$A$2:$A1015,"="&amp;$A26,Concentrado!$B$2:$B1015, "=Puebla")</f>
        <v>91.104231553571836</v>
      </c>
      <c r="I26" s="12">
        <f>SUMIFS(Concentrado!J$2:J1015,Concentrado!$A$2:$A1015,"="&amp;$A26,Concentrado!$B$2:$B1015, "=Puebla")</f>
        <v>90.938410375438167</v>
      </c>
      <c r="J26" s="12">
        <f>SUMIFS(Concentrado!K$2:K1015,Concentrado!$A$2:$A1015,"="&amp;$A26,Concentrado!$B$2:$B1015, "=Puebla")</f>
        <v>58.221331076107326</v>
      </c>
      <c r="K26" s="12">
        <f>SUMIFS(Concentrado!L$2:L1015,Concentrado!$A$2:$A1015,"="&amp;$A26,Concentrado!$B$2:$B1015, "=Puebla")</f>
        <v>20.600897695812986</v>
      </c>
      <c r="L26" s="12">
        <f>SUMIFS(Concentrado!M$2:M1015,Concentrado!$A$2:$A1015,"="&amp;$A26,Concentrado!$B$2:$B1015, "=Puebla")</f>
        <v>9.0985953801398001</v>
      </c>
      <c r="M26" s="12">
        <f>SUMIFS(Concentrado!N$2:N1015,Concentrado!$A$2:$A1015,"="&amp;$A26,Concentrado!$B$2:$B1015, "=Puebla")</f>
        <v>15.686821327105083</v>
      </c>
      <c r="N26" s="12">
        <f>SUMIFS(Concentrado!O$2:O1015,Concentrado!$A$2:$A1015,"="&amp;$A26,Concentrado!$B$2:$B1015, "=Puebla")</f>
        <v>2.9234646290325541</v>
      </c>
      <c r="O26" s="12">
        <f>SUMIFS(Concentrado!P$2:P1015,Concentrado!$A$2:$A1015,"="&amp;$A26,Concentrado!$B$2:$B1015, "=Puebla")</f>
        <v>5.4741980625683464</v>
      </c>
      <c r="P26" s="12">
        <f>SUMIFS(Concentrado!Q$2:Q1015,Concentrado!$A$2:$A1015,"="&amp;$A26,Concentrado!$B$2:$B1015, "=Puebla")</f>
        <v>1.2260518597351502</v>
      </c>
      <c r="Q26" s="12">
        <f>SUMIFS(Concentrado!R$2:R1015,Concentrado!$A$2:$A1015,"="&amp;$A26,Concentrado!$B$2:$B1015, "=Puebla")</f>
        <v>2.9199392975271343</v>
      </c>
    </row>
    <row r="27" spans="1:17" x14ac:dyDescent="0.25">
      <c r="A27" s="5">
        <v>2015</v>
      </c>
      <c r="B27" s="12">
        <f>SUMIFS(Concentrado!C$2:C1016,Concentrado!$A$2:$A1016,"="&amp;$A27,Concentrado!$B$2:$B1016, "=Puebla")</f>
        <v>6.8269038528119532</v>
      </c>
      <c r="C27" s="12">
        <f>SUMIFS(Concentrado!D$2:D1016,Concentrado!$A$2:$A1016,"="&amp;$A27,Concentrado!$B$2:$B1016, "=Puebla")</f>
        <v>25.682162112959247</v>
      </c>
      <c r="D27" s="12">
        <f>SUMIFS(Concentrado!E$2:E1016,Concentrado!$A$2:$A1016,"="&amp;$A27,Concentrado!$B$2:$B1016, "=Puebla")</f>
        <v>11.256885556901556</v>
      </c>
      <c r="E27" s="12">
        <f>SUMIFS(Concentrado!F$2:F1016,Concentrado!$A$2:$A1016,"="&amp;$A27,Concentrado!$B$2:$B1016, "=Puebla")</f>
        <v>12.399716577906789</v>
      </c>
      <c r="F27" s="12">
        <f>SUMIFS(Concentrado!G$2:G1016,Concentrado!$A$2:$A1016,"="&amp;$A27,Concentrado!$B$2:$B1016, "=Puebla")</f>
        <v>40.059878976997197</v>
      </c>
      <c r="G27" s="12">
        <f>SUMIFS(Concentrado!H$2:H1016,Concentrado!$A$2:$A1016,"="&amp;$A27,Concentrado!$B$2:$B1016, "=Puebla")</f>
        <v>93.441976564758647</v>
      </c>
      <c r="H27" s="12">
        <f>SUMIFS(Concentrado!I$2:I1016,Concentrado!$A$2:$A1016,"="&amp;$A27,Concentrado!$B$2:$B1016, "=Puebla")</f>
        <v>92.35884489871313</v>
      </c>
      <c r="I27" s="12">
        <f>SUMIFS(Concentrado!J$2:J1016,Concentrado!$A$2:$A1016,"="&amp;$A27,Concentrado!$B$2:$B1016, "=Puebla")</f>
        <v>94.447599869193297</v>
      </c>
      <c r="J27" s="12">
        <f>SUMIFS(Concentrado!K$2:K1016,Concentrado!$A$2:$A1016,"="&amp;$A27,Concentrado!$B$2:$B1016, "=Puebla")</f>
        <v>60.546830798143979</v>
      </c>
      <c r="K27" s="12">
        <f>SUMIFS(Concentrado!L$2:L1016,Concentrado!$A$2:$A1016,"="&amp;$A27,Concentrado!$B$2:$B1016, "=Puebla")</f>
        <v>19.682899719849384</v>
      </c>
      <c r="L27" s="12">
        <f>SUMIFS(Concentrado!M$2:M1016,Concentrado!$A$2:$A1016,"="&amp;$A27,Concentrado!$B$2:$B1016, "=Puebla")</f>
        <v>9.9131689277298101</v>
      </c>
      <c r="M27" s="12">
        <f>SUMIFS(Concentrado!N$2:N1016,Concentrado!$A$2:$A1016,"="&amp;$A27,Concentrado!$B$2:$B1016, "=Puebla")</f>
        <v>17.577973706529274</v>
      </c>
      <c r="N27" s="12">
        <f>SUMIFS(Concentrado!O$2:O1016,Concentrado!$A$2:$A1016,"="&amp;$A27,Concentrado!$B$2:$B1016, "=Puebla")</f>
        <v>2.7968537546685943</v>
      </c>
      <c r="O27" s="12">
        <f>SUMIFS(Concentrado!P$2:P1016,Concentrado!$A$2:$A1016,"="&amp;$A27,Concentrado!$B$2:$B1016, "=Puebla")</f>
        <v>6.6441971997728899</v>
      </c>
      <c r="P27" s="12">
        <f>SUMIFS(Concentrado!Q$2:Q1016,Concentrado!$A$2:$A1016,"="&amp;$A27,Concentrado!$B$2:$B1016, "=Puebla")</f>
        <v>1.099692373011828</v>
      </c>
      <c r="Q27" s="12">
        <f>SUMIFS(Concentrado!R$2:R1016,Concentrado!$A$2:$A1016,"="&amp;$A27,Concentrado!$B$2:$B1016, "=Puebla")</f>
        <v>2.8050124297113292</v>
      </c>
    </row>
    <row r="28" spans="1:17" x14ac:dyDescent="0.25">
      <c r="A28" s="5">
        <v>2016</v>
      </c>
      <c r="B28" s="12">
        <f>SUMIFS(Concentrado!C$2:C1017,Concentrado!$A$2:$A1017,"="&amp;$A28,Concentrado!$B$2:$B1017, "=Puebla")</f>
        <v>10.447632060517909</v>
      </c>
      <c r="C28" s="12">
        <f>SUMIFS(Concentrado!D$2:D1017,Concentrado!$A$2:$A1017,"="&amp;$A28,Concentrado!$B$2:$B1017, "=Puebla")</f>
        <v>26.282324402240366</v>
      </c>
      <c r="D28" s="12">
        <f>SUMIFS(Concentrado!E$2:E1017,Concentrado!$A$2:$A1017,"="&amp;$A28,Concentrado!$B$2:$B1017, "=Puebla")</f>
        <v>11.12986596061929</v>
      </c>
      <c r="E28" s="12">
        <f>SUMIFS(Concentrado!F$2:F1017,Concentrado!$A$2:$A1017,"="&amp;$A28,Concentrado!$B$2:$B1017, "=Puebla")</f>
        <v>14.094101618472669</v>
      </c>
      <c r="F28" s="12">
        <f>SUMIFS(Concentrado!G$2:G1017,Concentrado!$A$2:$A1017,"="&amp;$A28,Concentrado!$B$2:$B1017, "=Puebla")</f>
        <v>41.308392048866949</v>
      </c>
      <c r="G28" s="12">
        <f>SUMIFS(Concentrado!H$2:H1017,Concentrado!$A$2:$A1017,"="&amp;$A28,Concentrado!$B$2:$B1017, "=Puebla")</f>
        <v>103.57783985759741</v>
      </c>
      <c r="H28" s="12">
        <f>SUMIFS(Concentrado!I$2:I1017,Concentrado!$A$2:$A1017,"="&amp;$A28,Concentrado!$B$2:$B1017, "=Puebla")</f>
        <v>104.4120043374664</v>
      </c>
      <c r="I28" s="12">
        <f>SUMIFS(Concentrado!J$2:J1017,Concentrado!$A$2:$A1017,"="&amp;$A28,Concentrado!$B$2:$B1017, "=Puebla")</f>
        <v>102.80291447174439</v>
      </c>
      <c r="J28" s="12">
        <f>SUMIFS(Concentrado!K$2:K1017,Concentrado!$A$2:$A1017,"="&amp;$A28,Concentrado!$B$2:$B1017, "=Puebla")</f>
        <v>72.48715401566227</v>
      </c>
      <c r="K28" s="12">
        <f>SUMIFS(Concentrado!L$2:L1017,Concentrado!$A$2:$A1017,"="&amp;$A28,Concentrado!$B$2:$B1017, "=Puebla")</f>
        <v>19.335160429829916</v>
      </c>
      <c r="L28" s="12">
        <f>SUMIFS(Concentrado!M$2:M1017,Concentrado!$A$2:$A1017,"="&amp;$A28,Concentrado!$B$2:$B1017, "=Puebla")</f>
        <v>11.046411948908533</v>
      </c>
      <c r="M28" s="12">
        <f>SUMIFS(Concentrado!N$2:N1017,Concentrado!$A$2:$A1017,"="&amp;$A28,Concentrado!$B$2:$B1017, "=Puebla")</f>
        <v>19.959674912520999</v>
      </c>
      <c r="N28" s="12">
        <f>SUMIFS(Concentrado!O$2:O1017,Concentrado!$A$2:$A1017,"="&amp;$A28,Concentrado!$B$2:$B1017, "=Puebla")</f>
        <v>2.7661340085537374</v>
      </c>
      <c r="O28" s="12">
        <f>SUMIFS(Concentrado!P$2:P1017,Concentrado!$A$2:$A1017,"="&amp;$A28,Concentrado!$B$2:$B1017, "=Puebla")</f>
        <v>5.1900123573765304</v>
      </c>
      <c r="P28" s="12">
        <f>SUMIFS(Concentrado!Q$2:Q1017,Concentrado!$A$2:$A1017,"="&amp;$A28,Concentrado!$B$2:$B1017, "=Puebla")</f>
        <v>0.75638769407647588</v>
      </c>
      <c r="Q28" s="12">
        <f>SUMIFS(Concentrado!R$2:R1017,Concentrado!$A$2:$A1017,"="&amp;$A28,Concentrado!$B$2:$B1017, "=Puebla")</f>
        <v>3.1988896228650958</v>
      </c>
    </row>
    <row r="29" spans="1:17" x14ac:dyDescent="0.25">
      <c r="A29" s="5">
        <v>2017</v>
      </c>
      <c r="B29" s="12">
        <f>SUMIFS(Concentrado!C$2:C1018,Concentrado!$A$2:$A1018,"="&amp;$A29,Concentrado!$B$2:$B1018, "=Puebla")</f>
        <v>6.0773199347591493</v>
      </c>
      <c r="C29" s="12">
        <f>SUMIFS(Concentrado!D$2:D1018,Concentrado!$A$2:$A1018,"="&amp;$A29,Concentrado!$B$2:$B1018, "=Puebla")</f>
        <v>22.338257057493088</v>
      </c>
      <c r="D29" s="12">
        <f>SUMIFS(Concentrado!E$2:E1018,Concentrado!$A$2:$A1018,"="&amp;$A29,Concentrado!$B$2:$B1018, "=Puebla")</f>
        <v>12.32684886297146</v>
      </c>
      <c r="E29" s="12">
        <f>SUMIFS(Concentrado!F$2:F1018,Concentrado!$A$2:$A1018,"="&amp;$A29,Concentrado!$B$2:$B1018, "=Puebla")</f>
        <v>14.244358686100355</v>
      </c>
      <c r="F29" s="12">
        <f>SUMIFS(Concentrado!G$2:G1018,Concentrado!$A$2:$A1018,"="&amp;$A29,Concentrado!$B$2:$B1018, "=Puebla")</f>
        <v>40.888491243166854</v>
      </c>
      <c r="G29" s="12">
        <f>SUMIFS(Concentrado!H$2:H1018,Concentrado!$A$2:$A1018,"="&amp;$A29,Concentrado!$B$2:$B1018, "=Puebla")</f>
        <v>105.63834327269302</v>
      </c>
      <c r="H29" s="12">
        <f>SUMIFS(Concentrado!I$2:I1018,Concentrado!$A$2:$A1018,"="&amp;$A29,Concentrado!$B$2:$B1018, "=Puebla")</f>
        <v>105.85090042861522</v>
      </c>
      <c r="I29" s="12">
        <f>SUMIFS(Concentrado!J$2:J1018,Concentrado!$A$2:$A1018,"="&amp;$A29,Concentrado!$B$2:$B1018, "=Puebla")</f>
        <v>105.44080574223709</v>
      </c>
      <c r="J29" s="12">
        <f>SUMIFS(Concentrado!K$2:K1018,Concentrado!$A$2:$A1018,"="&amp;$A29,Concentrado!$B$2:$B1018, "=Puebla")</f>
        <v>79.910923877867418</v>
      </c>
      <c r="K29" s="12">
        <f>SUMIFS(Concentrado!L$2:L1018,Concentrado!$A$2:$A1018,"="&amp;$A29,Concentrado!$B$2:$B1018, "=Puebla")</f>
        <v>19.77113199553871</v>
      </c>
      <c r="L29" s="12">
        <f>SUMIFS(Concentrado!M$2:M1018,Concentrado!$A$2:$A1018,"="&amp;$A29,Concentrado!$B$2:$B1018, "=Puebla")</f>
        <v>15.654744892366613</v>
      </c>
      <c r="M29" s="12">
        <f>SUMIFS(Concentrado!N$2:N1018,Concentrado!$A$2:$A1018,"="&amp;$A29,Concentrado!$B$2:$B1018, "=Puebla")</f>
        <v>28.097425557198168</v>
      </c>
      <c r="N29" s="12">
        <f>SUMIFS(Concentrado!O$2:O1018,Concentrado!$A$2:$A1018,"="&amp;$A29,Concentrado!$B$2:$B1018, "=Puebla")</f>
        <v>4.0912837606117671</v>
      </c>
      <c r="O29" s="12">
        <f>SUMIFS(Concentrado!P$2:P1018,Concentrado!$A$2:$A1018,"="&amp;$A29,Concentrado!$B$2:$B1018, "=Puebla")</f>
        <v>7.3009997246114144</v>
      </c>
      <c r="P29" s="12">
        <f>SUMIFS(Concentrado!Q$2:Q1018,Concentrado!$A$2:$A1018,"="&amp;$A29,Concentrado!$B$2:$B1018, "=Puebla")</f>
        <v>1.0290967757930243</v>
      </c>
      <c r="Q29" s="12">
        <f>SUMIFS(Concentrado!R$2:R1018,Concentrado!$A$2:$A1018,"="&amp;$A29,Concentrado!$B$2:$B1018, "=Puebla")</f>
        <v>2.7910351949538086</v>
      </c>
    </row>
    <row r="30" spans="1:17" x14ac:dyDescent="0.25">
      <c r="A30" s="5">
        <v>2018</v>
      </c>
      <c r="B30" s="12">
        <f>SUMIFS(Concentrado!C$2:C1019,Concentrado!$A$2:$A1019,"="&amp;$A30,Concentrado!$B$2:$B1019, "=Puebla")</f>
        <v>4.3001433932431512</v>
      </c>
      <c r="C30" s="12">
        <f>SUMIFS(Concentrado!D$2:D1019,Concentrado!$A$2:$A1019,"="&amp;$A30,Concentrado!$B$2:$B1019, "=Puebla")</f>
        <v>18.523694617047422</v>
      </c>
      <c r="D30" s="12">
        <f>SUMIFS(Concentrado!E$2:E1019,Concentrado!$A$2:$A1019,"="&amp;$A30,Concentrado!$B$2:$B1019, "=Puebla")</f>
        <v>12.619014761025394</v>
      </c>
      <c r="E30" s="12">
        <f>SUMIFS(Concentrado!F$2:F1019,Concentrado!$A$2:$A1019,"="&amp;$A30,Concentrado!$B$2:$B1019, "=Puebla")</f>
        <v>15.357609453843672</v>
      </c>
      <c r="F30" s="12">
        <f>SUMIFS(Concentrado!G$2:G1019,Concentrado!$A$2:$A1019,"="&amp;$A30,Concentrado!$B$2:$B1019, "=Puebla")</f>
        <v>43.672420796945424</v>
      </c>
      <c r="G30" s="12">
        <f>SUMIFS(Concentrado!H$2:H1019,Concentrado!$A$2:$A1019,"="&amp;$A30,Concentrado!$B$2:$B1019, "=Puebla")</f>
        <v>111.76419653026268</v>
      </c>
      <c r="H30" s="12">
        <f>SUMIFS(Concentrado!I$2:I1019,Concentrado!$A$2:$A1019,"="&amp;$A30,Concentrado!$B$2:$B1019, "=Puebla")</f>
        <v>112.36055852841311</v>
      </c>
      <c r="I30" s="12">
        <f>SUMIFS(Concentrado!J$2:J1019,Concentrado!$A$2:$A1019,"="&amp;$A30,Concentrado!$B$2:$B1019, "=Puebla")</f>
        <v>111.20982530169464</v>
      </c>
      <c r="J30" s="12">
        <f>SUMIFS(Concentrado!K$2:K1019,Concentrado!$A$2:$A1019,"="&amp;$A30,Concentrado!$B$2:$B1019, "=Puebla")</f>
        <v>86.759639372546147</v>
      </c>
      <c r="K30" s="12">
        <f>SUMIFS(Concentrado!L$2:L1019,Concentrado!$A$2:$A1019,"="&amp;$A30,Concentrado!$B$2:$B1019, "=Puebla")</f>
        <v>19.185595399408442</v>
      </c>
      <c r="L30" s="12">
        <f>SUMIFS(Concentrado!M$2:M1019,Concentrado!$A$2:$A1019,"="&amp;$A30,Concentrado!$B$2:$B1019, "=Puebla")</f>
        <v>16.561660389030781</v>
      </c>
      <c r="M30" s="12">
        <f>SUMIFS(Concentrado!N$2:N1019,Concentrado!$A$2:$A1019,"="&amp;$A30,Concentrado!$B$2:$B1019, "=Puebla")</f>
        <v>30.084563575186738</v>
      </c>
      <c r="N30" s="12">
        <f>SUMIFS(Concentrado!O$2:O1019,Concentrado!$A$2:$A1019,"="&amp;$A30,Concentrado!$B$2:$B1019, "=Puebla")</f>
        <v>4.0207087347961368</v>
      </c>
      <c r="O30" s="12">
        <f>SUMIFS(Concentrado!P$2:P1019,Concentrado!$A$2:$A1019,"="&amp;$A30,Concentrado!$B$2:$B1019, "=Puebla")</f>
        <v>7.1893662041933153</v>
      </c>
      <c r="P30" s="12">
        <f>SUMIFS(Concentrado!Q$2:Q1019,Concentrado!$A$2:$A1019,"="&amp;$A30,Concentrado!$B$2:$B1019, "=Puebla")</f>
        <v>0.80261541493904986</v>
      </c>
      <c r="Q30" s="12">
        <f>SUMIFS(Concentrado!R$2:R1019,Concentrado!$A$2:$A1019,"="&amp;$A30,Concentrado!$B$2:$B1019, "=Puebla")</f>
        <v>2.9326332468926823</v>
      </c>
    </row>
    <row r="31" spans="1:17" x14ac:dyDescent="0.25">
      <c r="A31" s="5">
        <v>2019</v>
      </c>
      <c r="B31" s="12">
        <f>SUMIFS(Concentrado!C$2:C1020,Concentrado!$A$2:$A1020,"="&amp;$A31,Concentrado!$B$2:$B1020, "=Puebla")</f>
        <v>4.9996916856793829</v>
      </c>
      <c r="C31" s="12">
        <f>SUMIFS(Concentrado!D$2:D1020,Concentrado!$A$2:$A1020,"="&amp;$A31,Concentrado!$B$2:$B1020, "=Puebla")</f>
        <v>18.332202847491072</v>
      </c>
      <c r="D31" s="12">
        <f>SUMIFS(Concentrado!E$2:E1020,Concentrado!$A$2:$A1020,"="&amp;$A31,Concentrado!$B$2:$B1020, "=Puebla")</f>
        <v>13.481325993734345</v>
      </c>
      <c r="E31" s="12">
        <f>SUMIFS(Concentrado!F$2:F1020,Concentrado!$A$2:$A1020,"="&amp;$A31,Concentrado!$B$2:$B1020, "=Puebla")</f>
        <v>15.798428898907433</v>
      </c>
      <c r="F31" s="12">
        <f>SUMIFS(Concentrado!G$2:G1020,Concentrado!$A$2:$A1020,"="&amp;$A31,Concentrado!$B$2:$B1020, "=Puebla")</f>
        <v>44.014559908406511</v>
      </c>
      <c r="G31" s="12">
        <f>SUMIFS(Concentrado!H$2:H1020,Concentrado!$A$2:$A1020,"="&amp;$A31,Concentrado!$B$2:$B1020, "=Puebla")</f>
        <v>117.64644743494979</v>
      </c>
      <c r="H31" s="12">
        <f>SUMIFS(Concentrado!I$2:I1020,Concentrado!$A$2:$A1020,"="&amp;$A31,Concentrado!$B$2:$B1020, "=Puebla")</f>
        <v>118.86860688657518</v>
      </c>
      <c r="I31" s="12">
        <f>SUMIFS(Concentrado!J$2:J1020,Concentrado!$A$2:$A1020,"="&amp;$A31,Concentrado!$B$2:$B1020, "=Puebla")</f>
        <v>116.51010068832399</v>
      </c>
      <c r="J31" s="12">
        <f>SUMIFS(Concentrado!K$2:K1020,Concentrado!$A$2:$A1020,"="&amp;$A31,Concentrado!$B$2:$B1020, "=Puebla")</f>
        <v>96.049145859584826</v>
      </c>
      <c r="K31" s="12">
        <f>SUMIFS(Concentrado!L$2:L1020,Concentrado!$A$2:$A1020,"="&amp;$A31,Concentrado!$B$2:$B1020, "=Puebla")</f>
        <v>19.258740258287219</v>
      </c>
      <c r="L31" s="12">
        <f>SUMIFS(Concentrado!M$2:M1020,Concentrado!$A$2:$A1020,"="&amp;$A31,Concentrado!$B$2:$B1020, "=Puebla")</f>
        <v>19.319879116250036</v>
      </c>
      <c r="M31" s="12">
        <f>SUMIFS(Concentrado!N$2:N1020,Concentrado!$A$2:$A1020,"="&amp;$A31,Concentrado!$B$2:$B1020, "=Puebla")</f>
        <v>35.149830912817002</v>
      </c>
      <c r="N31" s="12">
        <f>SUMIFS(Concentrado!O$2:O1020,Concentrado!$A$2:$A1020,"="&amp;$A31,Concentrado!$B$2:$B1020, "=Puebla")</f>
        <v>4.6604040275329588</v>
      </c>
      <c r="O31" s="12">
        <f>SUMIFS(Concentrado!P$2:P1020,Concentrado!$A$2:$A1020,"="&amp;$A31,Concentrado!$B$2:$B1020, "=Puebla")</f>
        <v>7.5514442137058717</v>
      </c>
      <c r="P31" s="12">
        <f>SUMIFS(Concentrado!Q$2:Q1020,Concentrado!$A$2:$A1020,"="&amp;$A31,Concentrado!$B$2:$B1020, "=Puebla")</f>
        <v>0.77952043902591128</v>
      </c>
      <c r="Q31" s="12">
        <f>SUMIFS(Concentrado!R$2:R1020,Concentrado!$A$2:$A1020,"="&amp;$A31,Concentrado!$B$2:$B1020, "=Puebla")</f>
        <v>2.9346651822151957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"=Querétaro")</f>
        <v>166.29046201133417</v>
      </c>
      <c r="C2" s="12">
        <f>SUMIFS(Concentrado!D$2:D991,Concentrado!$A$2:$A991,"="&amp;$A2,Concentrado!$B$2:$B991, "=Querétaro")</f>
        <v>164.48948227835945</v>
      </c>
      <c r="D2" s="12">
        <f>SUMIFS(Concentrado!E$2:E991,Concentrado!$A$2:$A991,"="&amp;$A2,Concentrado!$B$2:$B991, "=Querétaro")</f>
        <v>16.563308374701009</v>
      </c>
      <c r="E2" s="12">
        <f>SUMIFS(Concentrado!F$2:F991,Concentrado!$A$2:$A991,"="&amp;$A2,Concentrado!$B$2:$B991, "=Querétaro")</f>
        <v>13.640371602694948</v>
      </c>
      <c r="F2" s="12">
        <f>SUMIFS(Concentrado!G$2:G991,Concentrado!$A$2:$A991,"="&amp;$A2,Concentrado!$B$2:$B991, "=Querétaro")</f>
        <v>29.385836027034973</v>
      </c>
      <c r="G2" s="12">
        <f>SUMIFS(Concentrado!H$2:H991,Concentrado!$A$2:$A991,"="&amp;$A2,Concentrado!$B$2:$B991, "=Querétaro")</f>
        <v>25.317262639279097</v>
      </c>
      <c r="H2" s="12">
        <f>SUMIFS(Concentrado!I$2:I991,Concentrado!$A$2:$A991,"="&amp;$A2,Concentrado!$B$2:$B991, "=Querétaro")</f>
        <v>22.821007841960842</v>
      </c>
      <c r="I2" s="12">
        <f>SUMIFS(Concentrado!J$2:J991,Concentrado!$A$2:$A991,"="&amp;$A2,Concentrado!$B$2:$B991, "=Querétaro")</f>
        <v>27.582178667618521</v>
      </c>
      <c r="J2" s="12">
        <f>SUMIFS(Concentrado!K$2:K991,Concentrado!$A$2:$A991,"="&amp;$A2,Concentrado!$B$2:$B991, "=Querétaro")</f>
        <v>23.31373825775341</v>
      </c>
      <c r="K2" s="12">
        <f>SUMIFS(Concentrado!L$2:L991,Concentrado!$A$2:$A991,"="&amp;$A2,Concentrado!$B$2:$B991, "=Querétaro")</f>
        <v>6.7391274651318458</v>
      </c>
      <c r="L2" s="12">
        <f>SUMIFS(Concentrado!M$2:M991,Concentrado!$A$2:$A991,"="&amp;$A2,Concentrado!$B$2:$B991, "=Querétaro")</f>
        <v>8.2873053963107832</v>
      </c>
      <c r="M2" s="12">
        <f>SUMIFS(Concentrado!N$2:N991,Concentrado!$A$2:$A991,"="&amp;$A2,Concentrado!$B$2:$B991, "=Querétaro")</f>
        <v>14.539190479958924</v>
      </c>
      <c r="N2" s="12">
        <f>SUMIFS(Concentrado!O$2:O991,Concentrado!$A$2:$A991,"="&amp;$A2,Concentrado!$B$2:$B991, "=Querétaro")</f>
        <v>1.9830324532274752</v>
      </c>
      <c r="O2" s="12">
        <f>SUMIFS(Concentrado!P$2:P991,Concentrado!$A$2:$A991,"="&amp;$A2,Concentrado!$B$2:$B991, "=Querétaro")</f>
        <v>2.5884271422470135</v>
      </c>
      <c r="P2" s="12">
        <f>SUMIFS(Concentrado!Q$2:Q991,Concentrado!$A$2:$A991,"="&amp;$A2,Concentrado!$B$2:$B991, "=Querétaro")</f>
        <v>7.649820365825339</v>
      </c>
      <c r="Q2" s="12">
        <f>SUMIFS(Concentrado!R$2:R991,Concentrado!$A$2:$A991,"="&amp;$A2,Concentrado!$B$2:$B991, "=Querétaro")</f>
        <v>0.45534645034674631</v>
      </c>
    </row>
    <row r="3" spans="1:17" x14ac:dyDescent="0.25">
      <c r="A3" s="5">
        <v>1991</v>
      </c>
      <c r="B3" s="12">
        <f>SUMIFS(Concentrado!C$2:C992,Concentrado!$A$2:$A992,"="&amp;$A3,Concentrado!$B$2:$B992, "=Querétaro")</f>
        <v>132.63788066175547</v>
      </c>
      <c r="C3" s="12">
        <f>SUMIFS(Concentrado!D$2:D992,Concentrado!$A$2:$A992,"="&amp;$A3,Concentrado!$B$2:$B992, "=Querétaro")</f>
        <v>145.78217514174926</v>
      </c>
      <c r="D3" s="12">
        <f>SUMIFS(Concentrado!E$2:E992,Concentrado!$A$2:$A992,"="&amp;$A3,Concentrado!$B$2:$B992, "=Querétaro")</f>
        <v>17.23142266351223</v>
      </c>
      <c r="E3" s="12">
        <f>SUMIFS(Concentrado!F$2:F992,Concentrado!$A$2:$A992,"="&amp;$A3,Concentrado!$B$2:$B992, "=Querétaro")</f>
        <v>7.4514260166539366</v>
      </c>
      <c r="F3" s="12">
        <f>SUMIFS(Concentrado!G$2:G992,Concentrado!$A$2:$A992,"="&amp;$A3,Concentrado!$B$2:$B992, "=Querétaro")</f>
        <v>29.676106494827877</v>
      </c>
      <c r="G3" s="12">
        <f>SUMIFS(Concentrado!H$2:H992,Concentrado!$A$2:$A992,"="&amp;$A3,Concentrado!$B$2:$B992, "=Querétaro")</f>
        <v>25.50780910947633</v>
      </c>
      <c r="H3" s="12">
        <f>SUMIFS(Concentrado!I$2:I992,Concentrado!$A$2:$A992,"="&amp;$A3,Concentrado!$B$2:$B992, "=Querétaro")</f>
        <v>20.598982589381674</v>
      </c>
      <c r="I3" s="12">
        <f>SUMIFS(Concentrado!J$2:J992,Concentrado!$A$2:$A992,"="&amp;$A3,Concentrado!$B$2:$B992, "=Querétaro")</f>
        <v>30.133885554305817</v>
      </c>
      <c r="J3" s="12">
        <f>SUMIFS(Concentrado!K$2:K992,Concentrado!$A$2:$A992,"="&amp;$A3,Concentrado!$B$2:$B992, "=Querétaro")</f>
        <v>23.116452005462921</v>
      </c>
      <c r="K3" s="12">
        <f>SUMIFS(Concentrado!L$2:L992,Concentrado!$A$2:$A992,"="&amp;$A3,Concentrado!$B$2:$B992, "=Querétaro")</f>
        <v>8.5026030364921095</v>
      </c>
      <c r="L3" s="12">
        <f>SUMIFS(Concentrado!M$2:M992,Concentrado!$A$2:$A992,"="&amp;$A3,Concentrado!$B$2:$B992, "=Querétaro")</f>
        <v>6.9969337487799645</v>
      </c>
      <c r="M3" s="12">
        <f>SUMIFS(Concentrado!N$2:N992,Concentrado!$A$2:$A992,"="&amp;$A3,Concentrado!$B$2:$B992, "=Querétaro")</f>
        <v>12.896754316830265</v>
      </c>
      <c r="N3" s="12">
        <f>SUMIFS(Concentrado!O$2:O992,Concentrado!$A$2:$A992,"="&amp;$A3,Concentrado!$B$2:$B992, "=Querétaro")</f>
        <v>1.226379063256632</v>
      </c>
      <c r="O3" s="12">
        <f>SUMIFS(Concentrado!P$2:P992,Concentrado!$A$2:$A992,"="&amp;$A3,Concentrado!$B$2:$B992, "=Querétaro")</f>
        <v>1.8856104873465058</v>
      </c>
      <c r="P3" s="12">
        <f>SUMIFS(Concentrado!Q$2:Q992,Concentrado!$A$2:$A992,"="&amp;$A3,Concentrado!$B$2:$B992, "=Querétaro")</f>
        <v>5.1369893345473159</v>
      </c>
      <c r="Q3" s="12">
        <f>SUMIFS(Concentrado!R$2:R992,Concentrado!$A$2:$A992,"="&amp;$A3,Concentrado!$B$2:$B992, "=Querétaro")</f>
        <v>0.53141268978075684</v>
      </c>
    </row>
    <row r="4" spans="1:17" x14ac:dyDescent="0.25">
      <c r="A4" s="5">
        <v>1992</v>
      </c>
      <c r="B4" s="12">
        <f>SUMIFS(Concentrado!C$2:C993,Concentrado!$A$2:$A993,"="&amp;$A4,Concentrado!$B$2:$B993, "=Querétaro")</f>
        <v>89.80557984072891</v>
      </c>
      <c r="C4" s="12">
        <f>SUMIFS(Concentrado!D$2:D993,Concentrado!$A$2:$A993,"="&amp;$A4,Concentrado!$B$2:$B993, "=Querétaro")</f>
        <v>145.11630119958843</v>
      </c>
      <c r="D4" s="12">
        <f>SUMIFS(Concentrado!E$2:E993,Concentrado!$A$2:$A993,"="&amp;$A4,Concentrado!$B$2:$B993, "=Querétaro")</f>
        <v>20.488791294936153</v>
      </c>
      <c r="E4" s="12">
        <f>SUMIFS(Concentrado!F$2:F993,Concentrado!$A$2:$A993,"="&amp;$A4,Concentrado!$B$2:$B993, "=Querétaro")</f>
        <v>11.135212660291387</v>
      </c>
      <c r="F4" s="12">
        <f>SUMIFS(Concentrado!G$2:G993,Concentrado!$A$2:$A993,"="&amp;$A4,Concentrado!$B$2:$B993, "=Querétaro")</f>
        <v>29.889679908700614</v>
      </c>
      <c r="G4" s="12">
        <f>SUMIFS(Concentrado!H$2:H993,Concentrado!$A$2:$A993,"="&amp;$A4,Concentrado!$B$2:$B993, "=Querétaro")</f>
        <v>27.752065460399873</v>
      </c>
      <c r="H4" s="12">
        <f>SUMIFS(Concentrado!I$2:I993,Concentrado!$A$2:$A993,"="&amp;$A4,Concentrado!$B$2:$B993, "=Querétaro")</f>
        <v>23.548537897446991</v>
      </c>
      <c r="I4" s="12">
        <f>SUMIFS(Concentrado!J$2:J993,Concentrado!$A$2:$A993,"="&amp;$A4,Concentrado!$B$2:$B993, "=Querétaro")</f>
        <v>31.346360244637896</v>
      </c>
      <c r="J4" s="12">
        <f>SUMIFS(Concentrado!K$2:K993,Concentrado!$A$2:$A993,"="&amp;$A4,Concentrado!$B$2:$B993, "=Querétaro")</f>
        <v>24.735536606008584</v>
      </c>
      <c r="K4" s="12">
        <f>SUMIFS(Concentrado!L$2:L993,Concentrado!$A$2:$A993,"="&amp;$A4,Concentrado!$B$2:$B993, "=Querétaro")</f>
        <v>6.3778038635701568</v>
      </c>
      <c r="L4" s="12">
        <f>SUMIFS(Concentrado!M$2:M993,Concentrado!$A$2:$A993,"="&amp;$A4,Concentrado!$B$2:$B993, "=Querétaro")</f>
        <v>6.8087365570546261</v>
      </c>
      <c r="M4" s="12">
        <f>SUMIFS(Concentrado!N$2:N993,Concentrado!$A$2:$A993,"="&amp;$A4,Concentrado!$B$2:$B993, "=Querétaro")</f>
        <v>12.559220211971729</v>
      </c>
      <c r="N4" s="12">
        <f>SUMIFS(Concentrado!O$2:O993,Concentrado!$A$2:$A993,"="&amp;$A4,Concentrado!$B$2:$B993, "=Querétaro")</f>
        <v>1.1925245745242679</v>
      </c>
      <c r="O4" s="12">
        <f>SUMIFS(Concentrado!P$2:P993,Concentrado!$A$2:$A993,"="&amp;$A4,Concentrado!$B$2:$B993, "=Querétaro")</f>
        <v>1.6303040924708481</v>
      </c>
      <c r="P4" s="12">
        <f>SUMIFS(Concentrado!Q$2:Q993,Concentrado!$A$2:$A993,"="&amp;$A4,Concentrado!$B$2:$B993, "=Querétaro")</f>
        <v>5.4297519379043226</v>
      </c>
      <c r="Q4" s="12">
        <f>SUMIFS(Concentrado!R$2:R993,Concentrado!$A$2:$A993,"="&amp;$A4,Concentrado!$B$2:$B993, "=Querétaro")</f>
        <v>1.034238464362728</v>
      </c>
    </row>
    <row r="5" spans="1:17" x14ac:dyDescent="0.25">
      <c r="A5" s="5">
        <v>1993</v>
      </c>
      <c r="B5" s="12">
        <f>SUMIFS(Concentrado!C$2:C994,Concentrado!$A$2:$A994,"="&amp;$A5,Concentrado!$B$2:$B994, "=Querétaro")</f>
        <v>76.972266300357617</v>
      </c>
      <c r="C5" s="12">
        <f>SUMIFS(Concentrado!D$2:D994,Concentrado!$A$2:$A994,"="&amp;$A5,Concentrado!$B$2:$B994, "=Querétaro")</f>
        <v>117.82677687516284</v>
      </c>
      <c r="D5" s="12">
        <f>SUMIFS(Concentrado!E$2:E994,Concentrado!$A$2:$A994,"="&amp;$A5,Concentrado!$B$2:$B994, "=Querétaro")</f>
        <v>14.065117230621039</v>
      </c>
      <c r="E5" s="12">
        <f>SUMIFS(Concentrado!F$2:F994,Concentrado!$A$2:$A994,"="&amp;$A5,Concentrado!$B$2:$B994, "=Querétaro")</f>
        <v>8.0980977994484764</v>
      </c>
      <c r="F5" s="12">
        <f>SUMIFS(Concentrado!G$2:G994,Concentrado!$A$2:$A994,"="&amp;$A5,Concentrado!$B$2:$B994, "=Querétaro")</f>
        <v>35.258168142286294</v>
      </c>
      <c r="G5" s="12">
        <f>SUMIFS(Concentrado!H$2:H994,Concentrado!$A$2:$A994,"="&amp;$A5,Concentrado!$B$2:$B994, "=Querétaro")</f>
        <v>27.27564939124947</v>
      </c>
      <c r="H5" s="12">
        <f>SUMIFS(Concentrado!I$2:I994,Concentrado!$A$2:$A994,"="&amp;$A5,Concentrado!$B$2:$B994, "=Querétaro")</f>
        <v>25.667438389648712</v>
      </c>
      <c r="I5" s="12">
        <f>SUMIFS(Concentrado!J$2:J994,Concentrado!$A$2:$A994,"="&amp;$A5,Concentrado!$B$2:$B994, "=Querétaro")</f>
        <v>28.844002022395543</v>
      </c>
      <c r="J5" s="12">
        <f>SUMIFS(Concentrado!K$2:K994,Concentrado!$A$2:$A994,"="&amp;$A5,Concentrado!$B$2:$B994, "=Querétaro")</f>
        <v>24.75789713974952</v>
      </c>
      <c r="K5" s="12">
        <f>SUMIFS(Concentrado!L$2:L994,Concentrado!$A$2:$A994,"="&amp;$A5,Concentrado!$B$2:$B994, "=Querétaro")</f>
        <v>6.6300809289498712</v>
      </c>
      <c r="L5" s="12">
        <f>SUMIFS(Concentrado!M$2:M994,Concentrado!$A$2:$A994,"="&amp;$A5,Concentrado!$B$2:$B994, "=Querétaro")</f>
        <v>7.2175564542998591</v>
      </c>
      <c r="M5" s="12">
        <f>SUMIFS(Concentrado!N$2:N994,Concentrado!$A$2:$A994,"="&amp;$A5,Concentrado!$B$2:$B994, "=Querétaro")</f>
        <v>13.598642855443027</v>
      </c>
      <c r="N5" s="12">
        <f>SUMIFS(Concentrado!O$2:O994,Concentrado!$A$2:$A994,"="&amp;$A5,Concentrado!$B$2:$B994, "=Querétaro")</f>
        <v>0.82885063282745819</v>
      </c>
      <c r="O5" s="12">
        <f>SUMIFS(Concentrado!P$2:P994,Concentrado!$A$2:$A994,"="&amp;$A5,Concentrado!$B$2:$B994, "=Querétaro")</f>
        <v>2.1840780708634058</v>
      </c>
      <c r="P5" s="12">
        <f>SUMIFS(Concentrado!Q$2:Q994,Concentrado!$A$2:$A994,"="&amp;$A5,Concentrado!$B$2:$B994, "=Querétaro")</f>
        <v>4.4480289776499129</v>
      </c>
      <c r="Q5" s="12">
        <f>SUMIFS(Concentrado!R$2:R994,Concentrado!$A$2:$A994,"="&amp;$A5,Concentrado!$B$2:$B994, "=Querétaro")</f>
        <v>1.2588761257499754</v>
      </c>
    </row>
    <row r="6" spans="1:17" x14ac:dyDescent="0.25">
      <c r="A6" s="5">
        <v>1994</v>
      </c>
      <c r="B6" s="12">
        <f>SUMIFS(Concentrado!C$2:C995,Concentrado!$A$2:$A995,"="&amp;$A6,Concentrado!$B$2:$B995, "=Querétaro")</f>
        <v>64.884888309512718</v>
      </c>
      <c r="C6" s="12">
        <f>SUMIFS(Concentrado!D$2:D995,Concentrado!$A$2:$A995,"="&amp;$A6,Concentrado!$B$2:$B995, "=Querétaro")</f>
        <v>116.79279895712288</v>
      </c>
      <c r="D6" s="12">
        <f>SUMIFS(Concentrado!E$2:E995,Concentrado!$A$2:$A995,"="&amp;$A6,Concentrado!$B$2:$B995, "=Querétaro")</f>
        <v>16.732576694377446</v>
      </c>
      <c r="E6" s="12">
        <f>SUMIFS(Concentrado!F$2:F995,Concentrado!$A$2:$A995,"="&amp;$A6,Concentrado!$B$2:$B995, "=Querétaro")</f>
        <v>12.243348800763986</v>
      </c>
      <c r="F6" s="12">
        <f>SUMIFS(Concentrado!G$2:G995,Concentrado!$A$2:$A995,"="&amp;$A6,Concentrado!$B$2:$B995, "=Querétaro")</f>
        <v>40.152579803252358</v>
      </c>
      <c r="G6" s="12">
        <f>SUMIFS(Concentrado!H$2:H995,Concentrado!$A$2:$A995,"="&amp;$A6,Concentrado!$B$2:$B995, "=Querétaro")</f>
        <v>26.66003709507002</v>
      </c>
      <c r="H6" s="12">
        <f>SUMIFS(Concentrado!I$2:I995,Concentrado!$A$2:$A995,"="&amp;$A6,Concentrado!$B$2:$B995, "=Querétaro")</f>
        <v>23.869394629054689</v>
      </c>
      <c r="I6" s="12">
        <f>SUMIFS(Concentrado!J$2:J995,Concentrado!$A$2:$A995,"="&amp;$A6,Concentrado!$B$2:$B995, "=Querétaro")</f>
        <v>29.377535224794638</v>
      </c>
      <c r="J6" s="12">
        <f>SUMIFS(Concentrado!K$2:K995,Concentrado!$A$2:$A995,"="&amp;$A6,Concentrado!$B$2:$B995, "=Querétaro")</f>
        <v>23.797763173820172</v>
      </c>
      <c r="K6" s="12">
        <f>SUMIFS(Concentrado!L$2:L995,Concentrado!$A$2:$A995,"="&amp;$A6,Concentrado!$B$2:$B995, "=Querétaro")</f>
        <v>8.5868217637495459</v>
      </c>
      <c r="L6" s="12">
        <f>SUMIFS(Concentrado!M$2:M995,Concentrado!$A$2:$A995,"="&amp;$A6,Concentrado!$B$2:$B995, "=Querétaro")</f>
        <v>8.09614623439243</v>
      </c>
      <c r="M6" s="12">
        <f>SUMIFS(Concentrado!N$2:N995,Concentrado!$A$2:$A995,"="&amp;$A6,Concentrado!$B$2:$B995, "=Querétaro")</f>
        <v>15.084131328083172</v>
      </c>
      <c r="N6" s="12">
        <f>SUMIFS(Concentrado!O$2:O995,Concentrado!$A$2:$A995,"="&amp;$A6,Concentrado!$B$2:$B995, "=Querétaro")</f>
        <v>1.2913202296613029</v>
      </c>
      <c r="O6" s="12">
        <f>SUMIFS(Concentrado!P$2:P995,Concentrado!$A$2:$A995,"="&amp;$A6,Concentrado!$B$2:$B995, "=Querétaro")</f>
        <v>1.5496037856820484</v>
      </c>
      <c r="P6" s="12">
        <f>SUMIFS(Concentrado!Q$2:Q995,Concentrado!$A$2:$A995,"="&amp;$A6,Concentrado!$B$2:$B995, "=Querétaro")</f>
        <v>5.0703138033568749</v>
      </c>
      <c r="Q6" s="12">
        <f>SUMIFS(Concentrado!R$2:R995,Concentrado!$A$2:$A995,"="&amp;$A6,Concentrado!$B$2:$B995, "=Querétaro")</f>
        <v>2.289819136999879</v>
      </c>
    </row>
    <row r="7" spans="1:17" x14ac:dyDescent="0.25">
      <c r="A7" s="5">
        <v>1995</v>
      </c>
      <c r="B7" s="12">
        <f>SUMIFS(Concentrado!C$2:C996,Concentrado!$A$2:$A996,"="&amp;$A7,Concentrado!$B$2:$B996, "=Querétaro")</f>
        <v>50.59597350182969</v>
      </c>
      <c r="C7" s="12">
        <f>SUMIFS(Concentrado!D$2:D996,Concentrado!$A$2:$A996,"="&amp;$A7,Concentrado!$B$2:$B996, "=Querétaro")</f>
        <v>110.60515137609282</v>
      </c>
      <c r="D7" s="12">
        <f>SUMIFS(Concentrado!E$2:E996,Concentrado!$A$2:$A996,"="&amp;$A7,Concentrado!$B$2:$B996, "=Querétaro")</f>
        <v>19.553476803710467</v>
      </c>
      <c r="E7" s="12">
        <f>SUMIFS(Concentrado!F$2:F996,Concentrado!$A$2:$A996,"="&amp;$A7,Concentrado!$B$2:$B996, "=Querétaro")</f>
        <v>13.687433762597328</v>
      </c>
      <c r="F7" s="12">
        <f>SUMIFS(Concentrado!G$2:G996,Concentrado!$A$2:$A996,"="&amp;$A7,Concentrado!$B$2:$B996, "=Querétaro")</f>
        <v>42.211903756859435</v>
      </c>
      <c r="G7" s="12">
        <f>SUMIFS(Concentrado!H$2:H996,Concentrado!$A$2:$A996,"="&amp;$A7,Concentrado!$B$2:$B996, "=Querétaro")</f>
        <v>29.66381803639878</v>
      </c>
      <c r="H7" s="12">
        <f>SUMIFS(Concentrado!I$2:I996,Concentrado!$A$2:$A996,"="&amp;$A7,Concentrado!$B$2:$B996, "=Querétaro")</f>
        <v>25.071980848241726</v>
      </c>
      <c r="I7" s="12">
        <f>SUMIFS(Concentrado!J$2:J996,Concentrado!$A$2:$A996,"="&amp;$A7,Concentrado!$B$2:$B996, "=Querétaro")</f>
        <v>34.128458258693712</v>
      </c>
      <c r="J7" s="12">
        <f>SUMIFS(Concentrado!K$2:K996,Concentrado!$A$2:$A996,"="&amp;$A7,Concentrado!$B$2:$B996, "=Querétaro")</f>
        <v>24.87933125633446</v>
      </c>
      <c r="K7" s="12">
        <f>SUMIFS(Concentrado!L$2:L996,Concentrado!$A$2:$A996,"="&amp;$A7,Concentrado!$B$2:$B996, "=Querétaro")</f>
        <v>11.084061040482339</v>
      </c>
      <c r="L7" s="12">
        <f>SUMIFS(Concentrado!M$2:M996,Concentrado!$A$2:$A996,"="&amp;$A7,Concentrado!$B$2:$B996, "=Querétaro")</f>
        <v>6.6982814920900475</v>
      </c>
      <c r="M7" s="12">
        <f>SUMIFS(Concentrado!N$2:N996,Concentrado!$A$2:$A996,"="&amp;$A7,Concentrado!$B$2:$B996, "=Querétaro")</f>
        <v>12.616867781695836</v>
      </c>
      <c r="N7" s="12">
        <f>SUMIFS(Concentrado!O$2:O996,Concentrado!$A$2:$A996,"="&amp;$A7,Concentrado!$B$2:$B996, "=Querétaro")</f>
        <v>0.94364400715282148</v>
      </c>
      <c r="O7" s="12">
        <f>SUMIFS(Concentrado!P$2:P996,Concentrado!$A$2:$A996,"="&amp;$A7,Concentrado!$B$2:$B996, "=Querétaro")</f>
        <v>4.5402521731727852</v>
      </c>
      <c r="P7" s="12">
        <f>SUMIFS(Concentrado!Q$2:Q996,Concentrado!$A$2:$A996,"="&amp;$A7,Concentrado!$B$2:$B996, "=Querétaro")</f>
        <v>5.9806084750803992</v>
      </c>
      <c r="Q7" s="12">
        <f>SUMIFS(Concentrado!R$2:R996,Concentrado!$A$2:$A996,"="&amp;$A7,Concentrado!$B$2:$B996, "=Querétaro")</f>
        <v>2.0732776046945385</v>
      </c>
    </row>
    <row r="8" spans="1:17" x14ac:dyDescent="0.25">
      <c r="A8" s="5">
        <v>1996</v>
      </c>
      <c r="B8" s="12">
        <f>SUMIFS(Concentrado!C$2:C997,Concentrado!$A$2:$A997,"="&amp;$A8,Concentrado!$B$2:$B997, "=Querétaro")</f>
        <v>39.76980302250503</v>
      </c>
      <c r="C8" s="12">
        <f>SUMIFS(Concentrado!D$2:D997,Concentrado!$A$2:$A997,"="&amp;$A8,Concentrado!$B$2:$B997, "=Querétaro")</f>
        <v>83.633556356150279</v>
      </c>
      <c r="D8" s="12">
        <f>SUMIFS(Concentrado!E$2:E997,Concentrado!$A$2:$A997,"="&amp;$A8,Concentrado!$B$2:$B997, "=Querétaro")</f>
        <v>17.550803976190654</v>
      </c>
      <c r="E8" s="12">
        <f>SUMIFS(Concentrado!F$2:F997,Concentrado!$A$2:$A997,"="&amp;$A8,Concentrado!$B$2:$B997, "=Querétaro")</f>
        <v>14.936854447821833</v>
      </c>
      <c r="F8" s="12">
        <f>SUMIFS(Concentrado!G$2:G997,Concentrado!$A$2:$A997,"="&amp;$A8,Concentrado!$B$2:$B997, "=Querétaro")</f>
        <v>33.482271714407766</v>
      </c>
      <c r="G8" s="12">
        <f>SUMIFS(Concentrado!H$2:H997,Concentrado!$A$2:$A997,"="&amp;$A8,Concentrado!$B$2:$B997, "=Querétaro")</f>
        <v>28.647422430698857</v>
      </c>
      <c r="H8" s="12">
        <f>SUMIFS(Concentrado!I$2:I997,Concentrado!$A$2:$A997,"="&amp;$A8,Concentrado!$B$2:$B997, "=Querétaro")</f>
        <v>23.49939043527495</v>
      </c>
      <c r="I8" s="12">
        <f>SUMIFS(Concentrado!J$2:J997,Concentrado!$A$2:$A997,"="&amp;$A8,Concentrado!$B$2:$B997, "=Querétaro")</f>
        <v>33.638372208588493</v>
      </c>
      <c r="J8" s="12">
        <f>SUMIFS(Concentrado!K$2:K997,Concentrado!$A$2:$A997,"="&amp;$A8,Concentrado!$B$2:$B997, "=Querétaro")</f>
        <v>28.569787139558752</v>
      </c>
      <c r="K8" s="12">
        <f>SUMIFS(Concentrado!L$2:L997,Concentrado!$A$2:$A997,"="&amp;$A8,Concentrado!$B$2:$B997, "=Querétaro")</f>
        <v>9.6267761013730588</v>
      </c>
      <c r="L8" s="12">
        <f>SUMIFS(Concentrado!M$2:M997,Concentrado!$A$2:$A997,"="&amp;$A8,Concentrado!$B$2:$B997, "=Querétaro")</f>
        <v>8.4622467342714778</v>
      </c>
      <c r="M8" s="12">
        <f>SUMIFS(Concentrado!N$2:N997,Concentrado!$A$2:$A997,"="&amp;$A8,Concentrado!$B$2:$B997, "=Querétaro")</f>
        <v>14.982832827859868</v>
      </c>
      <c r="N8" s="12">
        <f>SUMIFS(Concentrado!O$2:O997,Concentrado!$A$2:$A997,"="&amp;$A8,Concentrado!$B$2:$B997, "=Querétaro")</f>
        <v>2.1406236860010859</v>
      </c>
      <c r="O8" s="12">
        <f>SUMIFS(Concentrado!P$2:P997,Concentrado!$A$2:$A997,"="&amp;$A8,Concentrado!$B$2:$B997, "=Querétaro")</f>
        <v>3.1424916631544706</v>
      </c>
      <c r="P8" s="12">
        <f>SUMIFS(Concentrado!Q$2:Q997,Concentrado!$A$2:$A997,"="&amp;$A8,Concentrado!$B$2:$B997, "=Querétaro")</f>
        <v>4.5804821772662132</v>
      </c>
      <c r="Q8" s="12">
        <f>SUMIFS(Concentrado!R$2:R997,Concentrado!$A$2:$A997,"="&amp;$A8,Concentrado!$B$2:$B997, "=Querétaro")</f>
        <v>2.4843293164833695</v>
      </c>
    </row>
    <row r="9" spans="1:17" x14ac:dyDescent="0.25">
      <c r="A9" s="5">
        <v>1997</v>
      </c>
      <c r="B9" s="12">
        <f>SUMIFS(Concentrado!C$2:C998,Concentrado!$A$2:$A998,"="&amp;$A9,Concentrado!$B$2:$B998, "=Querétaro")</f>
        <v>38.835401656590719</v>
      </c>
      <c r="C9" s="12">
        <f>SUMIFS(Concentrado!D$2:D998,Concentrado!$A$2:$A998,"="&amp;$A9,Concentrado!$B$2:$B998, "=Querétaro")</f>
        <v>72.454107568266267</v>
      </c>
      <c r="D9" s="12">
        <f>SUMIFS(Concentrado!E$2:E998,Concentrado!$A$2:$A998,"="&amp;$A9,Concentrado!$B$2:$B998, "=Querétaro")</f>
        <v>17.769059092782921</v>
      </c>
      <c r="E9" s="12">
        <f>SUMIFS(Concentrado!F$2:F998,Concentrado!$A$2:$A998,"="&amp;$A9,Concentrado!$B$2:$B998, "=Querétaro")</f>
        <v>13.149103728659359</v>
      </c>
      <c r="F9" s="12">
        <f>SUMIFS(Concentrado!G$2:G998,Concentrado!$A$2:$A998,"="&amp;$A9,Concentrado!$B$2:$B998, "=Querétaro")</f>
        <v>45.124367158265464</v>
      </c>
      <c r="G9" s="12">
        <f>SUMIFS(Concentrado!H$2:H998,Concentrado!$A$2:$A998,"="&amp;$A9,Concentrado!$B$2:$B998, "=Querétaro")</f>
        <v>33.056354291665727</v>
      </c>
      <c r="H9" s="12">
        <f>SUMIFS(Concentrado!I$2:I998,Concentrado!$A$2:$A998,"="&amp;$A9,Concentrado!$B$2:$B998, "=Querétaro")</f>
        <v>26.274828560584993</v>
      </c>
      <c r="I9" s="12">
        <f>SUMIFS(Concentrado!J$2:J998,Concentrado!$A$2:$A998,"="&amp;$A9,Concentrado!$B$2:$B998, "=Querétaro")</f>
        <v>39.45434346340906</v>
      </c>
      <c r="J9" s="12">
        <f>SUMIFS(Concentrado!K$2:K998,Concentrado!$A$2:$A998,"="&amp;$A9,Concentrado!$B$2:$B998, "=Querétaro")</f>
        <v>31.018633821631536</v>
      </c>
      <c r="K9" s="12">
        <f>SUMIFS(Concentrado!L$2:L998,Concentrado!$A$2:$A998,"="&amp;$A9,Concentrado!$B$2:$B998, "=Querétaro")</f>
        <v>9.735775579052234</v>
      </c>
      <c r="L9" s="12">
        <f>SUMIFS(Concentrado!M$2:M998,Concentrado!$A$2:$A998,"="&amp;$A9,Concentrado!$B$2:$B998, "=Querétaro")</f>
        <v>7.245228337899337</v>
      </c>
      <c r="M9" s="12">
        <f>SUMIFS(Concentrado!N$2:N998,Concentrado!$A$2:$A998,"="&amp;$A9,Concentrado!$B$2:$B998, "=Querétaro")</f>
        <v>12.29231745524444</v>
      </c>
      <c r="N9" s="12">
        <f>SUMIFS(Concentrado!O$2:O998,Concentrado!$A$2:$A998,"="&amp;$A9,Concentrado!$B$2:$B998, "=Querétaro")</f>
        <v>2.3731935917840037</v>
      </c>
      <c r="O9" s="12">
        <f>SUMIFS(Concentrado!P$2:P998,Concentrado!$A$2:$A998,"="&amp;$A9,Concentrado!$B$2:$B998, "=Querétaro")</f>
        <v>4.8785247341204014</v>
      </c>
      <c r="P9" s="12">
        <f>SUMIFS(Concentrado!Q$2:Q998,Concentrado!$A$2:$A998,"="&amp;$A9,Concentrado!$B$2:$B998, "=Querétaro")</f>
        <v>3.6226141689496685</v>
      </c>
      <c r="Q9" s="12">
        <f>SUMIFS(Concentrado!R$2:R998,Concentrado!$A$2:$A998,"="&amp;$A9,Concentrado!$B$2:$B998, "=Querétaro")</f>
        <v>2.5660183696726819</v>
      </c>
    </row>
    <row r="10" spans="1:17" x14ac:dyDescent="0.25">
      <c r="A10" s="5">
        <v>1998</v>
      </c>
      <c r="B10" s="12">
        <f>SUMIFS(Concentrado!C$2:C999,Concentrado!$A$2:$A999,"="&amp;$A10,Concentrado!$B$2:$B999, "=Querétaro")</f>
        <v>30.509918601839804</v>
      </c>
      <c r="C10" s="12">
        <f>SUMIFS(Concentrado!D$2:D999,Concentrado!$A$2:$A999,"="&amp;$A10,Concentrado!$B$2:$B999, "=Querétaro")</f>
        <v>48.931001531252519</v>
      </c>
      <c r="D10" s="12">
        <f>SUMIFS(Concentrado!E$2:E999,Concentrado!$A$2:$A999,"="&amp;$A10,Concentrado!$B$2:$B999, "=Querétaro")</f>
        <v>16.246788720666931</v>
      </c>
      <c r="E10" s="12">
        <f>SUMIFS(Concentrado!F$2:F999,Concentrado!$A$2:$A999,"="&amp;$A10,Concentrado!$B$2:$B999, "=Querétaro")</f>
        <v>12.185091540500199</v>
      </c>
      <c r="F10" s="12">
        <f>SUMIFS(Concentrado!G$2:G999,Concentrado!$A$2:$A999,"="&amp;$A10,Concentrado!$B$2:$B999, "=Querétaro")</f>
        <v>39.847739689397358</v>
      </c>
      <c r="G10" s="12">
        <f>SUMIFS(Concentrado!H$2:H999,Concentrado!$A$2:$A999,"="&amp;$A10,Concentrado!$B$2:$B999, "=Querétaro")</f>
        <v>37.223631058751664</v>
      </c>
      <c r="H10" s="12">
        <f>SUMIFS(Concentrado!I$2:I999,Concentrado!$A$2:$A999,"="&amp;$A10,Concentrado!$B$2:$B999, "=Querétaro")</f>
        <v>32.210509914844401</v>
      </c>
      <c r="I10" s="12">
        <f>SUMIFS(Concentrado!J$2:J999,Concentrado!$A$2:$A999,"="&amp;$A10,Concentrado!$B$2:$B999, "=Querétaro")</f>
        <v>42.041367553854705</v>
      </c>
      <c r="J10" s="12">
        <f>SUMIFS(Concentrado!K$2:K999,Concentrado!$A$2:$A999,"="&amp;$A10,Concentrado!$B$2:$B999, "=Querétaro")</f>
        <v>32.598209447900864</v>
      </c>
      <c r="K10" s="12">
        <f>SUMIFS(Concentrado!L$2:L999,Concentrado!$A$2:$A999,"="&amp;$A10,Concentrado!$B$2:$B999, "=Querétaro")</f>
        <v>8.0761329713267909</v>
      </c>
      <c r="L10" s="12">
        <f>SUMIFS(Concentrado!M$2:M999,Concentrado!$A$2:$A999,"="&amp;$A10,Concentrado!$B$2:$B999, "=Querétaro")</f>
        <v>6.2406482051161571</v>
      </c>
      <c r="M10" s="12">
        <f>SUMIFS(Concentrado!N$2:N999,Concentrado!$A$2:$A999,"="&amp;$A10,Concentrado!$B$2:$B999, "=Querétaro")</f>
        <v>12.135122340011147</v>
      </c>
      <c r="N10" s="12">
        <f>SUMIFS(Concentrado!O$2:O999,Concentrado!$A$2:$A999,"="&amp;$A10,Concentrado!$B$2:$B999, "=Querétaro")</f>
        <v>0.57590914457335207</v>
      </c>
      <c r="O10" s="12">
        <f>SUMIFS(Concentrado!P$2:P999,Concentrado!$A$2:$A999,"="&amp;$A10,Concentrado!$B$2:$B999, "=Querétaro")</f>
        <v>3.8892277231223424</v>
      </c>
      <c r="P10" s="12">
        <f>SUMIFS(Concentrado!Q$2:Q999,Concentrado!$A$2:$A999,"="&amp;$A10,Concentrado!$B$2:$B999, "=Querétaro")</f>
        <v>4.3317440482570966</v>
      </c>
      <c r="Q10" s="12">
        <f>SUMIFS(Concentrado!R$2:R999,Concentrado!$A$2:$A999,"="&amp;$A10,Concentrado!$B$2:$B999, "=Querétaro")</f>
        <v>2.5696786726948884</v>
      </c>
    </row>
    <row r="11" spans="1:17" x14ac:dyDescent="0.25">
      <c r="A11" s="5">
        <v>1999</v>
      </c>
      <c r="B11" s="12">
        <f>SUMIFS(Concentrado!C$2:C1000,Concentrado!$A$2:$A1000,"="&amp;$A11,Concentrado!$B$2:$B1000, "=Querétaro")</f>
        <v>25.762129669386006</v>
      </c>
      <c r="C11" s="12">
        <f>SUMIFS(Concentrado!D$2:D1000,Concentrado!$A$2:$A1000,"="&amp;$A11,Concentrado!$B$2:$B1000, "=Querétaro")</f>
        <v>40.074423930156001</v>
      </c>
      <c r="D11" s="12">
        <f>SUMIFS(Concentrado!E$2:E1000,Concentrado!$A$2:$A1000,"="&amp;$A11,Concentrado!$B$2:$B1000, "=Querétaro")</f>
        <v>14.196021242409969</v>
      </c>
      <c r="E11" s="12">
        <f>SUMIFS(Concentrado!F$2:F1000,Concentrado!$A$2:$A1000,"="&amp;$A11,Concentrado!$B$2:$B1000, "=Querétaro")</f>
        <v>15.486568628083603</v>
      </c>
      <c r="F11" s="12">
        <f>SUMIFS(Concentrado!G$2:G1000,Concentrado!$A$2:$A1000,"="&amp;$A11,Concentrado!$B$2:$B1000, "=Querétaro")</f>
        <v>43.930151059814897</v>
      </c>
      <c r="G11" s="12">
        <f>SUMIFS(Concentrado!H$2:H1000,Concentrado!$A$2:$A1000,"="&amp;$A11,Concentrado!$B$2:$B1000, "=Querétaro")</f>
        <v>40.382006635514152</v>
      </c>
      <c r="H11" s="12">
        <f>SUMIFS(Concentrado!I$2:I1000,Concentrado!$A$2:$A1000,"="&amp;$A11,Concentrado!$B$2:$B1000, "=Querétaro")</f>
        <v>36.692902335481307</v>
      </c>
      <c r="I11" s="12">
        <f>SUMIFS(Concentrado!J$2:J1000,Concentrado!$A$2:$A1000,"="&amp;$A11,Concentrado!$B$2:$B1000, "=Querétaro")</f>
        <v>43.911047963730034</v>
      </c>
      <c r="J11" s="12">
        <f>SUMIFS(Concentrado!K$2:K1000,Concentrado!$A$2:$A1000,"="&amp;$A11,Concentrado!$B$2:$B1000, "=Querétaro")</f>
        <v>29.804065074352923</v>
      </c>
      <c r="K11" s="12">
        <f>SUMIFS(Concentrado!L$2:L1000,Concentrado!$A$2:$A1000,"="&amp;$A11,Concentrado!$B$2:$B1000, "=Querétaro")</f>
        <v>7.5046207021751972</v>
      </c>
      <c r="L11" s="12">
        <f>SUMIFS(Concentrado!M$2:M1000,Concentrado!$A$2:$A1000,"="&amp;$A11,Concentrado!$B$2:$B1000, "=Querétaro")</f>
        <v>6.9328400772475627</v>
      </c>
      <c r="M11" s="12">
        <f>SUMIFS(Concentrado!N$2:N1000,Concentrado!$A$2:$A1000,"="&amp;$A11,Concentrado!$B$2:$B1000, "=Querétaro")</f>
        <v>11.987322675336523</v>
      </c>
      <c r="N11" s="12">
        <f>SUMIFS(Concentrado!O$2:O1000,Concentrado!$A$2:$A1000,"="&amp;$A11,Concentrado!$B$2:$B1000, "=Querétaro")</f>
        <v>2.0976615269297789</v>
      </c>
      <c r="O11" s="12">
        <f>SUMIFS(Concentrado!P$2:P1000,Concentrado!$A$2:$A1000,"="&amp;$A11,Concentrado!$B$2:$B1000, "=Querétaro")</f>
        <v>3.2901515374531805</v>
      </c>
      <c r="P11" s="12">
        <f>SUMIFS(Concentrado!Q$2:Q1000,Concentrado!$A$2:$A1000,"="&amp;$A11,Concentrado!$B$2:$B1000, "=Querétaro")</f>
        <v>3.6451014839136668</v>
      </c>
      <c r="Q11" s="12">
        <f>SUMIFS(Concentrado!R$2:R1000,Concentrado!$A$2:$A1000,"="&amp;$A11,Concentrado!$B$2:$B1000, "=Querétaro")</f>
        <v>1.8582870310148105</v>
      </c>
    </row>
    <row r="12" spans="1:17" x14ac:dyDescent="0.25">
      <c r="A12" s="5">
        <v>2000</v>
      </c>
      <c r="B12" s="12">
        <f>SUMIFS(Concentrado!C$2:C1001,Concentrado!$A$2:$A1001,"="&amp;$A12,Concentrado!$B$2:$B1001, "=Querétaro")</f>
        <v>26.804758700140297</v>
      </c>
      <c r="C12" s="12">
        <f>SUMIFS(Concentrado!D$2:D1001,Concentrado!$A$2:$A1001,"="&amp;$A12,Concentrado!$B$2:$B1001, "=Querétaro")</f>
        <v>32.507898849106319</v>
      </c>
      <c r="D12" s="12">
        <f>SUMIFS(Concentrado!E$2:E1001,Concentrado!$A$2:$A1001,"="&amp;$A12,Concentrado!$B$2:$B1001, "=Querétaro")</f>
        <v>16.329297224019474</v>
      </c>
      <c r="E12" s="12">
        <f>SUMIFS(Concentrado!F$2:F1001,Concentrado!$A$2:$A1001,"="&amp;$A12,Concentrado!$B$2:$B1001, "=Querétaro")</f>
        <v>10.783498166805312</v>
      </c>
      <c r="F12" s="12">
        <f>SUMIFS(Concentrado!G$2:G1001,Concentrado!$A$2:$A1001,"="&amp;$A12,Concentrado!$B$2:$B1001, "=Querétaro")</f>
        <v>36.075721039740252</v>
      </c>
      <c r="G12" s="12">
        <f>SUMIFS(Concentrado!H$2:H1001,Concentrado!$A$2:$A1001,"="&amp;$A12,Concentrado!$B$2:$B1001, "=Querétaro")</f>
        <v>43.063291192163319</v>
      </c>
      <c r="H12" s="12">
        <f>SUMIFS(Concentrado!I$2:I1001,Concentrado!$A$2:$A1001,"="&amp;$A12,Concentrado!$B$2:$B1001, "=Querétaro")</f>
        <v>35.832418488385869</v>
      </c>
      <c r="I12" s="12">
        <f>SUMIFS(Concentrado!J$2:J1001,Concentrado!$A$2:$A1001,"="&amp;$A12,Concentrado!$B$2:$B1001, "=Querétaro")</f>
        <v>49.958209345316043</v>
      </c>
      <c r="J12" s="12">
        <f>SUMIFS(Concentrado!K$2:K1001,Concentrado!$A$2:$A1001,"="&amp;$A12,Concentrado!$B$2:$B1001, "=Querétaro")</f>
        <v>30.520585019688561</v>
      </c>
      <c r="K12" s="12">
        <f>SUMIFS(Concentrado!L$2:L1001,Concentrado!$A$2:$A1001,"="&amp;$A12,Concentrado!$B$2:$B1001, "=Querétaro")</f>
        <v>9.2676662274396779</v>
      </c>
      <c r="L12" s="12">
        <f>SUMIFS(Concentrado!M$2:M1001,Concentrado!$A$2:$A1001,"="&amp;$A12,Concentrado!$B$2:$B1001, "=Querétaro")</f>
        <v>7.0378517967775007</v>
      </c>
      <c r="M12" s="12">
        <f>SUMIFS(Concentrado!N$2:N1001,Concentrado!$A$2:$A1001,"="&amp;$A12,Concentrado!$B$2:$B1001, "=Querétaro")</f>
        <v>12.134484348656571</v>
      </c>
      <c r="N12" s="12">
        <f>SUMIFS(Concentrado!O$2:O1001,Concentrado!$A$2:$A1001,"="&amp;$A12,Concentrado!$B$2:$B1001, "=Querétaro")</f>
        <v>2.1780145763625525</v>
      </c>
      <c r="O12" s="12">
        <f>SUMIFS(Concentrado!P$2:P1001,Concentrado!$A$2:$A1001,"="&amp;$A12,Concentrado!$B$2:$B1001, "=Querétaro")</f>
        <v>4.5921413154954154</v>
      </c>
      <c r="P12" s="12">
        <f>SUMIFS(Concentrado!Q$2:Q1001,Concentrado!$A$2:$A1001,"="&amp;$A12,Concentrado!$B$2:$B1001, "=Querétaro")</f>
        <v>2.9963131412023016</v>
      </c>
      <c r="Q12" s="12">
        <f>SUMIFS(Concentrado!R$2:R1001,Concentrado!$A$2:$A1001,"="&amp;$A12,Concentrado!$B$2:$B1001, "=Querétaro")</f>
        <v>1.9510876268294057</v>
      </c>
    </row>
    <row r="13" spans="1:17" x14ac:dyDescent="0.25">
      <c r="A13" s="5">
        <v>2001</v>
      </c>
      <c r="B13" s="12">
        <f>SUMIFS(Concentrado!C$2:C1002,Concentrado!$A$2:$A1002,"="&amp;$A13,Concentrado!$B$2:$B1002, "=Querétaro")</f>
        <v>19.909100734361402</v>
      </c>
      <c r="C13" s="12">
        <f>SUMIFS(Concentrado!D$2:D1002,Concentrado!$A$2:$A1002,"="&amp;$A13,Concentrado!$B$2:$B1002, "=Querétaro")</f>
        <v>29.010403927212327</v>
      </c>
      <c r="D13" s="12">
        <f>SUMIFS(Concentrado!E$2:E1002,Concentrado!$A$2:$A1002,"="&amp;$A13,Concentrado!$B$2:$B1002, "=Querétaro")</f>
        <v>14.439965108329206</v>
      </c>
      <c r="E13" s="12">
        <f>SUMIFS(Concentrado!F$2:F1002,Concentrado!$A$2:$A1002,"="&amp;$A13,Concentrado!$B$2:$B1002, "=Querétaro")</f>
        <v>14.145271942853102</v>
      </c>
      <c r="F13" s="12">
        <f>SUMIFS(Concentrado!G$2:G1002,Concentrado!$A$2:$A1002,"="&amp;$A13,Concentrado!$B$2:$B1002, "=Querétaro")</f>
        <v>44.184347920179626</v>
      </c>
      <c r="G13" s="12">
        <f>SUMIFS(Concentrado!H$2:H1002,Concentrado!$A$2:$A1002,"="&amp;$A13,Concentrado!$B$2:$B1002, "=Querétaro")</f>
        <v>39.969030798585315</v>
      </c>
      <c r="H13" s="12">
        <f>SUMIFS(Concentrado!I$2:I1002,Concentrado!$A$2:$A1002,"="&amp;$A13,Concentrado!$B$2:$B1002, "=Querétaro")</f>
        <v>36.095196551584777</v>
      </c>
      <c r="I13" s="12">
        <f>SUMIFS(Concentrado!J$2:J1002,Concentrado!$A$2:$A1002,"="&amp;$A13,Concentrado!$B$2:$B1002, "=Querétaro")</f>
        <v>43.657575982759901</v>
      </c>
      <c r="J13" s="12">
        <f>SUMIFS(Concentrado!K$2:K1002,Concentrado!$A$2:$A1002,"="&amp;$A13,Concentrado!$B$2:$B1002, "=Querétaro")</f>
        <v>34.463092882453658</v>
      </c>
      <c r="K13" s="12">
        <f>SUMIFS(Concentrado!L$2:L1002,Concentrado!$A$2:$A1002,"="&amp;$A13,Concentrado!$B$2:$B1002, "=Querétaro")</f>
        <v>7.6811232657145254</v>
      </c>
      <c r="L13" s="12">
        <f>SUMIFS(Concentrado!M$2:M1002,Concentrado!$A$2:$A1002,"="&amp;$A13,Concentrado!$B$2:$B1002, "=Querétaro")</f>
        <v>7.0693523861443408</v>
      </c>
      <c r="M13" s="12">
        <f>SUMIFS(Concentrado!N$2:N1002,Concentrado!$A$2:$A1002,"="&amp;$A13,Concentrado!$B$2:$B1002, "=Querétaro")</f>
        <v>11.845913926195776</v>
      </c>
      <c r="N13" s="12">
        <f>SUMIFS(Concentrado!O$2:O1002,Concentrado!$A$2:$A1002,"="&amp;$A13,Concentrado!$B$2:$B1002, "=Querétaro")</f>
        <v>2.5212581874542193</v>
      </c>
      <c r="O13" s="12">
        <f>SUMIFS(Concentrado!P$2:P1002,Concentrado!$A$2:$A1002,"="&amp;$A13,Concentrado!$B$2:$B1002, "=Querétaro")</f>
        <v>6.0172293333244191</v>
      </c>
      <c r="P13" s="12">
        <f>SUMIFS(Concentrado!Q$2:Q1002,Concentrado!$A$2:$A1002,"="&amp;$A13,Concentrado!$B$2:$B1002, "=Querétaro")</f>
        <v>2.7869562291530574</v>
      </c>
      <c r="Q13" s="12">
        <f>SUMIFS(Concentrado!R$2:R1002,Concentrado!$A$2:$A1002,"="&amp;$A13,Concentrado!$B$2:$B1002, "=Querétaro")</f>
        <v>1.9032871808850147</v>
      </c>
    </row>
    <row r="14" spans="1:17" x14ac:dyDescent="0.25">
      <c r="A14" s="5">
        <v>2002</v>
      </c>
      <c r="B14" s="12">
        <f>SUMIFS(Concentrado!C$2:C1003,Concentrado!$A$2:$A1003,"="&amp;$A14,Concentrado!$B$2:$B1003, "=Querétaro")</f>
        <v>18.14007539468836</v>
      </c>
      <c r="C14" s="12">
        <f>SUMIFS(Concentrado!D$2:D1003,Concentrado!$A$2:$A1003,"="&amp;$A14,Concentrado!$B$2:$B1003, "=Querétaro")</f>
        <v>36.847028145460733</v>
      </c>
      <c r="D14" s="12">
        <f>SUMIFS(Concentrado!E$2:E1003,Concentrado!$A$2:$A1003,"="&amp;$A14,Concentrado!$B$2:$B1003, "=Querétaro")</f>
        <v>11.566955746520039</v>
      </c>
      <c r="E14" s="12">
        <f>SUMIFS(Concentrado!F$2:F1003,Concentrado!$A$2:$A1003,"="&amp;$A14,Concentrado!$B$2:$B1003, "=Querétaro")</f>
        <v>11.284834874653697</v>
      </c>
      <c r="F14" s="12">
        <f>SUMIFS(Concentrado!G$2:G1003,Concentrado!$A$2:$A1003,"="&amp;$A14,Concentrado!$B$2:$B1003, "=Querétaro")</f>
        <v>47.964917089214744</v>
      </c>
      <c r="G14" s="12">
        <f>SUMIFS(Concentrado!H$2:H1003,Concentrado!$A$2:$A1003,"="&amp;$A14,Concentrado!$B$2:$B1003, "=Querétaro")</f>
        <v>46.793982532455871</v>
      </c>
      <c r="H14" s="12">
        <f>SUMIFS(Concentrado!I$2:I1003,Concentrado!$A$2:$A1003,"="&amp;$A14,Concentrado!$B$2:$B1003, "=Querétaro")</f>
        <v>43.91892810621038</v>
      </c>
      <c r="I14" s="12">
        <f>SUMIFS(Concentrado!J$2:J1003,Concentrado!$A$2:$A1003,"="&amp;$A14,Concentrado!$B$2:$B1003, "=Querétaro")</f>
        <v>49.528317136409783</v>
      </c>
      <c r="J14" s="12">
        <f>SUMIFS(Concentrado!K$2:K1003,Concentrado!$A$2:$A1003,"="&amp;$A14,Concentrado!$B$2:$B1003, "=Querétaro")</f>
        <v>31.416923116691336</v>
      </c>
      <c r="K14" s="12">
        <f>SUMIFS(Concentrado!L$2:L1003,Concentrado!$A$2:$A1003,"="&amp;$A14,Concentrado!$B$2:$B1003, "=Querétaro")</f>
        <v>10.207185991498871</v>
      </c>
      <c r="L14" s="12">
        <f>SUMIFS(Concentrado!M$2:M1003,Concentrado!$A$2:$A1003,"="&amp;$A14,Concentrado!$B$2:$B1003, "=Querétaro")</f>
        <v>4.4407887105871717</v>
      </c>
      <c r="M14" s="12">
        <f>SUMIFS(Concentrado!N$2:N1003,Concentrado!$A$2:$A1003,"="&amp;$A14,Concentrado!$B$2:$B1003, "=Querétaro")</f>
        <v>7.8863709912080555</v>
      </c>
      <c r="N14" s="12">
        <f>SUMIFS(Concentrado!O$2:O1003,Concentrado!$A$2:$A1003,"="&amp;$A14,Concentrado!$B$2:$B1003, "=Querétaro")</f>
        <v>1.1638507943281671</v>
      </c>
      <c r="O14" s="12">
        <f>SUMIFS(Concentrado!P$2:P1003,Concentrado!$A$2:$A1003,"="&amp;$A14,Concentrado!$B$2:$B1003, "=Querétaro")</f>
        <v>2.4610780506292977</v>
      </c>
      <c r="P14" s="12">
        <f>SUMIFS(Concentrado!Q$2:Q1003,Concentrado!$A$2:$A1003,"="&amp;$A14,Concentrado!$B$2:$B1003, "=Querétaro")</f>
        <v>2.9163388547139633</v>
      </c>
      <c r="Q14" s="12">
        <f>SUMIFS(Concentrado!R$2:R1003,Concentrado!$A$2:$A1003,"="&amp;$A14,Concentrado!$B$2:$B1003, "=Querétaro")</f>
        <v>1.7895715699381138</v>
      </c>
    </row>
    <row r="15" spans="1:17" x14ac:dyDescent="0.25">
      <c r="A15" s="5">
        <v>2003</v>
      </c>
      <c r="B15" s="12">
        <f>SUMIFS(Concentrado!C$2:C1004,Concentrado!$A$2:$A1004,"="&amp;$A15,Concentrado!$B$2:$B1004, "=Querétaro")</f>
        <v>15.239170311838576</v>
      </c>
      <c r="C15" s="12">
        <f>SUMIFS(Concentrado!D$2:D1004,Concentrado!$A$2:$A1004,"="&amp;$A15,Concentrado!$B$2:$B1004, "=Querétaro")</f>
        <v>25.398617186397626</v>
      </c>
      <c r="D15" s="12">
        <f>SUMIFS(Concentrado!E$2:E1004,Concentrado!$A$2:$A1004,"="&amp;$A15,Concentrado!$B$2:$B1004, "=Querétaro")</f>
        <v>12.166502644186574</v>
      </c>
      <c r="E15" s="12">
        <f>SUMIFS(Concentrado!F$2:F1004,Concentrado!$A$2:$A1004,"="&amp;$A15,Concentrado!$B$2:$B1004, "=Querétaro")</f>
        <v>13.247969545892047</v>
      </c>
      <c r="F15" s="12">
        <f>SUMIFS(Concentrado!G$2:G1004,Concentrado!$A$2:$A1004,"="&amp;$A15,Concentrado!$B$2:$B1004, "=Querétaro")</f>
        <v>42.313231835824659</v>
      </c>
      <c r="G15" s="12">
        <f>SUMIFS(Concentrado!H$2:H1004,Concentrado!$A$2:$A1004,"="&amp;$A15,Concentrado!$B$2:$B1004, "=Querétaro")</f>
        <v>47.381999106658625</v>
      </c>
      <c r="H15" s="12">
        <f>SUMIFS(Concentrado!I$2:I1004,Concentrado!$A$2:$A1004,"="&amp;$A15,Concentrado!$B$2:$B1004, "=Querétaro")</f>
        <v>41.53518282115455</v>
      </c>
      <c r="I15" s="12">
        <f>SUMIFS(Concentrado!J$2:J1004,Concentrado!$A$2:$A1004,"="&amp;$A15,Concentrado!$B$2:$B1004, "=Querétaro")</f>
        <v>52.809157284323746</v>
      </c>
      <c r="J15" s="12">
        <f>SUMIFS(Concentrado!K$2:K1004,Concentrado!$A$2:$A1004,"="&amp;$A15,Concentrado!$B$2:$B1004, "=Querétaro")</f>
        <v>37.427254410307427</v>
      </c>
      <c r="K15" s="12">
        <f>SUMIFS(Concentrado!L$2:L1004,Concentrado!$A$2:$A1004,"="&amp;$A15,Concentrado!$B$2:$B1004, "=Querétaro")</f>
        <v>9.3083327030816392</v>
      </c>
      <c r="L15" s="12">
        <f>SUMIFS(Concentrado!M$2:M1004,Concentrado!$A$2:$A1004,"="&amp;$A15,Concentrado!$B$2:$B1004, "=Querétaro")</f>
        <v>4.6541663515408196</v>
      </c>
      <c r="M15" s="12">
        <f>SUMIFS(Concentrado!N$2:N1004,Concentrado!$A$2:$A1004,"="&amp;$A15,Concentrado!$B$2:$B1004, "=Querétaro")</f>
        <v>8.3601166700726406</v>
      </c>
      <c r="N15" s="12">
        <f>SUMIFS(Concentrado!O$2:O1004,Concentrado!$A$2:$A1004,"="&amp;$A15,Concentrado!$B$2:$B1004, "=Querétaro")</f>
        <v>1.1343255741262859</v>
      </c>
      <c r="O15" s="12">
        <f>SUMIFS(Concentrado!P$2:P1004,Concentrado!$A$2:$A1004,"="&amp;$A15,Concentrado!$B$2:$B1004, "=Querétaro")</f>
        <v>5.9609157255401071</v>
      </c>
      <c r="P15" s="12">
        <f>SUMIFS(Concentrado!Q$2:Q1004,Concentrado!$A$2:$A1004,"="&amp;$A15,Concentrado!$B$2:$B1004, "=Querétaro")</f>
        <v>2.9088539697130127</v>
      </c>
      <c r="Q15" s="12">
        <f>SUMIFS(Concentrado!R$2:R1004,Concentrado!$A$2:$A1004,"="&amp;$A15,Concentrado!$B$2:$B1004, "=Querétaro")</f>
        <v>2.262441976443454</v>
      </c>
    </row>
    <row r="16" spans="1:17" x14ac:dyDescent="0.25">
      <c r="A16" s="5">
        <v>2004</v>
      </c>
      <c r="B16" s="12">
        <f>SUMIFS(Concentrado!C$2:C1005,Concentrado!$A$2:$A1005,"="&amp;$A16,Concentrado!$B$2:$B1005, "=Querétaro")</f>
        <v>15.158575543041934</v>
      </c>
      <c r="C16" s="12">
        <f>SUMIFS(Concentrado!D$2:D1005,Concentrado!$A$2:$A1005,"="&amp;$A16,Concentrado!$B$2:$B1005, "=Querétaro")</f>
        <v>26.948578743185656</v>
      </c>
      <c r="D16" s="12">
        <f>SUMIFS(Concentrado!E$2:E1005,Concentrado!$A$2:$A1005,"="&amp;$A16,Concentrado!$B$2:$B1005, "=Querétaro")</f>
        <v>10.893302693758137</v>
      </c>
      <c r="E16" s="12">
        <f>SUMIFS(Concentrado!F$2:F1005,Concentrado!$A$2:$A1005,"="&amp;$A16,Concentrado!$B$2:$B1005, "=Querétaro")</f>
        <v>16.339954040637206</v>
      </c>
      <c r="F16" s="12">
        <f>SUMIFS(Concentrado!G$2:G1005,Concentrado!$A$2:$A1005,"="&amp;$A16,Concentrado!$B$2:$B1005, "=Querétaro")</f>
        <v>34.779920392626657</v>
      </c>
      <c r="G16" s="12">
        <f>SUMIFS(Concentrado!H$2:H1005,Concentrado!$A$2:$A1005,"="&amp;$A16,Concentrado!$B$2:$B1005, "=Querétaro")</f>
        <v>47.365148080733924</v>
      </c>
      <c r="H16" s="12">
        <f>SUMIFS(Concentrado!I$2:I1005,Concentrado!$A$2:$A1005,"="&amp;$A16,Concentrado!$B$2:$B1005, "=Querétaro")</f>
        <v>43.531661510237711</v>
      </c>
      <c r="I16" s="12">
        <f>SUMIFS(Concentrado!J$2:J1005,Concentrado!$A$2:$A1005,"="&amp;$A16,Concentrado!$B$2:$B1005, "=Querétaro")</f>
        <v>51.001472283464949</v>
      </c>
      <c r="J16" s="12">
        <f>SUMIFS(Concentrado!K$2:K1005,Concentrado!$A$2:$A1005,"="&amp;$A16,Concentrado!$B$2:$B1005, "=Querétaro")</f>
        <v>37.274037970324564</v>
      </c>
      <c r="K16" s="12">
        <f>SUMIFS(Concentrado!L$2:L1005,Concentrado!$A$2:$A1005,"="&amp;$A16,Concentrado!$B$2:$B1005, "=Querétaro")</f>
        <v>9.0189296611783636</v>
      </c>
      <c r="L16" s="12">
        <f>SUMIFS(Concentrado!M$2:M1005,Concentrado!$A$2:$A1005,"="&amp;$A16,Concentrado!$B$2:$B1005, "=Querétaro")</f>
        <v>4.2887217969239773</v>
      </c>
      <c r="M16" s="12">
        <f>SUMIFS(Concentrado!N$2:N1005,Concentrado!$A$2:$A1005,"="&amp;$A16,Concentrado!$B$2:$B1005, "=Querétaro")</f>
        <v>7.5143939511719866</v>
      </c>
      <c r="N16" s="12">
        <f>SUMIFS(Concentrado!O$2:O1005,Concentrado!$A$2:$A1005,"="&amp;$A16,Concentrado!$B$2:$B1005, "=Querétaro")</f>
        <v>1.2289511393606012</v>
      </c>
      <c r="O16" s="12">
        <f>SUMIFS(Concentrado!P$2:P1005,Concentrado!$A$2:$A1005,"="&amp;$A16,Concentrado!$B$2:$B1005, "=Querétaro")</f>
        <v>6.4927763903647202</v>
      </c>
      <c r="P16" s="12">
        <f>SUMIFS(Concentrado!Q$2:Q1005,Concentrado!$A$2:$A1005,"="&amp;$A16,Concentrado!$B$2:$B1005, "=Querétaro")</f>
        <v>2.7119858421725151</v>
      </c>
      <c r="Q16" s="12">
        <f>SUMIFS(Concentrado!R$2:R1005,Concentrado!$A$2:$A1005,"="&amp;$A16,Concentrado!$B$2:$B1005, "=Querétaro")</f>
        <v>1.7028748311315791</v>
      </c>
    </row>
    <row r="17" spans="1:17" x14ac:dyDescent="0.25">
      <c r="A17" s="5">
        <v>2005</v>
      </c>
      <c r="B17" s="12">
        <f>SUMIFS(Concentrado!C$2:C1006,Concentrado!$A$2:$A1006,"="&amp;$A17,Concentrado!$B$2:$B1006, "=Querétaro")</f>
        <v>15.622994816513506</v>
      </c>
      <c r="C17" s="12">
        <f>SUMIFS(Concentrado!D$2:D1006,Concentrado!$A$2:$A1006,"="&amp;$A17,Concentrado!$B$2:$B1006, "=Querétaro")</f>
        <v>23.992456325360024</v>
      </c>
      <c r="D17" s="12">
        <f>SUMIFS(Concentrado!E$2:E1006,Concentrado!$A$2:$A1006,"="&amp;$A17,Concentrado!$B$2:$B1006, "=Querétaro")</f>
        <v>12.200830652470543</v>
      </c>
      <c r="E17" s="12">
        <f>SUMIFS(Concentrado!F$2:F1006,Concentrado!$A$2:$A1006,"="&amp;$A17,Concentrado!$B$2:$B1006, "=Querétaro")</f>
        <v>15.935778811390099</v>
      </c>
      <c r="F17" s="12">
        <f>SUMIFS(Concentrado!G$2:G1006,Concentrado!$A$2:$A1006,"="&amp;$A17,Concentrado!$B$2:$B1006, "=Querétaro")</f>
        <v>45.516947721583108</v>
      </c>
      <c r="G17" s="12">
        <f>SUMIFS(Concentrado!H$2:H1006,Concentrado!$A$2:$A1006,"="&amp;$A17,Concentrado!$B$2:$B1006, "=Querétaro")</f>
        <v>50.097086183605207</v>
      </c>
      <c r="H17" s="12">
        <f>SUMIFS(Concentrado!I$2:I1006,Concentrado!$A$2:$A1006,"="&amp;$A17,Concentrado!$B$2:$B1006, "=Querétaro")</f>
        <v>46.683214537836179</v>
      </c>
      <c r="I17" s="12">
        <f>SUMIFS(Concentrado!J$2:J1006,Concentrado!$A$2:$A1006,"="&amp;$A17,Concentrado!$B$2:$B1006, "=Querétaro")</f>
        <v>53.331032309017978</v>
      </c>
      <c r="J17" s="12">
        <f>SUMIFS(Concentrado!K$2:K1006,Concentrado!$A$2:$A1006,"="&amp;$A17,Concentrado!$B$2:$B1006, "=Querétaro")</f>
        <v>42.096323033889384</v>
      </c>
      <c r="K17" s="12">
        <f>SUMIFS(Concentrado!L$2:L1006,Concentrado!$A$2:$A1006,"="&amp;$A17,Concentrado!$B$2:$B1006, "=Querétaro")</f>
        <v>8.8623837966082917</v>
      </c>
      <c r="L17" s="12">
        <f>SUMIFS(Concentrado!M$2:M1006,Concentrado!$A$2:$A1006,"="&amp;$A17,Concentrado!$B$2:$B1006, "=Querétaro")</f>
        <v>4.4311918983041458</v>
      </c>
      <c r="M17" s="12">
        <f>SUMIFS(Concentrado!N$2:N1006,Concentrado!$A$2:$A1006,"="&amp;$A17,Concentrado!$B$2:$B1006, "=Querétaro")</f>
        <v>7.8437921445686793</v>
      </c>
      <c r="N17" s="12">
        <f>SUMIFS(Concentrado!O$2:O1006,Concentrado!$A$2:$A1006,"="&amp;$A17,Concentrado!$B$2:$B1006, "=Querétaro")</f>
        <v>1.1984501642475951</v>
      </c>
      <c r="O17" s="12">
        <f>SUMIFS(Concentrado!P$2:P1006,Concentrado!$A$2:$A1006,"="&amp;$A17,Concentrado!$B$2:$B1006, "=Querétaro")</f>
        <v>4.8281490434035028</v>
      </c>
      <c r="P17" s="12">
        <f>SUMIFS(Concentrado!Q$2:Q1006,Concentrado!$A$2:$A1006,"="&amp;$A17,Concentrado!$B$2:$B1006, "=Querétaro")</f>
        <v>1.9078742895476184</v>
      </c>
      <c r="Q17" s="12">
        <f>SUMIFS(Concentrado!R$2:R1006,Concentrado!$A$2:$A1006,"="&amp;$A17,Concentrado!$B$2:$B1006, "=Querétaro")</f>
        <v>1.6616969618640547</v>
      </c>
    </row>
    <row r="18" spans="1:17" x14ac:dyDescent="0.25">
      <c r="A18" s="5">
        <v>2006</v>
      </c>
      <c r="B18" s="12">
        <f>SUMIFS(Concentrado!C$2:C1007,Concentrado!$A$2:$A1007,"="&amp;$A18,Concentrado!$B$2:$B1007, "=Querétaro")</f>
        <v>8.311078113052826</v>
      </c>
      <c r="C18" s="12">
        <f>SUMIFS(Concentrado!D$2:D1007,Concentrado!$A$2:$A1007,"="&amp;$A18,Concentrado!$B$2:$B1007, "=Querétaro")</f>
        <v>19.946587471326783</v>
      </c>
      <c r="D18" s="12">
        <f>SUMIFS(Concentrado!E$2:E1007,Concentrado!$A$2:$A1007,"="&amp;$A18,Concentrado!$B$2:$B1007, "=Querétaro")</f>
        <v>12.190137461726554</v>
      </c>
      <c r="E18" s="12">
        <f>SUMIFS(Concentrado!F$2:F1007,Concentrado!$A$2:$A1007,"="&amp;$A18,Concentrado!$B$2:$B1007, "=Querétaro")</f>
        <v>17.687650434662057</v>
      </c>
      <c r="F18" s="12">
        <f>SUMIFS(Concentrado!G$2:G1007,Concentrado!$A$2:$A1007,"="&amp;$A18,Concentrado!$B$2:$B1007, "=Querétaro")</f>
        <v>45.986622073578594</v>
      </c>
      <c r="G18" s="12">
        <f>SUMIFS(Concentrado!H$2:H1007,Concentrado!$A$2:$A1007,"="&amp;$A18,Concentrado!$B$2:$B1007, "=Querétaro")</f>
        <v>51.739547200932513</v>
      </c>
      <c r="H18" s="12">
        <f>SUMIFS(Concentrado!I$2:I1007,Concentrado!$A$2:$A1007,"="&amp;$A18,Concentrado!$B$2:$B1007, "=Querétaro")</f>
        <v>49.625279759428494</v>
      </c>
      <c r="I18" s="12">
        <f>SUMIFS(Concentrado!J$2:J1007,Concentrado!$A$2:$A1007,"="&amp;$A18,Concentrado!$B$2:$B1007, "=Querétaro")</f>
        <v>53.740452307685118</v>
      </c>
      <c r="J18" s="12">
        <f>SUMIFS(Concentrado!K$2:K1007,Concentrado!$A$2:$A1007,"="&amp;$A18,Concentrado!$B$2:$B1007, "=Querétaro")</f>
        <v>41.475669507940097</v>
      </c>
      <c r="K18" s="12">
        <f>SUMIFS(Concentrado!L$2:L1007,Concentrado!$A$2:$A1007,"="&amp;$A18,Concentrado!$B$2:$B1007, "=Querétaro")</f>
        <v>9.9037416335891706</v>
      </c>
      <c r="L18" s="12">
        <f>SUMIFS(Concentrado!M$2:M1007,Concentrado!$A$2:$A1007,"="&amp;$A18,Concentrado!$B$2:$B1007, "=Querétaro")</f>
        <v>3.7814286237340466</v>
      </c>
      <c r="M18" s="12">
        <f>SUMIFS(Concentrado!N$2:N1007,Concentrado!$A$2:$A1007,"="&amp;$A18,Concentrado!$B$2:$B1007, "=Querétaro")</f>
        <v>6.2957444470916748</v>
      </c>
      <c r="N18" s="12">
        <f>SUMIFS(Concentrado!O$2:O1007,Concentrado!$A$2:$A1007,"="&amp;$A18,Concentrado!$B$2:$B1007, "=Querétaro")</f>
        <v>1.4019248428091771</v>
      </c>
      <c r="O18" s="12">
        <f>SUMIFS(Concentrado!P$2:P1007,Concentrado!$A$2:$A1007,"="&amp;$A18,Concentrado!$B$2:$B1007, "=Querétaro")</f>
        <v>4.8998591290500393</v>
      </c>
      <c r="P18" s="12">
        <f>SUMIFS(Concentrado!Q$2:Q1007,Concentrado!$A$2:$A1007,"="&amp;$A18,Concentrado!$B$2:$B1007, "=Querétaro")</f>
        <v>2.3408843861210764</v>
      </c>
      <c r="Q18" s="12">
        <f>SUMIFS(Concentrado!R$2:R1007,Concentrado!$A$2:$A1007,"="&amp;$A18,Concentrado!$B$2:$B1007, "=Querétaro")</f>
        <v>2.7610431220915261</v>
      </c>
    </row>
    <row r="19" spans="1:17" x14ac:dyDescent="0.25">
      <c r="A19" s="5">
        <v>2007</v>
      </c>
      <c r="B19" s="12">
        <f>SUMIFS(Concentrado!C$2:C1008,Concentrado!$A$2:$A1008,"="&amp;$A19,Concentrado!$B$2:$B1008, "=Querétaro")</f>
        <v>15.395358299472708</v>
      </c>
      <c r="C19" s="12">
        <f>SUMIFS(Concentrado!D$2:D1008,Concentrado!$A$2:$A1008,"="&amp;$A19,Concentrado!$B$2:$B1008, "=Querétaro")</f>
        <v>18.14452942437855</v>
      </c>
      <c r="D19" s="12">
        <f>SUMIFS(Concentrado!E$2:E1008,Concentrado!$A$2:$A1008,"="&amp;$A19,Concentrado!$B$2:$B1008, "=Querétaro")</f>
        <v>12.158333620086484</v>
      </c>
      <c r="E19" s="12">
        <f>SUMIFS(Concentrado!F$2:F1008,Concentrado!$A$2:$A1008,"="&amp;$A19,Concentrado!$B$2:$B1008, "=Querétaro")</f>
        <v>13.534748746888729</v>
      </c>
      <c r="F19" s="12">
        <f>SUMIFS(Concentrado!G$2:G1008,Concentrado!$A$2:$A1008,"="&amp;$A19,Concentrado!$B$2:$B1008, "=Querétaro")</f>
        <v>34.367440815301443</v>
      </c>
      <c r="G19" s="12">
        <f>SUMIFS(Concentrado!H$2:H1008,Concentrado!$A$2:$A1008,"="&amp;$A19,Concentrado!$B$2:$B1008, "=Querétaro")</f>
        <v>53.761302158408057</v>
      </c>
      <c r="H19" s="12">
        <f>SUMIFS(Concentrado!I$2:I1008,Concentrado!$A$2:$A1008,"="&amp;$A19,Concentrado!$B$2:$B1008, "=Querétaro")</f>
        <v>51.983808006469097</v>
      </c>
      <c r="I19" s="12">
        <f>SUMIFS(Concentrado!J$2:J1008,Concentrado!$A$2:$A1008,"="&amp;$A19,Concentrado!$B$2:$B1008, "=Querétaro")</f>
        <v>55.442974566816183</v>
      </c>
      <c r="J19" s="12">
        <f>SUMIFS(Concentrado!K$2:K1008,Concentrado!$A$2:$A1008,"="&amp;$A19,Concentrado!$B$2:$B1008, "=Querétaro")</f>
        <v>42.119844998970407</v>
      </c>
      <c r="K19" s="12">
        <f>SUMIFS(Concentrado!L$2:L1008,Concentrado!$A$2:$A1008,"="&amp;$A19,Concentrado!$B$2:$B1008, "=Querétaro")</f>
        <v>9.3014657706059651</v>
      </c>
      <c r="L19" s="12">
        <f>SUMIFS(Concentrado!M$2:M1008,Concentrado!$A$2:$A1008,"="&amp;$A19,Concentrado!$B$2:$B1008, "=Querétaro")</f>
        <v>3.1589883749227803</v>
      </c>
      <c r="M19" s="12">
        <f>SUMIFS(Concentrado!N$2:N1008,Concentrado!$A$2:$A1008,"="&amp;$A19,Concentrado!$B$2:$B1008, "=Querétaro")</f>
        <v>5.5353128895777282</v>
      </c>
      <c r="N19" s="12">
        <f>SUMIFS(Concentrado!O$2:O1008,Concentrado!$A$2:$A1008,"="&amp;$A19,Concentrado!$B$2:$B1008, "=Querétaro")</f>
        <v>0.91076754935221649</v>
      </c>
      <c r="O19" s="12">
        <f>SUMIFS(Concentrado!P$2:P1008,Concentrado!$A$2:$A1008,"="&amp;$A19,Concentrado!$B$2:$B1008, "=Querétaro")</f>
        <v>5.415667526153161</v>
      </c>
      <c r="P19" s="12">
        <f>SUMIFS(Concentrado!Q$2:Q1008,Concentrado!$A$2:$A1008,"="&amp;$A19,Concentrado!$B$2:$B1008, "=Querétaro")</f>
        <v>1.1699956944158445</v>
      </c>
      <c r="Q19" s="12">
        <f>SUMIFS(Concentrado!R$2:R1008,Concentrado!$A$2:$A1008,"="&amp;$A19,Concentrado!$B$2:$B1008, "=Querétaro")</f>
        <v>2.9834890207604037</v>
      </c>
    </row>
    <row r="20" spans="1:17" x14ac:dyDescent="0.25">
      <c r="A20" s="5">
        <v>2008</v>
      </c>
      <c r="B20" s="12">
        <f>SUMIFS(Concentrado!C$2:C1009,Concentrado!$A$2:$A1009,"="&amp;$A20,Concentrado!$B$2:$B1009, "=Querétaro")</f>
        <v>10.913754058552291</v>
      </c>
      <c r="C20" s="12">
        <f>SUMIFS(Concentrado!D$2:D1009,Concentrado!$A$2:$A1009,"="&amp;$A20,Concentrado!$B$2:$B1009, "=Querétaro")</f>
        <v>18.553381899538895</v>
      </c>
      <c r="D20" s="12">
        <f>SUMIFS(Concentrado!E$2:E1009,Concentrado!$A$2:$A1009,"="&amp;$A20,Concentrado!$B$2:$B1009, "=Querétaro")</f>
        <v>12.996224486649133</v>
      </c>
      <c r="E20" s="12">
        <f>SUMIFS(Concentrado!F$2:F1009,Concentrado!$A$2:$A1009,"="&amp;$A20,Concentrado!$B$2:$B1009, "=Querétaro")</f>
        <v>12.335399512751719</v>
      </c>
      <c r="F20" s="12">
        <f>SUMIFS(Concentrado!G$2:G1009,Concentrado!$A$2:$A1009,"="&amp;$A20,Concentrado!$B$2:$B1009, "=Querétaro")</f>
        <v>35.774133418689161</v>
      </c>
      <c r="G20" s="12">
        <f>SUMIFS(Concentrado!H$2:H1009,Concentrado!$A$2:$A1009,"="&amp;$A20,Concentrado!$B$2:$B1009, "=Querétaro")</f>
        <v>55.510784708203623</v>
      </c>
      <c r="H20" s="12">
        <f>SUMIFS(Concentrado!I$2:I1009,Concentrado!$A$2:$A1009,"="&amp;$A20,Concentrado!$B$2:$B1009, "=Querétaro")</f>
        <v>52.283291033884495</v>
      </c>
      <c r="I20" s="12">
        <f>SUMIFS(Concentrado!J$2:J1009,Concentrado!$A$2:$A1009,"="&amp;$A20,Concentrado!$B$2:$B1009, "=Querétaro")</f>
        <v>58.564569101200235</v>
      </c>
      <c r="J20" s="12">
        <f>SUMIFS(Concentrado!K$2:K1009,Concentrado!$A$2:$A1009,"="&amp;$A20,Concentrado!$B$2:$B1009, "=Querétaro")</f>
        <v>47.360844037492008</v>
      </c>
      <c r="K20" s="12">
        <f>SUMIFS(Concentrado!L$2:L1009,Concentrado!$A$2:$A1009,"="&amp;$A20,Concentrado!$B$2:$B1009, "=Querétaro")</f>
        <v>12.481377670530385</v>
      </c>
      <c r="L20" s="12">
        <f>SUMIFS(Concentrado!M$2:M1009,Concentrado!$A$2:$A1009,"="&amp;$A20,Concentrado!$B$2:$B1009, "=Querétaro")</f>
        <v>4.1034666314072492</v>
      </c>
      <c r="M20" s="12">
        <f>SUMIFS(Concentrado!N$2:N1009,Concentrado!$A$2:$A1009,"="&amp;$A20,Concentrado!$B$2:$B1009, "=Querétaro")</f>
        <v>6.9163994865452585</v>
      </c>
      <c r="N20" s="12">
        <f>SUMIFS(Concentrado!O$2:O1009,Concentrado!$A$2:$A1009,"="&amp;$A20,Concentrado!$B$2:$B1009, "=Querétaro")</f>
        <v>1.4419306786280361</v>
      </c>
      <c r="O20" s="12">
        <f>SUMIFS(Concentrado!P$2:P1009,Concentrado!$A$2:$A1009,"="&amp;$A20,Concentrado!$B$2:$B1009, "=Querétaro")</f>
        <v>4.13317076195003</v>
      </c>
      <c r="P20" s="12">
        <f>SUMIFS(Concentrado!Q$2:Q1009,Concentrado!$A$2:$A1009,"="&amp;$A20,Concentrado!$B$2:$B1009, "=Querétaro")</f>
        <v>1.9377481314978677</v>
      </c>
      <c r="Q20" s="12">
        <f>SUMIFS(Concentrado!R$2:R1009,Concentrado!$A$2:$A1009,"="&amp;$A20,Concentrado!$B$2:$B1009, "=Querétaro")</f>
        <v>1.8807555393949893</v>
      </c>
    </row>
    <row r="21" spans="1:17" x14ac:dyDescent="0.25">
      <c r="A21" s="5">
        <v>2009</v>
      </c>
      <c r="B21" s="12">
        <f>SUMIFS(Concentrado!C$2:C1010,Concentrado!$A$2:$A1010,"="&amp;$A21,Concentrado!$B$2:$B1010, "=Querétaro")</f>
        <v>7.5858145268348194</v>
      </c>
      <c r="C21" s="12">
        <f>SUMIFS(Concentrado!D$2:D1010,Concentrado!$A$2:$A1010,"="&amp;$A21,Concentrado!$B$2:$B1010, "=Querétaro")</f>
        <v>16.797160737991387</v>
      </c>
      <c r="D21" s="12">
        <f>SUMIFS(Concentrado!E$2:E1010,Concentrado!$A$2:$A1010,"="&amp;$A21,Concentrado!$B$2:$B1010, "=Querétaro")</f>
        <v>9.1006831861703485</v>
      </c>
      <c r="E21" s="12">
        <f>SUMIFS(Concentrado!F$2:F1010,Concentrado!$A$2:$A1010,"="&amp;$A21,Concentrado!$B$2:$B1010, "=Querétaro")</f>
        <v>17.989722577313479</v>
      </c>
      <c r="F21" s="12">
        <f>SUMIFS(Concentrado!G$2:G1010,Concentrado!$A$2:$A1010,"="&amp;$A21,Concentrado!$B$2:$B1010, "=Querétaro")</f>
        <v>36.400090701865352</v>
      </c>
      <c r="G21" s="12">
        <f>SUMIFS(Concentrado!H$2:H1010,Concentrado!$A$2:$A1010,"="&amp;$A21,Concentrado!$B$2:$B1010, "=Querétaro")</f>
        <v>54.969034110784264</v>
      </c>
      <c r="H21" s="12">
        <f>SUMIFS(Concentrado!I$2:I1010,Concentrado!$A$2:$A1010,"="&amp;$A21,Concentrado!$B$2:$B1010, "=Querétaro")</f>
        <v>53.893275329553958</v>
      </c>
      <c r="I21" s="12">
        <f>SUMIFS(Concentrado!J$2:J1010,Concentrado!$A$2:$A1010,"="&amp;$A21,Concentrado!$B$2:$B1010, "=Querétaro")</f>
        <v>55.987349885269168</v>
      </c>
      <c r="J21" s="12">
        <f>SUMIFS(Concentrado!K$2:K1010,Concentrado!$A$2:$A1010,"="&amp;$A21,Concentrado!$B$2:$B1010, "=Querétaro")</f>
        <v>45.585431318135228</v>
      </c>
      <c r="K21" s="12">
        <f>SUMIFS(Concentrado!L$2:L1010,Concentrado!$A$2:$A1010,"="&amp;$A21,Concentrado!$B$2:$B1010, "=Querétaro")</f>
        <v>13.436875004858374</v>
      </c>
      <c r="L21" s="12">
        <f>SUMIFS(Concentrado!M$2:M1010,Concentrado!$A$2:$A1010,"="&amp;$A21,Concentrado!$B$2:$B1010, "=Querétaro")</f>
        <v>4.6085149810051442</v>
      </c>
      <c r="M21" s="12">
        <f>SUMIFS(Concentrado!N$2:N1010,Concentrado!$A$2:$A1010,"="&amp;$A21,Concentrado!$B$2:$B1010, "=Querétaro")</f>
        <v>8.1068274330473109</v>
      </c>
      <c r="N21" s="12">
        <f>SUMIFS(Concentrado!O$2:O1010,Concentrado!$A$2:$A1010,"="&amp;$A21,Concentrado!$B$2:$B1010, "=Querétaro")</f>
        <v>1.2970042444463898</v>
      </c>
      <c r="O21" s="12">
        <f>SUMIFS(Concentrado!P$2:P1010,Concentrado!$A$2:$A1010,"="&amp;$A21,Concentrado!$B$2:$B1010, "=Querétaro")</f>
        <v>5.2115905774442357</v>
      </c>
      <c r="P21" s="12">
        <f>SUMIFS(Concentrado!Q$2:Q1010,Concentrado!$A$2:$A1010,"="&amp;$A21,Concentrado!$B$2:$B1010, "=Querétaro")</f>
        <v>1.6657283063874018</v>
      </c>
      <c r="Q21" s="12">
        <f>SUMIFS(Concentrado!R$2:R1010,Concentrado!$A$2:$A1010,"="&amp;$A21,Concentrado!$B$2:$B1010, "=Querétaro")</f>
        <v>3.0538352283769035</v>
      </c>
    </row>
    <row r="22" spans="1:17" x14ac:dyDescent="0.25">
      <c r="A22" s="5">
        <v>2010</v>
      </c>
      <c r="B22" s="12">
        <f>SUMIFS(Concentrado!C$2:C1011,Concentrado!$A$2:$A1011,"="&amp;$A22,Concentrado!$B$2:$B1011, "=Querétaro")</f>
        <v>7.0050274543191389</v>
      </c>
      <c r="C22" s="12">
        <f>SUMIFS(Concentrado!D$2:D1011,Concentrado!$A$2:$A1011,"="&amp;$A22,Concentrado!$B$2:$B1011, "=Querétaro")</f>
        <v>11.315813580053993</v>
      </c>
      <c r="D22" s="12">
        <f>SUMIFS(Concentrado!E$2:E1011,Concentrado!$A$2:$A1011,"="&amp;$A22,Concentrado!$B$2:$B1011, "=Querétaro")</f>
        <v>10.225367090678555</v>
      </c>
      <c r="E22" s="12">
        <f>SUMIFS(Concentrado!F$2:F1011,Concentrado!$A$2:$A1011,"="&amp;$A22,Concentrado!$B$2:$B1011, "=Querétaro")</f>
        <v>15.951572661458547</v>
      </c>
      <c r="F22" s="12">
        <f>SUMIFS(Concentrado!G$2:G1011,Concentrado!$A$2:$A1011,"="&amp;$A22,Concentrado!$B$2:$B1011, "=Querétaro")</f>
        <v>41.096359547483416</v>
      </c>
      <c r="G22" s="12">
        <f>SUMIFS(Concentrado!H$2:H1011,Concentrado!$A$2:$A1011,"="&amp;$A22,Concentrado!$B$2:$B1011, "=Querétaro")</f>
        <v>56.883438886126733</v>
      </c>
      <c r="H22" s="12">
        <f>SUMIFS(Concentrado!I$2:I1011,Concentrado!$A$2:$A1011,"="&amp;$A22,Concentrado!$B$2:$B1011, "=Querétaro")</f>
        <v>56.320246961494789</v>
      </c>
      <c r="I22" s="12">
        <f>SUMIFS(Concentrado!J$2:J1011,Concentrado!$A$2:$A1011,"="&amp;$A22,Concentrado!$B$2:$B1011, "=Querétaro")</f>
        <v>57.41742148194048</v>
      </c>
      <c r="J22" s="12">
        <f>SUMIFS(Concentrado!K$2:K1011,Concentrado!$A$2:$A1011,"="&amp;$A22,Concentrado!$B$2:$B1011, "=Querétaro")</f>
        <v>52.812582095611944</v>
      </c>
      <c r="K22" s="12">
        <f>SUMIFS(Concentrado!L$2:L1011,Concentrado!$A$2:$A1011,"="&amp;$A22,Concentrado!$B$2:$B1011, "=Querétaro")</f>
        <v>12.212570371544386</v>
      </c>
      <c r="L22" s="12">
        <f>SUMIFS(Concentrado!M$2:M1011,Concentrado!$A$2:$A1011,"="&amp;$A22,Concentrado!$B$2:$B1011, "=Querétaro")</f>
        <v>4.1251348810549926</v>
      </c>
      <c r="M22" s="12">
        <f>SUMIFS(Concentrado!N$2:N1011,Concentrado!$A$2:$A1011,"="&amp;$A22,Concentrado!$B$2:$B1011, "=Querétaro")</f>
        <v>7.6952416640458239</v>
      </c>
      <c r="N22" s="12">
        <f>SUMIFS(Concentrado!O$2:O1011,Concentrado!$A$2:$A1011,"="&amp;$A22,Concentrado!$B$2:$B1011, "=Querétaro")</f>
        <v>0.7401877539108348</v>
      </c>
      <c r="O22" s="12">
        <f>SUMIFS(Concentrado!P$2:P1011,Concentrado!$A$2:$A1011,"="&amp;$A22,Concentrado!$B$2:$B1011, "=Querétaro")</f>
        <v>6.545648068962671</v>
      </c>
      <c r="P22" s="12">
        <f>SUMIFS(Concentrado!Q$2:Q1011,Concentrado!$A$2:$A1011,"="&amp;$A22,Concentrado!$B$2:$B1011, "=Querétaro")</f>
        <v>1.411230354045129</v>
      </c>
      <c r="Q22" s="12">
        <f>SUMIFS(Concentrado!R$2:R1011,Concentrado!$A$2:$A1011,"="&amp;$A22,Concentrado!$B$2:$B1011, "=Querétaro")</f>
        <v>1.7911769878265098</v>
      </c>
    </row>
    <row r="23" spans="1:17" x14ac:dyDescent="0.25">
      <c r="A23" s="5">
        <v>2011</v>
      </c>
      <c r="B23" s="12">
        <f>SUMIFS(Concentrado!C$2:C1012,Concentrado!$A$2:$A1012,"="&amp;$A23,Concentrado!$B$2:$B1012, "=Querétaro")</f>
        <v>4.2807531985252805</v>
      </c>
      <c r="C23" s="12">
        <f>SUMIFS(Concentrado!D$2:D1012,Concentrado!$A$2:$A1012,"="&amp;$A23,Concentrado!$B$2:$B1012, "=Querétaro")</f>
        <v>12.842259595575843</v>
      </c>
      <c r="D23" s="12">
        <f>SUMIFS(Concentrado!E$2:E1012,Concentrado!$A$2:$A1012,"="&amp;$A23,Concentrado!$B$2:$B1012, "=Querétaro")</f>
        <v>10.896138012465183</v>
      </c>
      <c r="E23" s="12">
        <f>SUMIFS(Concentrado!F$2:F1012,Concentrado!$A$2:$A1012,"="&amp;$A23,Concentrado!$B$2:$B1012, "=Querétaro")</f>
        <v>14.065923616091416</v>
      </c>
      <c r="F23" s="12">
        <f>SUMIFS(Concentrado!G$2:G1012,Concentrado!$A$2:$A1012,"="&amp;$A23,Concentrado!$B$2:$B1012, "=Querétaro")</f>
        <v>36.120247587878922</v>
      </c>
      <c r="G23" s="12">
        <f>SUMIFS(Concentrado!H$2:H1012,Concentrado!$A$2:$A1012,"="&amp;$A23,Concentrado!$B$2:$B1012, "=Querétaro")</f>
        <v>51.325383825763332</v>
      </c>
      <c r="H23" s="12">
        <f>SUMIFS(Concentrado!I$2:I1012,Concentrado!$A$2:$A1012,"="&amp;$A23,Concentrado!$B$2:$B1012, "=Querétaro")</f>
        <v>47.9995298005244</v>
      </c>
      <c r="I23" s="12">
        <f>SUMIFS(Concentrado!J$2:J1012,Concentrado!$A$2:$A1012,"="&amp;$A23,Concentrado!$B$2:$B1012, "=Querétaro")</f>
        <v>54.490888315433871</v>
      </c>
      <c r="J23" s="12">
        <f>SUMIFS(Concentrado!K$2:K1012,Concentrado!$A$2:$A1012,"="&amp;$A23,Concentrado!$B$2:$B1012, "=Querétaro")</f>
        <v>46.442306977810659</v>
      </c>
      <c r="K23" s="12">
        <f>SUMIFS(Concentrado!L$2:L1012,Concentrado!$A$2:$A1012,"="&amp;$A23,Concentrado!$B$2:$B1012, "=Querétaro")</f>
        <v>12.473076731183436</v>
      </c>
      <c r="L23" s="12">
        <f>SUMIFS(Concentrado!M$2:M1012,Concentrado!$A$2:$A1012,"="&amp;$A23,Concentrado!$B$2:$B1012, "=Querétaro")</f>
        <v>6.1569229822011851</v>
      </c>
      <c r="M23" s="12">
        <f>SUMIFS(Concentrado!N$2:N1012,Concentrado!$A$2:$A1012,"="&amp;$A23,Concentrado!$B$2:$B1012, "=Querétaro")</f>
        <v>10.557719706691309</v>
      </c>
      <c r="N23" s="12">
        <f>SUMIFS(Concentrado!O$2:O1012,Concentrado!$A$2:$A1012,"="&amp;$A23,Concentrado!$B$2:$B1012, "=Querétaro")</f>
        <v>1.9683020494168129</v>
      </c>
      <c r="O23" s="12">
        <f>SUMIFS(Concentrado!P$2:P1012,Concentrado!$A$2:$A1012,"="&amp;$A23,Concentrado!$B$2:$B1012, "=Querétaro")</f>
        <v>7.826475849731664</v>
      </c>
      <c r="P23" s="12">
        <f>SUMIFS(Concentrado!Q$2:Q1012,Concentrado!$A$2:$A1012,"="&amp;$A23,Concentrado!$B$2:$B1012, "=Querétaro")</f>
        <v>1.273846134248521</v>
      </c>
      <c r="Q23" s="12">
        <f>SUMIFS(Concentrado!R$2:R1012,Concentrado!$A$2:$A1012,"="&amp;$A23,Concentrado!$B$2:$B1012, "=Querétaro")</f>
        <v>2.1761538126745568</v>
      </c>
    </row>
    <row r="24" spans="1:17" x14ac:dyDescent="0.25">
      <c r="A24" s="5">
        <v>2012</v>
      </c>
      <c r="B24" s="12">
        <f>SUMIFS(Concentrado!C$2:C1013,Concentrado!$A$2:$A1013,"="&amp;$A24,Concentrado!$B$2:$B1013, "=Querétaro")</f>
        <v>5.3012150384868217</v>
      </c>
      <c r="C24" s="12">
        <f>SUMIFS(Concentrado!D$2:D1013,Concentrado!$A$2:$A1013,"="&amp;$A24,Concentrado!$B$2:$B1013, "=Querétaro")</f>
        <v>13.253037596217053</v>
      </c>
      <c r="D24" s="12">
        <f>SUMIFS(Concentrado!E$2:E1013,Concentrado!$A$2:$A1013,"="&amp;$A24,Concentrado!$B$2:$B1013, "=Querétaro")</f>
        <v>9.9601402847450871</v>
      </c>
      <c r="E24" s="12">
        <f>SUMIFS(Concentrado!F$2:F1013,Concentrado!$A$2:$A1013,"="&amp;$A24,Concentrado!$B$2:$B1013, "=Querétaro")</f>
        <v>17.047163179659861</v>
      </c>
      <c r="F24" s="12">
        <f>SUMIFS(Concentrado!G$2:G1013,Concentrado!$A$2:$A1013,"="&amp;$A24,Concentrado!$B$2:$B1013, "=Querétaro")</f>
        <v>41.881966148900858</v>
      </c>
      <c r="G24" s="12">
        <f>SUMIFS(Concentrado!H$2:H1013,Concentrado!$A$2:$A1013,"="&amp;$A24,Concentrado!$B$2:$B1013, "=Querétaro")</f>
        <v>55.311395908406816</v>
      </c>
      <c r="H24" s="12">
        <f>SUMIFS(Concentrado!I$2:I1013,Concentrado!$A$2:$A1013,"="&amp;$A24,Concentrado!$B$2:$B1013, "=Querétaro")</f>
        <v>56.998771030215707</v>
      </c>
      <c r="I24" s="12">
        <f>SUMIFS(Concentrado!J$2:J1013,Concentrado!$A$2:$A1013,"="&amp;$A24,Concentrado!$B$2:$B1013, "=Querétaro")</f>
        <v>53.697748544588379</v>
      </c>
      <c r="J24" s="12">
        <f>SUMIFS(Concentrado!K$2:K1013,Concentrado!$A$2:$A1013,"="&amp;$A24,Concentrado!$B$2:$B1013, "=Querétaro")</f>
        <v>48.837683840475307</v>
      </c>
      <c r="K24" s="12">
        <f>SUMIFS(Concentrado!L$2:L1013,Concentrado!$A$2:$A1013,"="&amp;$A24,Concentrado!$B$2:$B1013, "=Querétaro")</f>
        <v>13.465321101297539</v>
      </c>
      <c r="L24" s="12">
        <f>SUMIFS(Concentrado!M$2:M1013,Concentrado!$A$2:$A1013,"="&amp;$A24,Concentrado!$B$2:$B1013, "=Querétaro")</f>
        <v>6.1111841921273449</v>
      </c>
      <c r="M24" s="12">
        <f>SUMIFS(Concentrado!N$2:N1013,Concentrado!$A$2:$A1013,"="&amp;$A24,Concentrado!$B$2:$B1013, "=Querétaro")</f>
        <v>10.488621434928168</v>
      </c>
      <c r="N24" s="12">
        <f>SUMIFS(Concentrado!O$2:O1013,Concentrado!$A$2:$A1013,"="&amp;$A24,Concentrado!$B$2:$B1013, "=Querétaro")</f>
        <v>1.9250136270701497</v>
      </c>
      <c r="O24" s="12">
        <f>SUMIFS(Concentrado!P$2:P1013,Concentrado!$A$2:$A1013,"="&amp;$A24,Concentrado!$B$2:$B1013, "=Querétaro")</f>
        <v>8.4933252053124377</v>
      </c>
      <c r="P24" s="12">
        <f>SUMIFS(Concentrado!Q$2:Q1013,Concentrado!$A$2:$A1013,"="&amp;$A24,Concentrado!$B$2:$B1013, "=Querétaro")</f>
        <v>1.6054805928470142</v>
      </c>
      <c r="Q24" s="12">
        <f>SUMIFS(Concentrado!R$2:R1013,Concentrado!$A$2:$A1013,"="&amp;$A24,Concentrado!$B$2:$B1013, "=Querétaro")</f>
        <v>2.6412745237160555</v>
      </c>
    </row>
    <row r="25" spans="1:17" x14ac:dyDescent="0.25">
      <c r="A25" s="5">
        <v>2013</v>
      </c>
      <c r="B25" s="12">
        <f>SUMIFS(Concentrado!C$2:C1014,Concentrado!$A$2:$A1014,"="&amp;$A25,Concentrado!$B$2:$B1014, "=Querétaro")</f>
        <v>5.7796482821309034</v>
      </c>
      <c r="C25" s="12">
        <f>SUMIFS(Concentrado!D$2:D1014,Concentrado!$A$2:$A1014,"="&amp;$A25,Concentrado!$B$2:$B1014, "=Querétaro")</f>
        <v>11.559296564261807</v>
      </c>
      <c r="D25" s="12">
        <f>SUMIFS(Concentrado!E$2:E1014,Concentrado!$A$2:$A1014,"="&amp;$A25,Concentrado!$B$2:$B1014, "=Querétaro")</f>
        <v>10.378500195523531</v>
      </c>
      <c r="E25" s="12">
        <f>SUMIFS(Concentrado!F$2:F1014,Concentrado!$A$2:$A1014,"="&amp;$A25,Concentrado!$B$2:$B1014, "=Querétaro")</f>
        <v>16.679732457091387</v>
      </c>
      <c r="F25" s="12">
        <f>SUMIFS(Concentrado!G$2:G1014,Concentrado!$A$2:$A1014,"="&amp;$A25,Concentrado!$B$2:$B1014, "=Querétaro")</f>
        <v>28.063423336741035</v>
      </c>
      <c r="G25" s="12">
        <f>SUMIFS(Concentrado!H$2:H1014,Concentrado!$A$2:$A1014,"="&amp;$A25,Concentrado!$B$2:$B1014, "=Querétaro")</f>
        <v>57.651519825548526</v>
      </c>
      <c r="H25" s="12">
        <f>SUMIFS(Concentrado!I$2:I1014,Concentrado!$A$2:$A1014,"="&amp;$A25,Concentrado!$B$2:$B1014, "=Querétaro")</f>
        <v>56.459270880640773</v>
      </c>
      <c r="I25" s="12">
        <f>SUMIFS(Concentrado!J$2:J1014,Concentrado!$A$2:$A1014,"="&amp;$A25,Concentrado!$B$2:$B1014, "=Querétaro")</f>
        <v>58.796816841470687</v>
      </c>
      <c r="J25" s="12">
        <f>SUMIFS(Concentrado!K$2:K1014,Concentrado!$A$2:$A1014,"="&amp;$A25,Concentrado!$B$2:$B1014, "=Querétaro")</f>
        <v>52.139225386088185</v>
      </c>
      <c r="K25" s="12">
        <f>SUMIFS(Concentrado!L$2:L1014,Concentrado!$A$2:$A1014,"="&amp;$A25,Concentrado!$B$2:$B1014, "=Querétaro")</f>
        <v>14.514022973624934</v>
      </c>
      <c r="L25" s="12">
        <f>SUMIFS(Concentrado!M$2:M1014,Concentrado!$A$2:$A1014,"="&amp;$A25,Concentrado!$B$2:$B1014, "=Querétaro")</f>
        <v>6.5742961204572881</v>
      </c>
      <c r="M25" s="12">
        <f>SUMIFS(Concentrado!N$2:N1014,Concentrado!$A$2:$A1014,"="&amp;$A25,Concentrado!$B$2:$B1014, "=Querétaro")</f>
        <v>10.837702819867058</v>
      </c>
      <c r="N25" s="12">
        <f>SUMIFS(Concentrado!O$2:O1014,Concentrado!$A$2:$A1014,"="&amp;$A25,Concentrado!$B$2:$B1014, "=Querétaro")</f>
        <v>2.4787865447500295</v>
      </c>
      <c r="O25" s="12">
        <f>SUMIFS(Concentrado!P$2:P1014,Concentrado!$A$2:$A1014,"="&amp;$A25,Concentrado!$B$2:$B1014, "=Querétaro")</f>
        <v>7.7964114999758047</v>
      </c>
      <c r="P25" s="12">
        <f>SUMIFS(Concentrado!Q$2:Q1014,Concentrado!$A$2:$A1014,"="&amp;$A25,Concentrado!$B$2:$B1014, "=Querétaro")</f>
        <v>1.1125731896158486</v>
      </c>
      <c r="Q25" s="12">
        <f>SUMIFS(Concentrado!R$2:R1014,Concentrado!$A$2:$A1014,"="&amp;$A25,Concentrado!$B$2:$B1014, "=Querétaro")</f>
        <v>3.084862025753035</v>
      </c>
    </row>
    <row r="26" spans="1:17" x14ac:dyDescent="0.25">
      <c r="A26" s="5">
        <v>2014</v>
      </c>
      <c r="B26" s="12">
        <f>SUMIFS(Concentrado!C$2:C1015,Concentrado!$A$2:$A1015,"="&amp;$A26,Concentrado!$B$2:$B1015, "=Querétaro")</f>
        <v>3.1249837240431044</v>
      </c>
      <c r="C26" s="12">
        <f>SUMIFS(Concentrado!D$2:D1015,Concentrado!$A$2:$A1015,"="&amp;$A26,Concentrado!$B$2:$B1015, "=Querétaro")</f>
        <v>9.8957817928031631</v>
      </c>
      <c r="D26" s="12">
        <f>SUMIFS(Concentrado!E$2:E1015,Concentrado!$A$2:$A1015,"="&amp;$A26,Concentrado!$B$2:$B1015, "=Querétaro")</f>
        <v>10.587821492918723</v>
      </c>
      <c r="E26" s="12">
        <f>SUMIFS(Concentrado!F$2:F1015,Concentrado!$A$2:$A1015,"="&amp;$A26,Concentrado!$B$2:$B1015, "=Querétaro")</f>
        <v>19.022187766938718</v>
      </c>
      <c r="F26" s="12">
        <f>SUMIFS(Concentrado!G$2:G1015,Concentrado!$A$2:$A1015,"="&amp;$A26,Concentrado!$B$2:$B1015, "=Querétaro")</f>
        <v>35.523467090388017</v>
      </c>
      <c r="G26" s="12">
        <f>SUMIFS(Concentrado!H$2:H1015,Concentrado!$A$2:$A1015,"="&amp;$A26,Concentrado!$B$2:$B1015, "=Querétaro")</f>
        <v>60.627921455465405</v>
      </c>
      <c r="H26" s="12">
        <f>SUMIFS(Concentrado!I$2:I1015,Concentrado!$A$2:$A1015,"="&amp;$A26,Concentrado!$B$2:$B1015, "=Querétaro")</f>
        <v>60.876460028818215</v>
      </c>
      <c r="I26" s="12">
        <f>SUMIFS(Concentrado!J$2:J1015,Concentrado!$A$2:$A1015,"="&amp;$A26,Concentrado!$B$2:$B1015, "=Querétaro")</f>
        <v>60.388114997611659</v>
      </c>
      <c r="J26" s="12">
        <f>SUMIFS(Concentrado!K$2:K1015,Concentrado!$A$2:$A1015,"="&amp;$A26,Concentrado!$B$2:$B1015, "=Querétaro")</f>
        <v>53.611487187595735</v>
      </c>
      <c r="K26" s="12">
        <f>SUMIFS(Concentrado!L$2:L1015,Concentrado!$A$2:$A1015,"="&amp;$A26,Concentrado!$B$2:$B1015, "=Querétaro")</f>
        <v>12.254054214307596</v>
      </c>
      <c r="L26" s="12">
        <f>SUMIFS(Concentrado!M$2:M1015,Concentrado!$A$2:$A1015,"="&amp;$A26,Concentrado!$B$2:$B1015, "=Querétaro")</f>
        <v>5.3858544732239029</v>
      </c>
      <c r="M26" s="12">
        <f>SUMIFS(Concentrado!N$2:N1015,Concentrado!$A$2:$A1015,"="&amp;$A26,Concentrado!$B$2:$B1015, "=Querétaro")</f>
        <v>8.9553800703550763</v>
      </c>
      <c r="N26" s="12">
        <f>SUMIFS(Concentrado!O$2:O1015,Concentrado!$A$2:$A1015,"="&amp;$A26,Concentrado!$B$2:$B1015, "=Querétaro")</f>
        <v>1.9417400320775455</v>
      </c>
      <c r="O26" s="12">
        <f>SUMIFS(Concentrado!P$2:P1015,Concentrado!$A$2:$A1015,"="&amp;$A26,Concentrado!$B$2:$B1015, "=Querétaro")</f>
        <v>5.0170116302251184</v>
      </c>
      <c r="P26" s="12">
        <f>SUMIFS(Concentrado!Q$2:Q1015,Concentrado!$A$2:$A1015,"="&amp;$A26,Concentrado!$B$2:$B1015, "=Querétaro")</f>
        <v>1.9270488482177268</v>
      </c>
      <c r="Q26" s="12">
        <f>SUMIFS(Concentrado!R$2:R1015,Concentrado!$A$2:$A1015,"="&amp;$A26,Concentrado!$B$2:$B1015, "=Querétaro")</f>
        <v>2.519986955361643</v>
      </c>
    </row>
    <row r="27" spans="1:17" x14ac:dyDescent="0.25">
      <c r="A27" s="5">
        <v>2015</v>
      </c>
      <c r="B27" s="12">
        <f>SUMIFS(Concentrado!C$2:C1016,Concentrado!$A$2:$A1016,"="&amp;$A27,Concentrado!$B$2:$B1016, "=Querétaro")</f>
        <v>2.0663291662361813</v>
      </c>
      <c r="C27" s="12">
        <f>SUMIFS(Concentrado!D$2:D1016,Concentrado!$A$2:$A1016,"="&amp;$A27,Concentrado!$B$2:$B1016, "=Querétaro")</f>
        <v>8.2653166649447254</v>
      </c>
      <c r="D27" s="12">
        <f>SUMIFS(Concentrado!E$2:E1016,Concentrado!$A$2:$A1016,"="&amp;$A27,Concentrado!$B$2:$B1016, "=Querétaro")</f>
        <v>6.08839655988199</v>
      </c>
      <c r="E27" s="12">
        <f>SUMIFS(Concentrado!F$2:F1016,Concentrado!$A$2:$A1016,"="&amp;$A27,Concentrado!$B$2:$B1016, "=Querétaro")</f>
        <v>13.916334994015976</v>
      </c>
      <c r="F27" s="12">
        <f>SUMIFS(Concentrado!G$2:G1016,Concentrado!$A$2:$A1016,"="&amp;$A27,Concentrado!$B$2:$B1016, "=Querétaro")</f>
        <v>32.68771264277855</v>
      </c>
      <c r="G27" s="12">
        <f>SUMIFS(Concentrado!H$2:H1016,Concentrado!$A$2:$A1016,"="&amp;$A27,Concentrado!$B$2:$B1016, "=Querétaro")</f>
        <v>57.451936550641776</v>
      </c>
      <c r="H27" s="12">
        <f>SUMIFS(Concentrado!I$2:I1016,Concentrado!$A$2:$A1016,"="&amp;$A27,Concentrado!$B$2:$B1016, "=Querétaro")</f>
        <v>57.534179327949722</v>
      </c>
      <c r="I27" s="12">
        <f>SUMIFS(Concentrado!J$2:J1016,Concentrado!$A$2:$A1016,"="&amp;$A27,Concentrado!$B$2:$B1016, "=Querétaro")</f>
        <v>57.372237355510919</v>
      </c>
      <c r="J27" s="12">
        <f>SUMIFS(Concentrado!K$2:K1016,Concentrado!$A$2:$A1016,"="&amp;$A27,Concentrado!$B$2:$B1016, "=Querétaro")</f>
        <v>57.838492894128017</v>
      </c>
      <c r="K27" s="12">
        <f>SUMIFS(Concentrado!L$2:L1016,Concentrado!$A$2:$A1016,"="&amp;$A27,Concentrado!$B$2:$B1016, "=Querétaro")</f>
        <v>12.659720249174219</v>
      </c>
      <c r="L27" s="12">
        <f>SUMIFS(Concentrado!M$2:M1016,Concentrado!$A$2:$A1016,"="&amp;$A27,Concentrado!$B$2:$B1016, "=Querétaro")</f>
        <v>6.7164164680733451</v>
      </c>
      <c r="M27" s="12">
        <f>SUMIFS(Concentrado!N$2:N1016,Concentrado!$A$2:$A1016,"="&amp;$A27,Concentrado!$B$2:$B1016, "=Querétaro")</f>
        <v>11.487199626911465</v>
      </c>
      <c r="N27" s="12">
        <f>SUMIFS(Concentrado!O$2:O1016,Concentrado!$A$2:$A1016,"="&amp;$A27,Concentrado!$B$2:$B1016, "=Querétaro")</f>
        <v>1.9980381168585892</v>
      </c>
      <c r="O27" s="12">
        <f>SUMIFS(Concentrado!P$2:P1016,Concentrado!$A$2:$A1016,"="&amp;$A27,Concentrado!$B$2:$B1016, "=Querétaro")</f>
        <v>7.5301889168602232</v>
      </c>
      <c r="P27" s="12">
        <f>SUMIFS(Concentrado!Q$2:Q1016,Concentrado!$A$2:$A1016,"="&amp;$A27,Concentrado!$B$2:$B1016, "=Querétaro")</f>
        <v>1.2079885733944866</v>
      </c>
      <c r="Q27" s="12">
        <f>SUMIFS(Concentrado!R$2:R1016,Concentrado!$A$2:$A1016,"="&amp;$A27,Concentrado!$B$2:$B1016, "=Querétaro")</f>
        <v>2.609255318532091</v>
      </c>
    </row>
    <row r="28" spans="1:17" x14ac:dyDescent="0.25">
      <c r="A28" s="5">
        <v>2016</v>
      </c>
      <c r="B28" s="12">
        <f>SUMIFS(Concentrado!C$2:C1017,Concentrado!$A$2:$A1017,"="&amp;$A28,Concentrado!$B$2:$B1017, "=Querétaro")</f>
        <v>2.0520502547107378</v>
      </c>
      <c r="C28" s="12">
        <f>SUMIFS(Concentrado!D$2:D1017,Concentrado!$A$2:$A1017,"="&amp;$A28,Concentrado!$B$2:$B1017, "=Querétaro")</f>
        <v>10.773263837231374</v>
      </c>
      <c r="D28" s="12">
        <f>SUMIFS(Concentrado!E$2:E1017,Concentrado!$A$2:$A1017,"="&amp;$A28,Concentrado!$B$2:$B1017, "=Querétaro")</f>
        <v>10.450377562028047</v>
      </c>
      <c r="E28" s="12">
        <f>SUMIFS(Concentrado!F$2:F1017,Concentrado!$A$2:$A1017,"="&amp;$A28,Concentrado!$B$2:$B1017, "=Querétaro")</f>
        <v>16.686893203883496</v>
      </c>
      <c r="F28" s="12">
        <f>SUMIFS(Concentrado!G$2:G1017,Concentrado!$A$2:$A1017,"="&amp;$A28,Concentrado!$B$2:$B1017, "=Querétaro")</f>
        <v>43.70860927152318</v>
      </c>
      <c r="G28" s="12">
        <f>SUMIFS(Concentrado!H$2:H1017,Concentrado!$A$2:$A1017,"="&amp;$A28,Concentrado!$B$2:$B1017, "=Querétaro")</f>
        <v>65.665877067611731</v>
      </c>
      <c r="H28" s="12">
        <f>SUMIFS(Concentrado!I$2:I1017,Concentrado!$A$2:$A1017,"="&amp;$A28,Concentrado!$B$2:$B1017, "=Querétaro")</f>
        <v>65.38169082236918</v>
      </c>
      <c r="I28" s="12">
        <f>SUMIFS(Concentrado!J$2:J1017,Concentrado!$A$2:$A1017,"="&amp;$A28,Concentrado!$B$2:$B1017, "=Querétaro")</f>
        <v>65.9419580191297</v>
      </c>
      <c r="J28" s="12">
        <f>SUMIFS(Concentrado!K$2:K1017,Concentrado!$A$2:$A1017,"="&amp;$A28,Concentrado!$B$2:$B1017, "=Querétaro")</f>
        <v>62.638055646626746</v>
      </c>
      <c r="K28" s="12">
        <f>SUMIFS(Concentrado!L$2:L1017,Concentrado!$A$2:$A1017,"="&amp;$A28,Concentrado!$B$2:$B1017, "=Querétaro")</f>
        <v>14.050983781758417</v>
      </c>
      <c r="L28" s="12">
        <f>SUMIFS(Concentrado!M$2:M1017,Concentrado!$A$2:$A1017,"="&amp;$A28,Concentrado!$B$2:$B1017, "=Querétaro")</f>
        <v>6.6233593584046409</v>
      </c>
      <c r="M28" s="12">
        <f>SUMIFS(Concentrado!N$2:N1017,Concentrado!$A$2:$A1017,"="&amp;$A28,Concentrado!$B$2:$B1017, "=Querétaro")</f>
        <v>11.424994431515319</v>
      </c>
      <c r="N28" s="12">
        <f>SUMIFS(Concentrado!O$2:O1017,Concentrado!$A$2:$A1017,"="&amp;$A28,Concentrado!$B$2:$B1017, "=Querétaro")</f>
        <v>1.8654019241620847</v>
      </c>
      <c r="O28" s="12">
        <f>SUMIFS(Concentrado!P$2:P1017,Concentrado!$A$2:$A1017,"="&amp;$A28,Concentrado!$B$2:$B1017, "=Querétaro")</f>
        <v>6.0216960427207304</v>
      </c>
      <c r="P28" s="12">
        <f>SUMIFS(Concentrado!Q$2:Q1017,Concentrado!$A$2:$A1017,"="&amp;$A28,Concentrado!$B$2:$B1017, "=Querétaro")</f>
        <v>1.1827427425722572</v>
      </c>
      <c r="Q28" s="12">
        <f>SUMIFS(Concentrado!R$2:R1017,Concentrado!$A$2:$A1017,"="&amp;$A28,Concentrado!$B$2:$B1017, "=Querétaro")</f>
        <v>2.5074146142531855</v>
      </c>
    </row>
    <row r="29" spans="1:17" x14ac:dyDescent="0.25">
      <c r="A29" s="5">
        <v>2017</v>
      </c>
      <c r="B29" s="12">
        <f>SUMIFS(Concentrado!C$2:C1018,Concentrado!$A$2:$A1018,"="&amp;$A29,Concentrado!$B$2:$B1018, "=Querétaro")</f>
        <v>2.5522574717337485</v>
      </c>
      <c r="C29" s="12">
        <f>SUMIFS(Concentrado!D$2:D1018,Concentrado!$A$2:$A1018,"="&amp;$A29,Concentrado!$B$2:$B1018, "=Querétaro")</f>
        <v>7.656772415201246</v>
      </c>
      <c r="D29" s="12">
        <f>SUMIFS(Concentrado!E$2:E1018,Concentrado!$A$2:$A1018,"="&amp;$A29,Concentrado!$B$2:$B1018, "=Querétaro")</f>
        <v>11.102548361394481</v>
      </c>
      <c r="E29" s="12">
        <f>SUMIFS(Concentrado!F$2:F1018,Concentrado!$A$2:$A1018,"="&amp;$A29,Concentrado!$B$2:$B1018, "=Querétaro")</f>
        <v>20.898914562624903</v>
      </c>
      <c r="F29" s="12">
        <f>SUMIFS(Concentrado!G$2:G1018,Concentrado!$A$2:$A1018,"="&amp;$A29,Concentrado!$B$2:$B1018, "=Querétaro")</f>
        <v>37.247731274549643</v>
      </c>
      <c r="G29" s="12">
        <f>SUMIFS(Concentrado!H$2:H1018,Concentrado!$A$2:$A1018,"="&amp;$A29,Concentrado!$B$2:$B1018, "=Querétaro")</f>
        <v>61.034233433681152</v>
      </c>
      <c r="H29" s="12">
        <f>SUMIFS(Concentrado!I$2:I1018,Concentrado!$A$2:$A1018,"="&amp;$A29,Concentrado!$B$2:$B1018, "=Querétaro")</f>
        <v>62.383266606133887</v>
      </c>
      <c r="I29" s="12">
        <f>SUMIFS(Concentrado!J$2:J1018,Concentrado!$A$2:$A1018,"="&amp;$A29,Concentrado!$B$2:$B1018, "=Querétaro")</f>
        <v>59.722951356433526</v>
      </c>
      <c r="J29" s="12">
        <f>SUMIFS(Concentrado!K$2:K1018,Concentrado!$A$2:$A1018,"="&amp;$A29,Concentrado!$B$2:$B1018, "=Querétaro")</f>
        <v>69.846166832160961</v>
      </c>
      <c r="K29" s="12">
        <f>SUMIFS(Concentrado!L$2:L1018,Concentrado!$A$2:$A1018,"="&amp;$A29,Concentrado!$B$2:$B1018, "=Querétaro")</f>
        <v>13.959957647065369</v>
      </c>
      <c r="L29" s="12">
        <f>SUMIFS(Concentrado!M$2:M1018,Concentrado!$A$2:$A1018,"="&amp;$A29,Concentrado!$B$2:$B1018, "=Querétaro")</f>
        <v>10.574320078175763</v>
      </c>
      <c r="M29" s="12">
        <f>SUMIFS(Concentrado!N$2:N1018,Concentrado!$A$2:$A1018,"="&amp;$A29,Concentrado!$B$2:$B1018, "=Querétaro")</f>
        <v>17.971649957423185</v>
      </c>
      <c r="N29" s="12">
        <f>SUMIFS(Concentrado!O$2:O1018,Concentrado!$A$2:$A1018,"="&amp;$A29,Concentrado!$B$2:$B1018, "=Querétaro")</f>
        <v>3.3839957123859725</v>
      </c>
      <c r="O29" s="12">
        <f>SUMIFS(Concentrado!P$2:P1018,Concentrado!$A$2:$A1018,"="&amp;$A29,Concentrado!$B$2:$B1018, "=Querétaro")</f>
        <v>7.4876042077797482</v>
      </c>
      <c r="P29" s="12">
        <f>SUMIFS(Concentrado!Q$2:Q1018,Concentrado!$A$2:$A1018,"="&amp;$A29,Concentrado!$B$2:$B1018, "=Querétaro")</f>
        <v>0.92757193668208449</v>
      </c>
      <c r="Q29" s="12">
        <f>SUMIFS(Concentrado!R$2:R1018,Concentrado!$A$2:$A1018,"="&amp;$A29,Concentrado!$B$2:$B1018, "=Querétaro")</f>
        <v>2.5044442290416278</v>
      </c>
    </row>
    <row r="30" spans="1:17" x14ac:dyDescent="0.25">
      <c r="A30" s="5">
        <v>2018</v>
      </c>
      <c r="B30" s="12">
        <f>SUMIFS(Concentrado!C$2:C1019,Concentrado!$A$2:$A1019,"="&amp;$A30,Concentrado!$B$2:$B1019, "=Querétaro")</f>
        <v>3.0524875229572501</v>
      </c>
      <c r="C30" s="12">
        <f>SUMIFS(Concentrado!D$2:D1019,Concentrado!$A$2:$A1019,"="&amp;$A30,Concentrado!$B$2:$B1019, "=Querétaro")</f>
        <v>8.6487146483788742</v>
      </c>
      <c r="D30" s="12">
        <f>SUMIFS(Concentrado!E$2:E1019,Concentrado!$A$2:$A1019,"="&amp;$A30,Concentrado!$B$2:$B1019, "=Querétaro")</f>
        <v>13.932714488598132</v>
      </c>
      <c r="E30" s="12">
        <f>SUMIFS(Concentrado!F$2:F1019,Concentrado!$A$2:$A1019,"="&amp;$A30,Concentrado!$B$2:$B1019, "=Querétaro")</f>
        <v>23.748945151019544</v>
      </c>
      <c r="F30" s="12">
        <f>SUMIFS(Concentrado!G$2:G1019,Concentrado!$A$2:$A1019,"="&amp;$A30,Concentrado!$B$2:$B1019, "=Querétaro")</f>
        <v>41.02389133949098</v>
      </c>
      <c r="G30" s="12">
        <f>SUMIFS(Concentrado!H$2:H1019,Concentrado!$A$2:$A1019,"="&amp;$A30,Concentrado!$B$2:$B1019, "=Querétaro")</f>
        <v>63.559572654005706</v>
      </c>
      <c r="H30" s="12">
        <f>SUMIFS(Concentrado!I$2:I1019,Concentrado!$A$2:$A1019,"="&amp;$A30,Concentrado!$B$2:$B1019, "=Querétaro")</f>
        <v>64.69123087755824</v>
      </c>
      <c r="I30" s="12">
        <f>SUMIFS(Concentrado!J$2:J1019,Concentrado!$A$2:$A1019,"="&amp;$A30,Concentrado!$B$2:$B1019, "=Querétaro")</f>
        <v>62.459112165258198</v>
      </c>
      <c r="J30" s="12">
        <f>SUMIFS(Concentrado!K$2:K1019,Concentrado!$A$2:$A1019,"="&amp;$A30,Concentrado!$B$2:$B1019, "=Querétaro")</f>
        <v>73.978428872879945</v>
      </c>
      <c r="K30" s="12">
        <f>SUMIFS(Concentrado!L$2:L1019,Concentrado!$A$2:$A1019,"="&amp;$A30,Concentrado!$B$2:$B1019, "=Querétaro")</f>
        <v>14.832083525558957</v>
      </c>
      <c r="L30" s="12">
        <f>SUMIFS(Concentrado!M$2:M1019,Concentrado!$A$2:$A1019,"="&amp;$A30,Concentrado!$B$2:$B1019, "=Querétaro")</f>
        <v>11.101314049804863</v>
      </c>
      <c r="M30" s="12">
        <f>SUMIFS(Concentrado!N$2:N1019,Concentrado!$A$2:$A1019,"="&amp;$A30,Concentrado!$B$2:$B1019, "=Querétaro")</f>
        <v>19.0105471623067</v>
      </c>
      <c r="N30" s="12">
        <f>SUMIFS(Concentrado!O$2:O1019,Concentrado!$A$2:$A1019,"="&amp;$A30,Concentrado!$B$2:$B1019, "=Querétaro")</f>
        <v>3.3203838363714842</v>
      </c>
      <c r="O30" s="12">
        <f>SUMIFS(Concentrado!P$2:P1019,Concentrado!$A$2:$A1019,"="&amp;$A30,Concentrado!$B$2:$B1019, "=Querétaro")</f>
        <v>8.0559181418017811</v>
      </c>
      <c r="P30" s="12">
        <f>SUMIFS(Concentrado!Q$2:Q1019,Concentrado!$A$2:$A1019,"="&amp;$A30,Concentrado!$B$2:$B1019, "=Querétaro")</f>
        <v>0.59146345347320994</v>
      </c>
      <c r="Q30" s="12">
        <f>SUMIFS(Concentrado!R$2:R1019,Concentrado!$A$2:$A1019,"="&amp;$A30,Concentrado!$B$2:$B1019, "=Querétaro")</f>
        <v>2.5023453800789648</v>
      </c>
    </row>
    <row r="31" spans="1:17" x14ac:dyDescent="0.25">
      <c r="A31" s="5">
        <v>2019</v>
      </c>
      <c r="B31" s="12">
        <f>SUMIFS(Concentrado!C$2:C1020,Concentrado!$A$2:$A1020,"="&amp;$A31,Concentrado!$B$2:$B1020, "=Querétaro")</f>
        <v>2.5395019528770018</v>
      </c>
      <c r="C31" s="12">
        <f>SUMIFS(Concentrado!D$2:D1020,Concentrado!$A$2:$A1020,"="&amp;$A31,Concentrado!$B$2:$B1020, "=Querétaro")</f>
        <v>8.126406249206406</v>
      </c>
      <c r="D31" s="12">
        <f>SUMIFS(Concentrado!E$2:E1020,Concentrado!$A$2:$A1020,"="&amp;$A31,Concentrado!$B$2:$B1020, "=Querétaro")</f>
        <v>15.214805388807434</v>
      </c>
      <c r="E31" s="12">
        <f>SUMIFS(Concentrado!F$2:F1020,Concentrado!$A$2:$A1020,"="&amp;$A31,Concentrado!$B$2:$B1020, "=Querétaro")</f>
        <v>27.202227816352689</v>
      </c>
      <c r="F31" s="12">
        <f>SUMIFS(Concentrado!G$2:G1020,Concentrado!$A$2:$A1020,"="&amp;$A31,Concentrado!$B$2:$B1020, "=Querétaro")</f>
        <v>42.923479143091271</v>
      </c>
      <c r="G31" s="12">
        <f>SUMIFS(Concentrado!H$2:H1020,Concentrado!$A$2:$A1020,"="&amp;$A31,Concentrado!$B$2:$B1020, "=Querétaro")</f>
        <v>65.249080885636815</v>
      </c>
      <c r="H31" s="12">
        <f>SUMIFS(Concentrado!I$2:I1020,Concentrado!$A$2:$A1020,"="&amp;$A31,Concentrado!$B$2:$B1020, "=Querétaro")</f>
        <v>67.023278815028434</v>
      </c>
      <c r="I31" s="12">
        <f>SUMIFS(Concentrado!J$2:J1020,Concentrado!$A$2:$A1020,"="&amp;$A31,Concentrado!$B$2:$B1020, "=Querétaro")</f>
        <v>63.523221658158732</v>
      </c>
      <c r="J31" s="12">
        <f>SUMIFS(Concentrado!K$2:K1020,Concentrado!$A$2:$A1020,"="&amp;$A31,Concentrado!$B$2:$B1020, "=Querétaro")</f>
        <v>79.540460682627753</v>
      </c>
      <c r="K31" s="12">
        <f>SUMIFS(Concentrado!L$2:L1020,Concentrado!$A$2:$A1020,"="&amp;$A31,Concentrado!$B$2:$B1020, "=Querétaro")</f>
        <v>15.452554405496466</v>
      </c>
      <c r="L31" s="12">
        <f>SUMIFS(Concentrado!M$2:M1020,Concentrado!$A$2:$A1020,"="&amp;$A31,Concentrado!$B$2:$B1020, "=Querétaro")</f>
        <v>12.906902379157453</v>
      </c>
      <c r="M31" s="12">
        <f>SUMIFS(Concentrado!N$2:N1020,Concentrado!$A$2:$A1020,"="&amp;$A31,Concentrado!$B$2:$B1020, "=Querétaro")</f>
        <v>22.008995610880959</v>
      </c>
      <c r="N31" s="12">
        <f>SUMIFS(Concentrado!O$2:O1020,Concentrado!$A$2:$A1020,"="&amp;$A31,Concentrado!$B$2:$B1020, "=Querétaro")</f>
        <v>3.9646948330334846</v>
      </c>
      <c r="O31" s="12">
        <f>SUMIFS(Concentrado!P$2:P1020,Concentrado!$A$2:$A1020,"="&amp;$A31,Concentrado!$B$2:$B1020, "=Querétaro")</f>
        <v>8.1245125292482463</v>
      </c>
      <c r="P31" s="12">
        <f>SUMIFS(Concentrado!Q$2:Q1020,Concentrado!$A$2:$A1020,"="&amp;$A31,Concentrado!$B$2:$B1020, "=Querétaro")</f>
        <v>0.4912661805215639</v>
      </c>
      <c r="Q31" s="12">
        <f>SUMIFS(Concentrado!R$2:R1020,Concentrado!$A$2:$A1020,"="&amp;$A31,Concentrado!$B$2:$B1020, "=Querétaro")</f>
        <v>2.4563309026078195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"=Quintana Roo")</f>
        <v>126.30525855061589</v>
      </c>
      <c r="C2" s="12">
        <f>SUMIFS(Concentrado!D$2:D991,Concentrado!$A$2:$A991,"="&amp;$A2,Concentrado!$B$2:$B991, "=Quintana Roo")</f>
        <v>52.522978803226408</v>
      </c>
      <c r="D2" s="12">
        <f>SUMIFS(Concentrado!E$2:E991,Concentrado!$A$2:$A991,"="&amp;$A2,Concentrado!$B$2:$B991, "=Quintana Roo")</f>
        <v>21.789240702301633</v>
      </c>
      <c r="E2" s="12">
        <f>SUMIFS(Concentrado!F$2:F991,Concentrado!$A$2:$A991,"="&amp;$A2,Concentrado!$B$2:$B991, "=Quintana Roo")</f>
        <v>3.4404064266792047</v>
      </c>
      <c r="F2" s="12">
        <f>SUMIFS(Concentrado!G$2:G991,Concentrado!$A$2:$A991,"="&amp;$A2,Concentrado!$B$2:$B991, "=Quintana Roo")</f>
        <v>20.749757919490939</v>
      </c>
      <c r="G2" s="12">
        <f>SUMIFS(Concentrado!H$2:H991,Concentrado!$A$2:$A991,"="&amp;$A2,Concentrado!$B$2:$B991, "=Quintana Roo")</f>
        <v>10.340469533912911</v>
      </c>
      <c r="H2" s="12">
        <f>SUMIFS(Concentrado!I$2:I991,Concentrado!$A$2:$A991,"="&amp;$A2,Concentrado!$B$2:$B991, "=Quintana Roo")</f>
        <v>8.471361274092736</v>
      </c>
      <c r="I2" s="12">
        <f>SUMIFS(Concentrado!J$2:J991,Concentrado!$A$2:$A991,"="&amp;$A2,Concentrado!$B$2:$B991, "=Quintana Roo")</f>
        <v>12.364538503571756</v>
      </c>
      <c r="J2" s="12">
        <f>SUMIFS(Concentrado!K$2:K991,Concentrado!$A$2:$A991,"="&amp;$A2,Concentrado!$B$2:$B991, "=Quintana Roo")</f>
        <v>11.297920416682624</v>
      </c>
      <c r="K2" s="12">
        <f>SUMIFS(Concentrado!L$2:L991,Concentrado!$A$2:$A991,"="&amp;$A2,Concentrado!$B$2:$B991, "=Quintana Roo")</f>
        <v>0.19149017655394279</v>
      </c>
      <c r="L2" s="12">
        <f>SUMIFS(Concentrado!M$2:M991,Concentrado!$A$2:$A991,"="&amp;$A2,Concentrado!$B$2:$B991, "=Quintana Roo")</f>
        <v>10.531959710466852</v>
      </c>
      <c r="M2" s="12">
        <f>SUMIFS(Concentrado!N$2:N991,Concentrado!$A$2:$A991,"="&amp;$A2,Concentrado!$B$2:$B991, "=Quintana Roo")</f>
        <v>19.520962935952827</v>
      </c>
      <c r="N2" s="12">
        <f>SUMIFS(Concentrado!O$2:O991,Concentrado!$A$2:$A991,"="&amp;$A2,Concentrado!$B$2:$B991, "=Quintana Roo")</f>
        <v>0.79771216152075841</v>
      </c>
      <c r="O2" s="12">
        <f>SUMIFS(Concentrado!P$2:P991,Concentrado!$A$2:$A991,"="&amp;$A2,Concentrado!$B$2:$B991, "=Quintana Roo")</f>
        <v>7.8112794875800651</v>
      </c>
      <c r="P2" s="12">
        <f>SUMIFS(Concentrado!Q$2:Q991,Concentrado!$A$2:$A991,"="&amp;$A2,Concentrado!$B$2:$B991, "=Quintana Roo")</f>
        <v>3.4468231779709697</v>
      </c>
      <c r="Q2" s="12">
        <f>SUMIFS(Concentrado!R$2:R991,Concentrado!$A$2:$A991,"="&amp;$A2,Concentrado!$B$2:$B991, "=Quintana Roo")</f>
        <v>0.95745088276971402</v>
      </c>
    </row>
    <row r="3" spans="1:17" x14ac:dyDescent="0.25">
      <c r="A3" s="5">
        <v>1991</v>
      </c>
      <c r="B3" s="12">
        <f>SUMIFS(Concentrado!C$2:C992,Concentrado!$A$2:$A992,"="&amp;$A3,Concentrado!$B$2:$B992, "=Quintana Roo")</f>
        <v>91.745305499952337</v>
      </c>
      <c r="C3" s="12">
        <f>SUMIFS(Concentrado!D$2:D992,Concentrado!$A$2:$A992,"="&amp;$A3,Concentrado!$B$2:$B992, "=Quintana Roo")</f>
        <v>34.553426746735298</v>
      </c>
      <c r="D3" s="12">
        <f>SUMIFS(Concentrado!E$2:E992,Concentrado!$A$2:$A992,"="&amp;$A3,Concentrado!$B$2:$B992, "=Quintana Roo")</f>
        <v>27.35057120616019</v>
      </c>
      <c r="E3" s="12">
        <f>SUMIFS(Concentrado!F$2:F992,Concentrado!$A$2:$A992,"="&amp;$A3,Concentrado!$B$2:$B992, "=Quintana Roo")</f>
        <v>4.2077801855631067</v>
      </c>
      <c r="F3" s="12">
        <f>SUMIFS(Concentrado!G$2:G992,Concentrado!$A$2:$A992,"="&amp;$A3,Concentrado!$B$2:$B992, "=Quintana Roo")</f>
        <v>12.908222537756549</v>
      </c>
      <c r="G3" s="12">
        <f>SUMIFS(Concentrado!H$2:H992,Concentrado!$A$2:$A992,"="&amp;$A3,Concentrado!$B$2:$B992, "=Quintana Roo")</f>
        <v>13.138003023540422</v>
      </c>
      <c r="H3" s="12">
        <f>SUMIFS(Concentrado!I$2:I992,Concentrado!$A$2:$A992,"="&amp;$A3,Concentrado!$B$2:$B992, "=Quintana Roo")</f>
        <v>10.756531122808356</v>
      </c>
      <c r="I3" s="12">
        <f>SUMIFS(Concentrado!J$2:J992,Concentrado!$A$2:$A992,"="&amp;$A3,Concentrado!$B$2:$B992, "=Quintana Roo")</f>
        <v>15.704280912194374</v>
      </c>
      <c r="J3" s="12">
        <f>SUMIFS(Concentrado!K$2:K992,Concentrado!$A$2:$A992,"="&amp;$A3,Concentrado!$B$2:$B992, "=Quintana Roo")</f>
        <v>13.677920956014686</v>
      </c>
      <c r="K3" s="12">
        <f>SUMIFS(Concentrado!L$2:L992,Concentrado!$A$2:$A992,"="&amp;$A3,Concentrado!$B$2:$B992, "=Quintana Roo")</f>
        <v>1.4397811532647038</v>
      </c>
      <c r="L3" s="12">
        <f>SUMIFS(Concentrado!M$2:M992,Concentrado!$A$2:$A992,"="&amp;$A3,Concentrado!$B$2:$B992, "=Quintana Roo")</f>
        <v>9.7185227845367503</v>
      </c>
      <c r="M3" s="12">
        <f>SUMIFS(Concentrado!N$2:N992,Concentrado!$A$2:$A992,"="&amp;$A3,Concentrado!$B$2:$B992, "=Quintana Roo")</f>
        <v>17.349243746465092</v>
      </c>
      <c r="N3" s="12">
        <f>SUMIFS(Concentrado!O$2:O992,Concentrado!$A$2:$A992,"="&amp;$A3,Concentrado!$B$2:$B992, "=Quintana Roo")</f>
        <v>1.4956458011613689</v>
      </c>
      <c r="O3" s="12">
        <f>SUMIFS(Concentrado!P$2:P992,Concentrado!$A$2:$A992,"="&amp;$A3,Concentrado!$B$2:$B992, "=Quintana Roo")</f>
        <v>2.8680649166007695</v>
      </c>
      <c r="P3" s="12">
        <f>SUMIFS(Concentrado!Q$2:Q992,Concentrado!$A$2:$A992,"="&amp;$A3,Concentrado!$B$2:$B992, "=Quintana Roo")</f>
        <v>2.3396443740551436</v>
      </c>
      <c r="Q3" s="12">
        <f>SUMIFS(Concentrado!R$2:R992,Concentrado!$A$2:$A992,"="&amp;$A3,Concentrado!$B$2:$B992, "=Quintana Roo")</f>
        <v>0.7198905766323519</v>
      </c>
    </row>
    <row r="4" spans="1:17" x14ac:dyDescent="0.25">
      <c r="A4" s="5">
        <v>1992</v>
      </c>
      <c r="B4" s="12">
        <f>SUMIFS(Concentrado!C$2:C993,Concentrado!$A$2:$A993,"="&amp;$A4,Concentrado!$B$2:$B993, "=Quintana Roo")</f>
        <v>53.471068738765382</v>
      </c>
      <c r="C4" s="12">
        <f>SUMIFS(Concentrado!D$2:D993,Concentrado!$A$2:$A993,"="&amp;$A4,Concentrado!$B$2:$B993, "=Quintana Roo")</f>
        <v>50.058021797993121</v>
      </c>
      <c r="D4" s="12">
        <f>SUMIFS(Concentrado!E$2:E993,Concentrado!$A$2:$A993,"="&amp;$A4,Concentrado!$B$2:$B993, "=Quintana Roo")</f>
        <v>11.61687544773374</v>
      </c>
      <c r="E4" s="12">
        <f>SUMIFS(Concentrado!F$2:F993,Concentrado!$A$2:$A993,"="&amp;$A4,Concentrado!$B$2:$B993, "=Quintana Roo")</f>
        <v>5.8084377238668701</v>
      </c>
      <c r="F4" s="12">
        <f>SUMIFS(Concentrado!G$2:G993,Concentrado!$A$2:$A993,"="&amp;$A4,Concentrado!$B$2:$B993, "=Quintana Roo")</f>
        <v>18.088088993397847</v>
      </c>
      <c r="G4" s="12">
        <f>SUMIFS(Concentrado!H$2:H993,Concentrado!$A$2:$A993,"="&amp;$A4,Concentrado!$B$2:$B993, "=Quintana Roo")</f>
        <v>13.904503193796556</v>
      </c>
      <c r="H4" s="12">
        <f>SUMIFS(Concentrado!I$2:I993,Concentrado!$A$2:$A993,"="&amp;$A4,Concentrado!$B$2:$B993, "=Quintana Roo")</f>
        <v>15.398829688943641</v>
      </c>
      <c r="I4" s="12">
        <f>SUMIFS(Concentrado!J$2:J993,Concentrado!$A$2:$A993,"="&amp;$A4,Concentrado!$B$2:$B993, "=Quintana Roo")</f>
        <v>12.301463171176616</v>
      </c>
      <c r="J4" s="12">
        <f>SUMIFS(Concentrado!K$2:K993,Concentrado!$A$2:$A993,"="&amp;$A4,Concentrado!$B$2:$B993, "=Quintana Roo")</f>
        <v>17.29584543618596</v>
      </c>
      <c r="K4" s="12">
        <f>SUMIFS(Concentrado!L$2:L993,Concentrado!$A$2:$A993,"="&amp;$A4,Concentrado!$B$2:$B993, "=Quintana Roo")</f>
        <v>1.1869697848362915</v>
      </c>
      <c r="L4" s="12">
        <f>SUMIFS(Concentrado!M$2:M993,Concentrado!$A$2:$A993,"="&amp;$A4,Concentrado!$B$2:$B993, "=Quintana Roo")</f>
        <v>8.6479227180929801</v>
      </c>
      <c r="M4" s="12">
        <f>SUMIFS(Concentrado!N$2:N993,Concentrado!$A$2:$A993,"="&amp;$A4,Concentrado!$B$2:$B993, "=Quintana Roo")</f>
        <v>13.105386969313736</v>
      </c>
      <c r="N4" s="12">
        <f>SUMIFS(Concentrado!O$2:O993,Concentrado!$A$2:$A993,"="&amp;$A4,Concentrado!$B$2:$B993, "=Quintana Roo")</f>
        <v>3.5147037631933196</v>
      </c>
      <c r="O4" s="12">
        <f>SUMIFS(Concentrado!P$2:P993,Concentrado!$A$2:$A993,"="&amp;$A4,Concentrado!$B$2:$B993, "=Quintana Roo")</f>
        <v>3.8795929531073599</v>
      </c>
      <c r="P4" s="12">
        <f>SUMIFS(Concentrado!Q$2:Q993,Concentrado!$A$2:$A993,"="&amp;$A4,Concentrado!$B$2:$B993, "=Quintana Roo")</f>
        <v>3.391342242389404</v>
      </c>
      <c r="Q4" s="12">
        <f>SUMIFS(Concentrado!R$2:R993,Concentrado!$A$2:$A993,"="&amp;$A4,Concentrado!$B$2:$B993, "=Quintana Roo")</f>
        <v>2.8826409060309937</v>
      </c>
    </row>
    <row r="5" spans="1:17" x14ac:dyDescent="0.25">
      <c r="A5" s="5">
        <v>1993</v>
      </c>
      <c r="B5" s="12">
        <f>SUMIFS(Concentrado!C$2:C994,Concentrado!$A$2:$A994,"="&amp;$A5,Concentrado!$B$2:$B994, "=Quintana Roo")</f>
        <v>51.154792224471585</v>
      </c>
      <c r="C5" s="12">
        <f>SUMIFS(Concentrado!D$2:D994,Concentrado!$A$2:$A994,"="&amp;$A5,Concentrado!$B$2:$B994, "=Quintana Roo")</f>
        <v>43.535993382529007</v>
      </c>
      <c r="D5" s="12">
        <f>SUMIFS(Concentrado!E$2:E994,Concentrado!$A$2:$A994,"="&amp;$A5,Concentrado!$B$2:$B994, "=Quintana Roo")</f>
        <v>23.225068781934471</v>
      </c>
      <c r="E5" s="12">
        <f>SUMIFS(Concentrado!F$2:F994,Concentrado!$A$2:$A994,"="&amp;$A5,Concentrado!$B$2:$B994, "=Quintana Roo")</f>
        <v>2.6798156286847465</v>
      </c>
      <c r="F5" s="12">
        <f>SUMIFS(Concentrado!G$2:G994,Concentrado!$A$2:$A994,"="&amp;$A5,Concentrado!$B$2:$B994, "=Quintana Roo")</f>
        <v>22.545372562281592</v>
      </c>
      <c r="G5" s="12">
        <f>SUMIFS(Concentrado!H$2:H994,Concentrado!$A$2:$A994,"="&amp;$A5,Concentrado!$B$2:$B994, "=Quintana Roo")</f>
        <v>14.572240682173026</v>
      </c>
      <c r="H5" s="12">
        <f>SUMIFS(Concentrado!I$2:I994,Concentrado!$A$2:$A994,"="&amp;$A5,Concentrado!$B$2:$B994, "=Quintana Roo")</f>
        <v>10.851602781730861</v>
      </c>
      <c r="I5" s="12">
        <f>SUMIFS(Concentrado!J$2:J994,Concentrado!$A$2:$A994,"="&amp;$A5,Concentrado!$B$2:$B994, "=Quintana Roo")</f>
        <v>18.546608289009146</v>
      </c>
      <c r="J5" s="12">
        <f>SUMIFS(Concentrado!K$2:K994,Concentrado!$A$2:$A994,"="&amp;$A5,Concentrado!$B$2:$B994, "=Quintana Roo")</f>
        <v>18.735738019936747</v>
      </c>
      <c r="K5" s="12">
        <f>SUMIFS(Concentrado!L$2:L994,Concentrado!$A$2:$A994,"="&amp;$A5,Concentrado!$B$2:$B994, "=Quintana Roo")</f>
        <v>2.0817486688818607</v>
      </c>
      <c r="L5" s="12">
        <f>SUMIFS(Concentrado!M$2:M994,Concentrado!$A$2:$A994,"="&amp;$A5,Concentrado!$B$2:$B994, "=Quintana Roo")</f>
        <v>11.689819448336602</v>
      </c>
      <c r="M5" s="12">
        <f>SUMIFS(Concentrado!N$2:N994,Concentrado!$A$2:$A994,"="&amp;$A5,Concentrado!$B$2:$B994, "=Quintana Roo")</f>
        <v>20.463022388406767</v>
      </c>
      <c r="N5" s="12">
        <f>SUMIFS(Concentrado!O$2:O994,Concentrado!$A$2:$A994,"="&amp;$A5,Concentrado!$B$2:$B994, "=Quintana Roo")</f>
        <v>1.6559471686615308</v>
      </c>
      <c r="O5" s="12">
        <f>SUMIFS(Concentrado!P$2:P994,Concentrado!$A$2:$A994,"="&amp;$A5,Concentrado!$B$2:$B994, "=Quintana Roo")</f>
        <v>2.2106694275471517</v>
      </c>
      <c r="P5" s="12">
        <f>SUMIFS(Concentrado!Q$2:Q994,Concentrado!$A$2:$A994,"="&amp;$A5,Concentrado!$B$2:$B994, "=Quintana Roo")</f>
        <v>3.3628247728091596</v>
      </c>
      <c r="Q5" s="12">
        <f>SUMIFS(Concentrado!R$2:R994,Concentrado!$A$2:$A994,"="&amp;$A5,Concentrado!$B$2:$B994, "=Quintana Roo")</f>
        <v>3.5229592858000718</v>
      </c>
    </row>
    <row r="6" spans="1:17" x14ac:dyDescent="0.25">
      <c r="A6" s="5">
        <v>1994</v>
      </c>
      <c r="B6" s="12">
        <f>SUMIFS(Concentrado!C$2:C995,Concentrado!$A$2:$A995,"="&amp;$A6,Concentrado!$B$2:$B995, "=Quintana Roo")</f>
        <v>40.705138240911793</v>
      </c>
      <c r="C6" s="12">
        <f>SUMIFS(Concentrado!D$2:D995,Concentrado!$A$2:$A995,"="&amp;$A6,Concentrado!$B$2:$B995, "=Quintana Roo")</f>
        <v>59.492125121332627</v>
      </c>
      <c r="D6" s="12">
        <f>SUMIFS(Concentrado!E$2:E995,Concentrado!$A$2:$A995,"="&amp;$A6,Concentrado!$B$2:$B995, "=Quintana Roo")</f>
        <v>16.530974914245569</v>
      </c>
      <c r="E6" s="12">
        <f>SUMIFS(Concentrado!F$2:F995,Concentrado!$A$2:$A995,"="&amp;$A6,Concentrado!$B$2:$B995, "=Quintana Roo")</f>
        <v>6.6123899656982275</v>
      </c>
      <c r="F6" s="12">
        <f>SUMIFS(Concentrado!G$2:G995,Concentrado!$A$2:$A995,"="&amp;$A6,Concentrado!$B$2:$B995, "=Quintana Roo")</f>
        <v>23.732925478614</v>
      </c>
      <c r="G6" s="12">
        <f>SUMIFS(Concentrado!H$2:H995,Concentrado!$A$2:$A995,"="&amp;$A6,Concentrado!$B$2:$B995, "=Quintana Roo")</f>
        <v>11.670963703302883</v>
      </c>
      <c r="H6" s="12">
        <f>SUMIFS(Concentrado!I$2:I995,Concentrado!$A$2:$A995,"="&amp;$A6,Concentrado!$B$2:$B995, "=Quintana Roo")</f>
        <v>8.8211165769363085</v>
      </c>
      <c r="I6" s="12">
        <f>SUMIFS(Concentrado!J$2:J995,Concentrado!$A$2:$A995,"="&amp;$A6,Concentrado!$B$2:$B995, "=Quintana Roo")</f>
        <v>14.702938084989238</v>
      </c>
      <c r="J6" s="12">
        <f>SUMIFS(Concentrado!K$2:K995,Concentrado!$A$2:$A995,"="&amp;$A6,Concentrado!$B$2:$B995, "=Quintana Roo")</f>
        <v>16.672805290432692</v>
      </c>
      <c r="K6" s="12">
        <f>SUMIFS(Concentrado!L$2:L995,Concentrado!$A$2:$A995,"="&amp;$A6,Concentrado!$B$2:$B995, "=Quintana Roo")</f>
        <v>1.9704224434147726</v>
      </c>
      <c r="L6" s="12">
        <f>SUMIFS(Concentrado!M$2:M995,Concentrado!$A$2:$A995,"="&amp;$A6,Concentrado!$B$2:$B995, "=Quintana Roo")</f>
        <v>23.493498363791517</v>
      </c>
      <c r="M6" s="12">
        <f>SUMIFS(Concentrado!N$2:N995,Concentrado!$A$2:$A995,"="&amp;$A6,Concentrado!$B$2:$B995, "=Quintana Roo")</f>
        <v>38.224838500057338</v>
      </c>
      <c r="N6" s="12">
        <f>SUMIFS(Concentrado!O$2:O995,Concentrado!$A$2:$A995,"="&amp;$A6,Concentrado!$B$2:$B995, "=Quintana Roo")</f>
        <v>5.0052555182942084</v>
      </c>
      <c r="O6" s="12">
        <f>SUMIFS(Concentrado!P$2:P995,Concentrado!$A$2:$A995,"="&amp;$A6,Concentrado!$B$2:$B995, "=Quintana Roo")</f>
        <v>5.9636776947930077</v>
      </c>
      <c r="P6" s="12">
        <f>SUMIFS(Concentrado!Q$2:Q995,Concentrado!$A$2:$A995,"="&amp;$A6,Concentrado!$B$2:$B995, "=Quintana Roo")</f>
        <v>2.2735643577862756</v>
      </c>
      <c r="Q6" s="12">
        <f>SUMIFS(Concentrado!R$2:R995,Concentrado!$A$2:$A995,"="&amp;$A6,Concentrado!$B$2:$B995, "=Quintana Roo")</f>
        <v>3.1829901009007866</v>
      </c>
    </row>
    <row r="7" spans="1:17" x14ac:dyDescent="0.25">
      <c r="A7" s="5">
        <v>1995</v>
      </c>
      <c r="B7" s="12">
        <f>SUMIFS(Concentrado!C$2:C996,Concentrado!$A$2:$A996,"="&amp;$A7,Concentrado!$B$2:$B996, "=Quintana Roo")</f>
        <v>42.154707777543585</v>
      </c>
      <c r="C7" s="12">
        <f>SUMIFS(Concentrado!D$2:D996,Concentrado!$A$2:$A996,"="&amp;$A7,Concentrado!$B$2:$B996, "=Quintana Roo")</f>
        <v>44.162074814569472</v>
      </c>
      <c r="D7" s="12">
        <f>SUMIFS(Concentrado!E$2:E996,Concentrado!$A$2:$A996,"="&amp;$A7,Concentrado!$B$2:$B996, "=Quintana Roo")</f>
        <v>16.102689149087897</v>
      </c>
      <c r="E7" s="12">
        <f>SUMIFS(Concentrado!F$2:F996,Concentrado!$A$2:$A996,"="&amp;$A7,Concentrado!$B$2:$B996, "=Quintana Roo")</f>
        <v>4.6007683283108278</v>
      </c>
      <c r="F7" s="12">
        <f>SUMIFS(Concentrado!G$2:G996,Concentrado!$A$2:$A996,"="&amp;$A7,Concentrado!$B$2:$B996, "=Quintana Roo")</f>
        <v>9.8841088240381527</v>
      </c>
      <c r="G7" s="12">
        <f>SUMIFS(Concentrado!H$2:H996,Concentrado!$A$2:$A996,"="&amp;$A7,Concentrado!$B$2:$B996, "=Quintana Roo")</f>
        <v>16.677785190126748</v>
      </c>
      <c r="H7" s="12">
        <f>SUMIFS(Concentrado!I$2:I996,Concentrado!$A$2:$A996,"="&amp;$A7,Concentrado!$B$2:$B996, "=Quintana Roo")</f>
        <v>15.649364803460745</v>
      </c>
      <c r="I7" s="12">
        <f>SUMIFS(Concentrado!J$2:J996,Concentrado!$A$2:$A996,"="&amp;$A7,Concentrado!$B$2:$B996, "=Quintana Roo")</f>
        <v>17.767564718354485</v>
      </c>
      <c r="J7" s="12">
        <f>SUMIFS(Concentrado!K$2:K996,Concentrado!$A$2:$A996,"="&amp;$A7,Concentrado!$B$2:$B996, "=Quintana Roo")</f>
        <v>18.546847323503027</v>
      </c>
      <c r="K7" s="12">
        <f>SUMIFS(Concentrado!L$2:L996,Concentrado!$A$2:$A996,"="&amp;$A7,Concentrado!$B$2:$B996, "=Quintana Roo")</f>
        <v>2.3003841641554139</v>
      </c>
      <c r="L7" s="12">
        <f>SUMIFS(Concentrado!M$2:M996,Concentrado!$A$2:$A996,"="&amp;$A7,Concentrado!$B$2:$B996, "=Quintana Roo")</f>
        <v>10.207954728439649</v>
      </c>
      <c r="M7" s="12">
        <f>SUMIFS(Concentrado!N$2:N996,Concentrado!$A$2:$A996,"="&amp;$A7,Concentrado!$B$2:$B996, "=Quintana Roo")</f>
        <v>17.326082460974398</v>
      </c>
      <c r="N7" s="12">
        <f>SUMIFS(Concentrado!O$2:O996,Concentrado!$A$2:$A996,"="&amp;$A7,Concentrado!$B$2:$B996, "=Quintana Roo")</f>
        <v>2.6651347077531731</v>
      </c>
      <c r="O7" s="12">
        <f>SUMIFS(Concentrado!P$2:P996,Concentrado!$A$2:$A996,"="&amp;$A7,Concentrado!$B$2:$B996, "=Quintana Roo")</f>
        <v>6.6958830363151218</v>
      </c>
      <c r="P7" s="12">
        <f>SUMIFS(Concentrado!Q$2:Q996,Concentrado!$A$2:$A996,"="&amp;$A7,Concentrado!$B$2:$B996, "=Quintana Roo")</f>
        <v>3.5943502564928345</v>
      </c>
      <c r="Q7" s="12">
        <f>SUMIFS(Concentrado!R$2:R996,Concentrado!$A$2:$A996,"="&amp;$A7,Concentrado!$B$2:$B996, "=Quintana Roo")</f>
        <v>2.7317061949345542</v>
      </c>
    </row>
    <row r="8" spans="1:17" x14ac:dyDescent="0.25">
      <c r="A8" s="5">
        <v>1996</v>
      </c>
      <c r="B8" s="12">
        <f>SUMIFS(Concentrado!C$2:C997,Concentrado!$A$2:$A997,"="&amp;$A8,Concentrado!$B$2:$B997, "=Quintana Roo")</f>
        <v>19.380408345203833</v>
      </c>
      <c r="C8" s="12">
        <f>SUMIFS(Concentrado!D$2:D997,Concentrado!$A$2:$A997,"="&amp;$A8,Concentrado!$B$2:$B997, "=Quintana Roo")</f>
        <v>56.203184201091112</v>
      </c>
      <c r="D8" s="12">
        <f>SUMIFS(Concentrado!E$2:E997,Concentrado!$A$2:$A997,"="&amp;$A8,Concentrado!$B$2:$B997, "=Quintana Roo")</f>
        <v>17.061449654505644</v>
      </c>
      <c r="E8" s="12">
        <f>SUMIFS(Concentrado!F$2:F997,Concentrado!$A$2:$A997,"="&amp;$A8,Concentrado!$B$2:$B997, "=Quintana Roo")</f>
        <v>5.6871498848352147</v>
      </c>
      <c r="F8" s="12">
        <f>SUMIFS(Concentrado!G$2:G997,Concentrado!$A$2:$A997,"="&amp;$A8,Concentrado!$B$2:$B997, "=Quintana Roo")</f>
        <v>29.926335174953955</v>
      </c>
      <c r="G8" s="12">
        <f>SUMIFS(Concentrado!H$2:H997,Concentrado!$A$2:$A997,"="&amp;$A8,Concentrado!$B$2:$B997, "=Quintana Roo")</f>
        <v>16.611748046077178</v>
      </c>
      <c r="H8" s="12">
        <f>SUMIFS(Concentrado!I$2:I997,Concentrado!$A$2:$A997,"="&amp;$A8,Concentrado!$B$2:$B997, "=Quintana Roo")</f>
        <v>15.622186682483026</v>
      </c>
      <c r="I8" s="12">
        <f>SUMIFS(Concentrado!J$2:J997,Concentrado!$A$2:$A997,"="&amp;$A8,Concentrado!$B$2:$B997, "=Quintana Roo")</f>
        <v>17.659326366775797</v>
      </c>
      <c r="J8" s="12">
        <f>SUMIFS(Concentrado!K$2:K997,Concentrado!$A$2:$A997,"="&amp;$A8,Concentrado!$B$2:$B997, "=Quintana Roo")</f>
        <v>20.015794776830695</v>
      </c>
      <c r="K8" s="12">
        <f>SUMIFS(Concentrado!L$2:L997,Concentrado!$A$2:$A997,"="&amp;$A8,Concentrado!$B$2:$B997, "=Quintana Roo")</f>
        <v>2.1785899076822526</v>
      </c>
      <c r="L8" s="12">
        <f>SUMIFS(Concentrado!M$2:M997,Concentrado!$A$2:$A997,"="&amp;$A8,Concentrado!$B$2:$B997, "=Quintana Roo")</f>
        <v>8.8505214999591519</v>
      </c>
      <c r="M8" s="12">
        <f>SUMIFS(Concentrado!N$2:N997,Concentrado!$A$2:$A997,"="&amp;$A8,Concentrado!$B$2:$B997, "=Quintana Roo")</f>
        <v>15.092621032229367</v>
      </c>
      <c r="N8" s="12">
        <f>SUMIFS(Concentrado!O$2:O997,Concentrado!$A$2:$A997,"="&amp;$A8,Concentrado!$B$2:$B997, "=Quintana Roo")</f>
        <v>1.9621473740862001</v>
      </c>
      <c r="O8" s="12">
        <f>SUMIFS(Concentrado!P$2:P997,Concentrado!$A$2:$A997,"="&amp;$A8,Concentrado!$B$2:$B997, "=Quintana Roo")</f>
        <v>8.2846873486451358</v>
      </c>
      <c r="P8" s="12">
        <f>SUMIFS(Concentrado!Q$2:Q997,Concentrado!$A$2:$A997,"="&amp;$A8,Concentrado!$B$2:$B997, "=Quintana Roo")</f>
        <v>3.8125323384439422</v>
      </c>
      <c r="Q8" s="12">
        <f>SUMIFS(Concentrado!R$2:R997,Concentrado!$A$2:$A997,"="&amp;$A8,Concentrado!$B$2:$B997, "=Quintana Roo")</f>
        <v>5.5826366384357726</v>
      </c>
    </row>
    <row r="9" spans="1:17" x14ac:dyDescent="0.25">
      <c r="A9" s="5">
        <v>1997</v>
      </c>
      <c r="B9" s="12">
        <f>SUMIFS(Concentrado!C$2:C998,Concentrado!$A$2:$A998,"="&amp;$A9,Concentrado!$B$2:$B998, "=Quintana Roo")</f>
        <v>28.178009881088798</v>
      </c>
      <c r="C9" s="12">
        <f>SUMIFS(Concentrado!D$2:D998,Concentrado!$A$2:$A998,"="&amp;$A9,Concentrado!$B$2:$B998, "=Quintana Roo")</f>
        <v>39.449213833524318</v>
      </c>
      <c r="D9" s="12">
        <f>SUMIFS(Concentrado!E$2:E998,Concentrado!$A$2:$A998,"="&amp;$A9,Concentrado!$B$2:$B998, "=Quintana Roo")</f>
        <v>17.130056660956647</v>
      </c>
      <c r="E9" s="12">
        <f>SUMIFS(Concentrado!F$2:F998,Concentrado!$A$2:$A998,"="&amp;$A9,Concentrado!$B$2:$B998, "=Quintana Roo")</f>
        <v>4.6119383317960212</v>
      </c>
      <c r="F9" s="12">
        <f>SUMIFS(Concentrado!G$2:G998,Concentrado!$A$2:$A998,"="&amp;$A9,Concentrado!$B$2:$B998, "=Quintana Roo")</f>
        <v>25.588536335721596</v>
      </c>
      <c r="G9" s="12">
        <f>SUMIFS(Concentrado!H$2:H998,Concentrado!$A$2:$A998,"="&amp;$A9,Concentrado!$B$2:$B998, "=Quintana Roo")</f>
        <v>16.613306614671739</v>
      </c>
      <c r="H9" s="12">
        <f>SUMIFS(Concentrado!I$2:I998,Concentrado!$A$2:$A998,"="&amp;$A9,Concentrado!$B$2:$B998, "=Quintana Roo")</f>
        <v>11.260387707660316</v>
      </c>
      <c r="I9" s="12">
        <f>SUMIFS(Concentrado!J$2:J998,Concentrado!$A$2:$A998,"="&amp;$A9,Concentrado!$B$2:$B998, "=Quintana Roo")</f>
        <v>22.289740085709358</v>
      </c>
      <c r="J9" s="12">
        <f>SUMIFS(Concentrado!K$2:K998,Concentrado!$A$2:$A998,"="&amp;$A9,Concentrado!$B$2:$B998, "=Quintana Roo")</f>
        <v>18.673871776181411</v>
      </c>
      <c r="K9" s="12">
        <f>SUMIFS(Concentrado!L$2:L998,Concentrado!$A$2:$A998,"="&amp;$A9,Concentrado!$B$2:$B998, "=Quintana Roo")</f>
        <v>1.5454238711322548</v>
      </c>
      <c r="L9" s="12">
        <f>SUMIFS(Concentrado!M$2:M998,Concentrado!$A$2:$A998,"="&amp;$A9,Concentrado!$B$2:$B998, "=Quintana Roo")</f>
        <v>10.302825807548365</v>
      </c>
      <c r="M9" s="12">
        <f>SUMIFS(Concentrado!N$2:N998,Concentrado!$A$2:$A998,"="&amp;$A9,Concentrado!$B$2:$B998, "=Quintana Roo")</f>
        <v>17.766389494308498</v>
      </c>
      <c r="N9" s="12">
        <f>SUMIFS(Concentrado!O$2:O998,Concentrado!$A$2:$A998,"="&amp;$A9,Concentrado!$B$2:$B998, "=Quintana Roo")</f>
        <v>2.3881864377545741</v>
      </c>
      <c r="O9" s="12">
        <f>SUMIFS(Concentrado!P$2:P998,Concentrado!$A$2:$A998,"="&amp;$A9,Concentrado!$B$2:$B998, "=Quintana Roo")</f>
        <v>10.892422202387255</v>
      </c>
      <c r="P9" s="12">
        <f>SUMIFS(Concentrado!Q$2:Q998,Concentrado!$A$2:$A998,"="&amp;$A9,Concentrado!$B$2:$B998, "=Quintana Roo")</f>
        <v>2.4469211292927366</v>
      </c>
      <c r="Q9" s="12">
        <f>SUMIFS(Concentrado!R$2:R998,Concentrado!$A$2:$A998,"="&amp;$A9,Concentrado!$B$2:$B998, "=Quintana Roo")</f>
        <v>5.5377688715572466</v>
      </c>
    </row>
    <row r="10" spans="1:17" x14ac:dyDescent="0.25">
      <c r="A10" s="5">
        <v>1998</v>
      </c>
      <c r="B10" s="12">
        <f>SUMIFS(Concentrado!C$2:C999,Concentrado!$A$2:$A999,"="&amp;$A10,Concentrado!$B$2:$B999, "=Quintana Roo")</f>
        <v>30.136435864185128</v>
      </c>
      <c r="C10" s="12">
        <f>SUMIFS(Concentrado!D$2:D999,Concentrado!$A$2:$A999,"="&amp;$A10,Concentrado!$B$2:$B999, "=Quintana Roo")</f>
        <v>28.309985205749665</v>
      </c>
      <c r="D10" s="12">
        <f>SUMIFS(Concentrado!E$2:E999,Concentrado!$A$2:$A999,"="&amp;$A10,Concentrado!$B$2:$B999, "=Quintana Roo")</f>
        <v>20.200783545543587</v>
      </c>
      <c r="E10" s="12">
        <f>SUMIFS(Concentrado!F$2:F999,Concentrado!$A$2:$A999,"="&amp;$A10,Concentrado!$B$2:$B999, "=Quintana Roo")</f>
        <v>7.3457394711067581</v>
      </c>
      <c r="F10" s="12">
        <f>SUMIFS(Concentrado!G$2:G999,Concentrado!$A$2:$A999,"="&amp;$A10,Concentrado!$B$2:$B999, "=Quintana Roo")</f>
        <v>25.702366594831847</v>
      </c>
      <c r="G10" s="12">
        <f>SUMIFS(Concentrado!H$2:H999,Concentrado!$A$2:$A999,"="&amp;$A10,Concentrado!$B$2:$B999, "=Quintana Roo")</f>
        <v>19.289157906174118</v>
      </c>
      <c r="H10" s="12">
        <f>SUMIFS(Concentrado!I$2:I999,Concentrado!$A$2:$A999,"="&amp;$A10,Concentrado!$B$2:$B999, "=Quintana Roo")</f>
        <v>16.357222780633048</v>
      </c>
      <c r="I10" s="12">
        <f>SUMIFS(Concentrado!J$2:J999,Concentrado!$A$2:$A999,"="&amp;$A10,Concentrado!$B$2:$B999, "=Quintana Roo")</f>
        <v>22.402279494866352</v>
      </c>
      <c r="J10" s="12">
        <f>SUMIFS(Concentrado!K$2:K999,Concentrado!$A$2:$A999,"="&amp;$A10,Concentrado!$B$2:$B999, "=Quintana Roo")</f>
        <v>16.969575626317734</v>
      </c>
      <c r="K10" s="12">
        <f>SUMIFS(Concentrado!L$2:L999,Concentrado!$A$2:$A999,"="&amp;$A10,Concentrado!$B$2:$B999, "=Quintana Roo")</f>
        <v>3.2962485029538051</v>
      </c>
      <c r="L10" s="12">
        <f>SUMIFS(Concentrado!M$2:M999,Concentrado!$A$2:$A999,"="&amp;$A10,Concentrado!$B$2:$B999, "=Quintana Roo")</f>
        <v>8.4237461742152782</v>
      </c>
      <c r="M10" s="12">
        <f>SUMIFS(Concentrado!N$2:N999,Concentrado!$A$2:$A999,"="&amp;$A10,Concentrado!$B$2:$B999, "=Quintana Roo")</f>
        <v>13.986610783439852</v>
      </c>
      <c r="N10" s="12">
        <f>SUMIFS(Concentrado!O$2:O999,Concentrado!$A$2:$A999,"="&amp;$A10,Concentrado!$B$2:$B999, "=Quintana Roo")</f>
        <v>2.5171100556029611</v>
      </c>
      <c r="O10" s="12">
        <f>SUMIFS(Concentrado!P$2:P999,Concentrado!$A$2:$A999,"="&amp;$A10,Concentrado!$B$2:$B999, "=Quintana Roo")</f>
        <v>6.0492233949393928</v>
      </c>
      <c r="P10" s="12">
        <f>SUMIFS(Concentrado!Q$2:Q999,Concentrado!$A$2:$A999,"="&amp;$A10,Concentrado!$B$2:$B999, "=Quintana Roo")</f>
        <v>1.8312491683076693</v>
      </c>
      <c r="Q10" s="12">
        <f>SUMIFS(Concentrado!R$2:R999,Concentrado!$A$2:$A999,"="&amp;$A10,Concentrado!$B$2:$B999, "=Quintana Roo")</f>
        <v>4.3949980039384071</v>
      </c>
    </row>
    <row r="11" spans="1:17" x14ac:dyDescent="0.25">
      <c r="A11" s="5">
        <v>1999</v>
      </c>
      <c r="B11" s="12">
        <f>SUMIFS(Concentrado!C$2:C1000,Concentrado!$A$2:$A1000,"="&amp;$A11,Concentrado!$B$2:$B1000, "=Quintana Roo")</f>
        <v>22.247139017922297</v>
      </c>
      <c r="C11" s="12">
        <f>SUMIFS(Concentrado!D$2:D1000,Concentrado!$A$2:$A1000,"="&amp;$A11,Concentrado!$B$2:$B1000, "=Quintana Roo")</f>
        <v>22.247139017922297</v>
      </c>
      <c r="D11" s="12">
        <f>SUMIFS(Concentrado!E$2:E1000,Concentrado!$A$2:$A1000,"="&amp;$A11,Concentrado!$B$2:$B1000, "=Quintana Roo")</f>
        <v>19.955300127713922</v>
      </c>
      <c r="E11" s="12">
        <f>SUMIFS(Concentrado!F$2:F1000,Concentrado!$A$2:$A1000,"="&amp;$A11,Concentrado!$B$2:$B1000, "=Quintana Roo")</f>
        <v>4.5612114577631813</v>
      </c>
      <c r="F11" s="12">
        <f>SUMIFS(Concentrado!G$2:G1000,Concentrado!$A$2:$A1000,"="&amp;$A11,Concentrado!$B$2:$B1000, "=Quintana Roo")</f>
        <v>29.357259499825691</v>
      </c>
      <c r="G11" s="12">
        <f>SUMIFS(Concentrado!H$2:H1000,Concentrado!$A$2:$A1000,"="&amp;$A11,Concentrado!$B$2:$B1000, "=Quintana Roo")</f>
        <v>18.672078863438678</v>
      </c>
      <c r="H11" s="12">
        <f>SUMIFS(Concentrado!I$2:I1000,Concentrado!$A$2:$A1000,"="&amp;$A11,Concentrado!$B$2:$B1000, "=Quintana Roo")</f>
        <v>14.857202028683403</v>
      </c>
      <c r="I11" s="12">
        <f>SUMIFS(Concentrado!J$2:J1000,Concentrado!$A$2:$A1000,"="&amp;$A11,Concentrado!$B$2:$B1000, "=Quintana Roo")</f>
        <v>22.726130983850094</v>
      </c>
      <c r="J11" s="12">
        <f>SUMIFS(Concentrado!K$2:K1000,Concentrado!$A$2:$A1000,"="&amp;$A11,Concentrado!$B$2:$B1000, "=Quintana Roo")</f>
        <v>22.847202087561612</v>
      </c>
      <c r="K11" s="12">
        <f>SUMIFS(Concentrado!L$2:L1000,Concentrado!$A$2:$A1000,"="&amp;$A11,Concentrado!$B$2:$B1000, "=Quintana Roo")</f>
        <v>3.0153667729776745</v>
      </c>
      <c r="L11" s="12">
        <f>SUMIFS(Concentrado!M$2:M1000,Concentrado!$A$2:$A1000,"="&amp;$A11,Concentrado!$B$2:$B1000, "=Quintana Roo")</f>
        <v>9.6259785445056547</v>
      </c>
      <c r="M11" s="12">
        <f>SUMIFS(Concentrado!N$2:N1000,Concentrado!$A$2:$A1000,"="&amp;$A11,Concentrado!$B$2:$B1000, "=Quintana Roo")</f>
        <v>15.757638515270276</v>
      </c>
      <c r="N11" s="12">
        <f>SUMIFS(Concentrado!O$2:O1000,Concentrado!$A$2:$A1000,"="&amp;$A11,Concentrado!$B$2:$B1000, "=Quintana Roo")</f>
        <v>3.1098916083163286</v>
      </c>
      <c r="O11" s="12">
        <f>SUMIFS(Concentrado!P$2:P1000,Concentrado!$A$2:$A1000,"="&amp;$A11,Concentrado!$B$2:$B1000, "=Quintana Roo")</f>
        <v>7.6995842224519881</v>
      </c>
      <c r="P11" s="12">
        <f>SUMIFS(Concentrado!Q$2:Q1000,Concentrado!$A$2:$A1000,"="&amp;$A11,Concentrado!$B$2:$B1000, "=Quintana Roo")</f>
        <v>2.6674398376340966</v>
      </c>
      <c r="Q11" s="12">
        <f>SUMIFS(Concentrado!R$2:R1000,Concentrado!$A$2:$A1000,"="&amp;$A11,Concentrado!$B$2:$B1000, "=Quintana Roo")</f>
        <v>6.0307335459553491</v>
      </c>
    </row>
    <row r="12" spans="1:17" x14ac:dyDescent="0.25">
      <c r="A12" s="5">
        <v>2000</v>
      </c>
      <c r="B12" s="12">
        <f>SUMIFS(Concentrado!C$2:C1001,Concentrado!$A$2:$A1001,"="&amp;$A12,Concentrado!$B$2:$B1001, "=Quintana Roo")</f>
        <v>20.897003892066973</v>
      </c>
      <c r="C12" s="12">
        <f>SUMIFS(Concentrado!D$2:D1001,Concentrado!$A$2:$A1001,"="&amp;$A12,Concentrado!$B$2:$B1001, "=Quintana Roo")</f>
        <v>26.121254865083721</v>
      </c>
      <c r="D12" s="12">
        <f>SUMIFS(Concentrado!E$2:E1001,Concentrado!$A$2:$A1001,"="&amp;$A12,Concentrado!$B$2:$B1001, "=Quintana Roo")</f>
        <v>15.965939329430547</v>
      </c>
      <c r="E12" s="12">
        <f>SUMIFS(Concentrado!F$2:F1001,Concentrado!$A$2:$A1001,"="&amp;$A12,Concentrado!$B$2:$B1001, "=Quintana Roo")</f>
        <v>7.45077168706759</v>
      </c>
      <c r="F12" s="12">
        <f>SUMIFS(Concentrado!G$2:G1001,Concentrado!$A$2:$A1001,"="&amp;$A12,Concentrado!$B$2:$B1001, "=Quintana Roo")</f>
        <v>30.636733443398636</v>
      </c>
      <c r="G12" s="12">
        <f>SUMIFS(Concentrado!H$2:H1001,Concentrado!$A$2:$A1001,"="&amp;$A12,Concentrado!$B$2:$B1001, "=Quintana Roo")</f>
        <v>16.041189349092786</v>
      </c>
      <c r="H12" s="12">
        <f>SUMIFS(Concentrado!I$2:I1001,Concentrado!$A$2:$A1001,"="&amp;$A12,Concentrado!$B$2:$B1001, "=Quintana Roo")</f>
        <v>14.828313913256512</v>
      </c>
      <c r="I12" s="12">
        <f>SUMIFS(Concentrado!J$2:J1001,Concentrado!$A$2:$A1001,"="&amp;$A12,Concentrado!$B$2:$B1001, "=Quintana Roo")</f>
        <v>17.327979899543315</v>
      </c>
      <c r="J12" s="12">
        <f>SUMIFS(Concentrado!K$2:K1001,Concentrado!$A$2:$A1001,"="&amp;$A12,Concentrado!$B$2:$B1001, "=Quintana Roo")</f>
        <v>20.023829463350307</v>
      </c>
      <c r="K12" s="12">
        <f>SUMIFS(Concentrado!L$2:L1001,Concentrado!$A$2:$A1001,"="&amp;$A12,Concentrado!$B$2:$B1001, "=Quintana Roo")</f>
        <v>2.6550934095050129</v>
      </c>
      <c r="L12" s="12">
        <f>SUMIFS(Concentrado!M$2:M1001,Concentrado!$A$2:$A1001,"="&amp;$A12,Concentrado!$B$2:$B1001, "=Quintana Roo")</f>
        <v>8.4077957967658747</v>
      </c>
      <c r="M12" s="12">
        <f>SUMIFS(Concentrado!N$2:N1001,Concentrado!$A$2:$A1001,"="&amp;$A12,Concentrado!$B$2:$B1001, "=Quintana Roo")</f>
        <v>14.828313913256512</v>
      </c>
      <c r="N12" s="12">
        <f>SUMIFS(Concentrado!O$2:O1001,Concentrado!$A$2:$A1001,"="&amp;$A12,Concentrado!$B$2:$B1001, "=Quintana Roo")</f>
        <v>1.5959981486421475</v>
      </c>
      <c r="O12" s="12">
        <f>SUMIFS(Concentrado!P$2:P1001,Concentrado!$A$2:$A1001,"="&amp;$A12,Concentrado!$B$2:$B1001, "=Quintana Roo")</f>
        <v>8.9767791844332088</v>
      </c>
      <c r="P12" s="12">
        <f>SUMIFS(Concentrado!Q$2:Q1001,Concentrado!$A$2:$A1001,"="&amp;$A12,Concentrado!$B$2:$B1001, "=Quintana Roo")</f>
        <v>2.9869800856931397</v>
      </c>
      <c r="Q12" s="12">
        <f>SUMIFS(Concentrado!R$2:R1001,Concentrado!$A$2:$A1001,"="&amp;$A12,Concentrado!$B$2:$B1001, "=Quintana Roo")</f>
        <v>8.075909120577748</v>
      </c>
    </row>
    <row r="13" spans="1:17" x14ac:dyDescent="0.25">
      <c r="A13" s="5">
        <v>2001</v>
      </c>
      <c r="B13" s="12">
        <f>SUMIFS(Concentrado!C$2:C1002,Concentrado!$A$2:$A1002,"="&amp;$A13,Concentrado!$B$2:$B1002, "=Quintana Roo")</f>
        <v>24.791198269745333</v>
      </c>
      <c r="C13" s="12">
        <f>SUMIFS(Concentrado!D$2:D1002,Concentrado!$A$2:$A1002,"="&amp;$A13,Concentrado!$B$2:$B1002, "=Quintana Roo")</f>
        <v>9.4035579643861613</v>
      </c>
      <c r="D13" s="12">
        <f>SUMIFS(Concentrado!E$2:E1002,Concentrado!$A$2:$A1002,"="&amp;$A13,Concentrado!$B$2:$B1002, "=Quintana Roo")</f>
        <v>15.926340674380986</v>
      </c>
      <c r="E13" s="12">
        <f>SUMIFS(Concentrado!F$2:F1002,Concentrado!$A$2:$A1002,"="&amp;$A13,Concentrado!$B$2:$B1002, "=Quintana Roo")</f>
        <v>5.9723777528928705</v>
      </c>
      <c r="F13" s="12">
        <f>SUMIFS(Concentrado!G$2:G1002,Concentrado!$A$2:$A1002,"="&amp;$A13,Concentrado!$B$2:$B1002, "=Quintana Roo")</f>
        <v>20.521887382196471</v>
      </c>
      <c r="G13" s="12">
        <f>SUMIFS(Concentrado!H$2:H1002,Concentrado!$A$2:$A1002,"="&amp;$A13,Concentrado!$B$2:$B1002, "=Quintana Roo")</f>
        <v>21.377674722804581</v>
      </c>
      <c r="H13" s="12">
        <f>SUMIFS(Concentrado!I$2:I1002,Concentrado!$A$2:$A1002,"="&amp;$A13,Concentrado!$B$2:$B1002, "=Quintana Roo")</f>
        <v>18.12176176473011</v>
      </c>
      <c r="I13" s="12">
        <f>SUMIFS(Concentrado!J$2:J1002,Concentrado!$A$2:$A1002,"="&amp;$A13,Concentrado!$B$2:$B1002, "=Quintana Roo")</f>
        <v>24.820000566070192</v>
      </c>
      <c r="J13" s="12">
        <f>SUMIFS(Concentrado!K$2:K1002,Concentrado!$A$2:$A1002,"="&amp;$A13,Concentrado!$B$2:$B1002, "=Quintana Roo")</f>
        <v>19.790223629527013</v>
      </c>
      <c r="K13" s="12">
        <f>SUMIFS(Concentrado!L$2:L1002,Concentrado!$A$2:$A1002,"="&amp;$A13,Concentrado!$B$2:$B1002, "=Quintana Roo")</f>
        <v>1.4816210203923967</v>
      </c>
      <c r="L13" s="12">
        <f>SUMIFS(Concentrado!M$2:M1002,Concentrado!$A$2:$A1002,"="&amp;$A13,Concentrado!$B$2:$B1002, "=Quintana Roo")</f>
        <v>10.265517069861605</v>
      </c>
      <c r="M13" s="12">
        <f>SUMIFS(Concentrado!N$2:N1002,Concentrado!$A$2:$A1002,"="&amp;$A13,Concentrado!$B$2:$B1002, "=Quintana Roo")</f>
        <v>16.680257987990213</v>
      </c>
      <c r="N13" s="12">
        <f>SUMIFS(Concentrado!O$2:O1002,Concentrado!$A$2:$A1002,"="&amp;$A13,Concentrado!$B$2:$B1002, "=Quintana Roo")</f>
        <v>3.2657895481671302</v>
      </c>
      <c r="O13" s="12">
        <f>SUMIFS(Concentrado!P$2:P1002,Concentrado!$A$2:$A1002,"="&amp;$A13,Concentrado!$B$2:$B1002, "=Quintana Roo")</f>
        <v>5.8495743798815329</v>
      </c>
      <c r="P13" s="12">
        <f>SUMIFS(Concentrado!Q$2:Q1002,Concentrado!$A$2:$A1002,"="&amp;$A13,Concentrado!$B$2:$B1002, "=Quintana Roo")</f>
        <v>2.64575182212928</v>
      </c>
      <c r="Q13" s="12">
        <f>SUMIFS(Concentrado!R$2:R1002,Concentrado!$A$2:$A1002,"="&amp;$A13,Concentrado!$B$2:$B1002, "=Quintana Roo")</f>
        <v>6.8789547375361275</v>
      </c>
    </row>
    <row r="14" spans="1:17" x14ac:dyDescent="0.25">
      <c r="A14" s="5">
        <v>2002</v>
      </c>
      <c r="B14" s="12">
        <f>SUMIFS(Concentrado!C$2:C1003,Concentrado!$A$2:$A1003,"="&amp;$A14,Concentrado!$B$2:$B1003, "=Quintana Roo")</f>
        <v>12.585581957309707</v>
      </c>
      <c r="C14" s="12">
        <f>SUMIFS(Concentrado!D$2:D1003,Concentrado!$A$2:$A1003,"="&amp;$A14,Concentrado!$B$2:$B1003, "=Quintana Roo")</f>
        <v>14.263659551617668</v>
      </c>
      <c r="D14" s="12">
        <f>SUMIFS(Concentrado!E$2:E1003,Concentrado!$A$2:$A1003,"="&amp;$A14,Concentrado!$B$2:$B1003, "=Quintana Roo")</f>
        <v>13.061041711369636</v>
      </c>
      <c r="E14" s="12">
        <f>SUMIFS(Concentrado!F$2:F1003,Concentrado!$A$2:$A1003,"="&amp;$A14,Concentrado!$B$2:$B1003, "=Quintana Roo")</f>
        <v>10.262247058933287</v>
      </c>
      <c r="F14" s="12">
        <f>SUMIFS(Concentrado!G$2:G1003,Concentrado!$A$2:$A1003,"="&amp;$A14,Concentrado!$B$2:$B1003, "=Quintana Roo")</f>
        <v>14.66082188567491</v>
      </c>
      <c r="G14" s="12">
        <f>SUMIFS(Concentrado!H$2:H1003,Concentrado!$A$2:$A1003,"="&amp;$A14,Concentrado!$B$2:$B1003, "=Quintana Roo")</f>
        <v>20.256200422949465</v>
      </c>
      <c r="H14" s="12">
        <f>SUMIFS(Concentrado!I$2:I1003,Concentrado!$A$2:$A1003,"="&amp;$A14,Concentrado!$B$2:$B1003, "=Quintana Roo")</f>
        <v>18.947468144569182</v>
      </c>
      <c r="I14" s="12">
        <f>SUMIFS(Concentrado!J$2:J1003,Concentrado!$A$2:$A1003,"="&amp;$A14,Concentrado!$B$2:$B1003, "=Quintana Roo")</f>
        <v>21.635655560363478</v>
      </c>
      <c r="J14" s="12">
        <f>SUMIFS(Concentrado!K$2:K1003,Concentrado!$A$2:$A1003,"="&amp;$A14,Concentrado!$B$2:$B1003, "=Quintana Roo")</f>
        <v>21.57285345044118</v>
      </c>
      <c r="K14" s="12">
        <f>SUMIFS(Concentrado!L$2:L1003,Concentrado!$A$2:$A1003,"="&amp;$A14,Concentrado!$B$2:$B1003, "=Quintana Roo")</f>
        <v>3.8486780803603979</v>
      </c>
      <c r="L14" s="12">
        <f>SUMIFS(Concentrado!M$2:M1003,Concentrado!$A$2:$A1003,"="&amp;$A14,Concentrado!$B$2:$B1003, "=Quintana Roo")</f>
        <v>6.7858271416880713</v>
      </c>
      <c r="M14" s="12">
        <f>SUMIFS(Concentrado!N$2:N1003,Concentrado!$A$2:$A1003,"="&amp;$A14,Concentrado!$B$2:$B1003, "=Quintana Roo")</f>
        <v>10.657950831320166</v>
      </c>
      <c r="N14" s="12">
        <f>SUMIFS(Concentrado!O$2:O1003,Concentrado!$A$2:$A1003,"="&amp;$A14,Concentrado!$B$2:$B1003, "=Quintana Roo")</f>
        <v>2.7044569450454348</v>
      </c>
      <c r="O14" s="12">
        <f>SUMIFS(Concentrado!P$2:P1003,Concentrado!$A$2:$A1003,"="&amp;$A14,Concentrado!$B$2:$B1003, "=Quintana Roo")</f>
        <v>5.3883533192256445</v>
      </c>
      <c r="P14" s="12">
        <f>SUMIFS(Concentrado!Q$2:Q1003,Concentrado!$A$2:$A1003,"="&amp;$A14,Concentrado!$B$2:$B1003, "=Quintana Roo")</f>
        <v>1.5192150317212099</v>
      </c>
      <c r="Q14" s="12">
        <f>SUMIFS(Concentrado!R$2:R1003,Concentrado!$A$2:$A1003,"="&amp;$A14,Concentrado!$B$2:$B1003, "=Quintana Roo")</f>
        <v>6.3807031332290816</v>
      </c>
    </row>
    <row r="15" spans="1:17" x14ac:dyDescent="0.25">
      <c r="A15" s="5">
        <v>2003</v>
      </c>
      <c r="B15" s="12">
        <f>SUMIFS(Concentrado!C$2:C1004,Concentrado!$A$2:$A1004,"="&amp;$A15,Concentrado!$B$2:$B1004, "=Quintana Roo")</f>
        <v>18.108635349702443</v>
      </c>
      <c r="C15" s="12">
        <f>SUMIFS(Concentrado!D$2:D1004,Concentrado!$A$2:$A1004,"="&amp;$A15,Concentrado!$B$2:$B1004, "=Quintana Roo")</f>
        <v>19.754874926948119</v>
      </c>
      <c r="D15" s="12">
        <f>SUMIFS(Concentrado!E$2:E1004,Concentrado!$A$2:$A1004,"="&amp;$A15,Concentrado!$B$2:$B1004, "=Quintana Roo")</f>
        <v>14.897709696218172</v>
      </c>
      <c r="E15" s="12">
        <f>SUMIFS(Concentrado!F$2:F1004,Concentrado!$A$2:$A1004,"="&amp;$A15,Concentrado!$B$2:$B1004, "=Quintana Roo")</f>
        <v>6.1343510513839536</v>
      </c>
      <c r="F15" s="12">
        <f>SUMIFS(Concentrado!G$2:G1004,Concentrado!$A$2:$A1004,"="&amp;$A15,Concentrado!$B$2:$B1004, "=Quintana Roo")</f>
        <v>40.893105422425784</v>
      </c>
      <c r="G15" s="12">
        <f>SUMIFS(Concentrado!H$2:H1004,Concentrado!$A$2:$A1004,"="&amp;$A15,Concentrado!$B$2:$B1004, "=Quintana Roo")</f>
        <v>22.509039999146211</v>
      </c>
      <c r="H15" s="12">
        <f>SUMIFS(Concentrado!I$2:I1004,Concentrado!$A$2:$A1004,"="&amp;$A15,Concentrado!$B$2:$B1004, "=Quintana Roo")</f>
        <v>20.26062357276215</v>
      </c>
      <c r="I15" s="12">
        <f>SUMIFS(Concentrado!J$2:J1004,Concentrado!$A$2:$A1004,"="&amp;$A15,Concentrado!$B$2:$B1004, "=Quintana Roo")</f>
        <v>24.871711710994688</v>
      </c>
      <c r="J15" s="12">
        <f>SUMIFS(Concentrado!K$2:K1004,Concentrado!$A$2:$A1004,"="&amp;$A15,Concentrado!$B$2:$B1004, "=Quintana Roo")</f>
        <v>22.120953102609207</v>
      </c>
      <c r="K15" s="12">
        <f>SUMIFS(Concentrado!L$2:L1004,Concentrado!$A$2:$A1004,"="&amp;$A15,Concentrado!$B$2:$B1004, "=Quintana Roo")</f>
        <v>3.9778906895042874</v>
      </c>
      <c r="L15" s="12">
        <f>SUMIFS(Concentrado!M$2:M1004,Concentrado!$A$2:$A1004,"="&amp;$A15,Concentrado!$B$2:$B1004, "=Quintana Roo")</f>
        <v>11.933672068512861</v>
      </c>
      <c r="M15" s="12">
        <f>SUMIFS(Concentrado!N$2:N1004,Concentrado!$A$2:$A1004,"="&amp;$A15,Concentrado!$B$2:$B1004, "=Quintana Roo")</f>
        <v>18.935162217534717</v>
      </c>
      <c r="N15" s="12">
        <f>SUMIFS(Concentrado!O$2:O1004,Concentrado!$A$2:$A1004,"="&amp;$A15,Concentrado!$B$2:$B1004, "=Quintana Roo")</f>
        <v>4.5763949548230229</v>
      </c>
      <c r="O15" s="12">
        <f>SUMIFS(Concentrado!P$2:P1004,Concentrado!$A$2:$A1004,"="&amp;$A15,Concentrado!$B$2:$B1004, "=Quintana Roo")</f>
        <v>8.2646189302277264</v>
      </c>
      <c r="P15" s="12">
        <f>SUMIFS(Concentrado!Q$2:Q1004,Concentrado!$A$2:$A1004,"="&amp;$A15,Concentrado!$B$2:$B1004, "=Quintana Roo")</f>
        <v>2.2314996550877706</v>
      </c>
      <c r="Q15" s="12">
        <f>SUMIFS(Concentrado!R$2:R1004,Concentrado!$A$2:$A1004,"="&amp;$A15,Concentrado!$B$2:$B1004, "=Quintana Roo")</f>
        <v>7.2766293100688175</v>
      </c>
    </row>
    <row r="16" spans="1:17" x14ac:dyDescent="0.25">
      <c r="A16" s="5">
        <v>2004</v>
      </c>
      <c r="B16" s="12">
        <f>SUMIFS(Concentrado!C$2:C1005,Concentrado!$A$2:$A1005,"="&amp;$A16,Concentrado!$B$2:$B1005, "=Quintana Roo")</f>
        <v>13.720078123738965</v>
      </c>
      <c r="C16" s="12">
        <f>SUMIFS(Concentrado!D$2:D1005,Concentrado!$A$2:$A1005,"="&amp;$A16,Concentrado!$B$2:$B1005, "=Quintana Roo")</f>
        <v>12.105951285652027</v>
      </c>
      <c r="D16" s="12">
        <f>SUMIFS(Concentrado!E$2:E1005,Concentrado!$A$2:$A1005,"="&amp;$A16,Concentrado!$B$2:$B1005, "=Quintana Roo")</f>
        <v>13.198597648999792</v>
      </c>
      <c r="E16" s="12">
        <f>SUMIFS(Concentrado!F$2:F1005,Concentrado!$A$2:$A1005,"="&amp;$A16,Concentrado!$B$2:$B1005, "=Quintana Roo")</f>
        <v>4.5370179418436791</v>
      </c>
      <c r="F16" s="12">
        <f>SUMIFS(Concentrado!G$2:G1005,Concentrado!$A$2:$A1005,"="&amp;$A16,Concentrado!$B$2:$B1005, "=Quintana Roo")</f>
        <v>25.36912070627632</v>
      </c>
      <c r="G16" s="12">
        <f>SUMIFS(Concentrado!H$2:H1005,Concentrado!$A$2:$A1005,"="&amp;$A16,Concentrado!$B$2:$B1005, "=Quintana Roo")</f>
        <v>27.729700556455064</v>
      </c>
      <c r="H16" s="12">
        <f>SUMIFS(Concentrado!I$2:I1005,Concentrado!$A$2:$A1005,"="&amp;$A16,Concentrado!$B$2:$B1005, "=Quintana Roo")</f>
        <v>24.551480818018966</v>
      </c>
      <c r="I16" s="12">
        <f>SUMIFS(Concentrado!J$2:J1005,Concentrado!$A$2:$A1005,"="&amp;$A16,Concentrado!$B$2:$B1005, "=Quintana Roo")</f>
        <v>31.059747139359178</v>
      </c>
      <c r="J16" s="12">
        <f>SUMIFS(Concentrado!K$2:K1005,Concentrado!$A$2:$A1005,"="&amp;$A16,Concentrado!$B$2:$B1005, "=Quintana Roo")</f>
        <v>20.750749074125768</v>
      </c>
      <c r="K16" s="12">
        <f>SUMIFS(Concentrado!L$2:L1005,Concentrado!$A$2:$A1005,"="&amp;$A16,Concentrado!$B$2:$B1005, "=Quintana Roo")</f>
        <v>3.536002084380176</v>
      </c>
      <c r="L16" s="12">
        <f>SUMIFS(Concentrado!M$2:M1005,Concentrado!$A$2:$A1005,"="&amp;$A16,Concentrado!$B$2:$B1005, "=Quintana Roo")</f>
        <v>11.073269685295815</v>
      </c>
      <c r="M16" s="12">
        <f>SUMIFS(Concentrado!N$2:N1005,Concentrado!$A$2:$A1005,"="&amp;$A16,Concentrado!$B$2:$B1005, "=Quintana Roo")</f>
        <v>18.550007729169888</v>
      </c>
      <c r="N16" s="12">
        <f>SUMIFS(Concentrado!O$2:O1005,Concentrado!$A$2:$A1005,"="&amp;$A16,Concentrado!$B$2:$B1005, "=Quintana Roo")</f>
        <v>3.2393601310988105</v>
      </c>
      <c r="O16" s="12">
        <f>SUMIFS(Concentrado!P$2:P1005,Concentrado!$A$2:$A1005,"="&amp;$A16,Concentrado!$B$2:$B1005, "=Quintana Roo")</f>
        <v>7.2981713519406286</v>
      </c>
      <c r="P16" s="12">
        <f>SUMIFS(Concentrado!Q$2:Q1005,Concentrado!$A$2:$A1005,"="&amp;$A16,Concentrado!$B$2:$B1005, "=Quintana Roo")</f>
        <v>1.4888429828969163</v>
      </c>
      <c r="Q16" s="12">
        <f>SUMIFS(Concentrado!R$2:R1005,Concentrado!$A$2:$A1005,"="&amp;$A16,Concentrado!$B$2:$B1005, "=Quintana Roo")</f>
        <v>9.1191632702436127</v>
      </c>
    </row>
    <row r="17" spans="1:17" x14ac:dyDescent="0.25">
      <c r="A17" s="5">
        <v>2005</v>
      </c>
      <c r="B17" s="12">
        <f>SUMIFS(Concentrado!C$2:C1006,Concentrado!$A$2:$A1006,"="&amp;$A17,Concentrado!$B$2:$B1006, "=Quintana Roo")</f>
        <v>15.027841052898001</v>
      </c>
      <c r="C17" s="12">
        <f>SUMIFS(Concentrado!D$2:D1006,Concentrado!$A$2:$A1006,"="&amp;$A17,Concentrado!$B$2:$B1006, "=Quintana Roo")</f>
        <v>7.9093900278410532</v>
      </c>
      <c r="D17" s="12">
        <f>SUMIFS(Concentrado!E$2:E1006,Concentrado!$A$2:$A1006,"="&amp;$A17,Concentrado!$B$2:$B1006, "=Quintana Roo")</f>
        <v>17.891174983470112</v>
      </c>
      <c r="E17" s="12">
        <f>SUMIFS(Concentrado!F$2:F1006,Concentrado!$A$2:$A1006,"="&amp;$A17,Concentrado!$B$2:$B1006, "=Quintana Roo")</f>
        <v>3.8893858659717631</v>
      </c>
      <c r="F17" s="12">
        <f>SUMIFS(Concentrado!G$2:G1006,Concentrado!$A$2:$A1006,"="&amp;$A17,Concentrado!$B$2:$B1006, "=Quintana Roo")</f>
        <v>24.811843519973532</v>
      </c>
      <c r="G17" s="12">
        <f>SUMIFS(Concentrado!H$2:H1006,Concentrado!$A$2:$A1006,"="&amp;$A17,Concentrado!$B$2:$B1006, "=Quintana Roo")</f>
        <v>30.458748047201233</v>
      </c>
      <c r="H17" s="12">
        <f>SUMIFS(Concentrado!I$2:I1006,Concentrado!$A$2:$A1006,"="&amp;$A17,Concentrado!$B$2:$B1006, "=Quintana Roo")</f>
        <v>28.319895950604504</v>
      </c>
      <c r="I17" s="12">
        <f>SUMIFS(Concentrado!J$2:J1006,Concentrado!$A$2:$A1006,"="&amp;$A17,Concentrado!$B$2:$B1006, "=Quintana Roo")</f>
        <v>32.693407073099898</v>
      </c>
      <c r="J17" s="12">
        <f>SUMIFS(Concentrado!K$2:K1006,Concentrado!$A$2:$A1006,"="&amp;$A17,Concentrado!$B$2:$B1006, "=Quintana Roo")</f>
        <v>19.561483349962081</v>
      </c>
      <c r="K17" s="12">
        <f>SUMIFS(Concentrado!L$2:L1006,Concentrado!$A$2:$A1006,"="&amp;$A17,Concentrado!$B$2:$B1006, "=Quintana Roo")</f>
        <v>3.5728736712259508</v>
      </c>
      <c r="L17" s="12">
        <f>SUMIFS(Concentrado!M$2:M1006,Concentrado!$A$2:$A1006,"="&amp;$A17,Concentrado!$B$2:$B1006, "=Quintana Roo")</f>
        <v>6.5204944499873614</v>
      </c>
      <c r="M17" s="12">
        <f>SUMIFS(Concentrado!N$2:N1006,Concentrado!$A$2:$A1006,"="&amp;$A17,Concentrado!$B$2:$B1006, "=Quintana Roo")</f>
        <v>10.488850352075744</v>
      </c>
      <c r="N17" s="12">
        <f>SUMIFS(Concentrado!O$2:O1006,Concentrado!$A$2:$A1006,"="&amp;$A17,Concentrado!$B$2:$B1006, "=Quintana Roo")</f>
        <v>2.3743815192754121</v>
      </c>
      <c r="O17" s="12">
        <f>SUMIFS(Concentrado!P$2:P1006,Concentrado!$A$2:$A1006,"="&amp;$A17,Concentrado!$B$2:$B1006, "=Quintana Roo")</f>
        <v>7.4986160642410846</v>
      </c>
      <c r="P17" s="12">
        <f>SUMIFS(Concentrado!Q$2:Q1006,Concentrado!$A$2:$A1006,"="&amp;$A17,Concentrado!$B$2:$B1006, "=Quintana Roo")</f>
        <v>1.7864368356129754</v>
      </c>
      <c r="Q17" s="12">
        <f>SUMIFS(Concentrado!R$2:R1006,Concentrado!$A$2:$A1006,"="&amp;$A17,Concentrado!$B$2:$B1006, "=Quintana Roo")</f>
        <v>7.7710002349164444</v>
      </c>
    </row>
    <row r="18" spans="1:17" x14ac:dyDescent="0.25">
      <c r="A18" s="5">
        <v>2006</v>
      </c>
      <c r="B18" s="12">
        <f>SUMIFS(Concentrado!C$2:C1007,Concentrado!$A$2:$A1007,"="&amp;$A18,Concentrado!$B$2:$B1007, "=Quintana Roo")</f>
        <v>19.364083497928043</v>
      </c>
      <c r="C18" s="12">
        <f>SUMIFS(Concentrado!D$2:D1007,Concentrado!$A$2:$A1007,"="&amp;$A18,Concentrado!$B$2:$B1007, "=Quintana Roo")</f>
        <v>27.109716897099261</v>
      </c>
      <c r="D18" s="12">
        <f>SUMIFS(Concentrado!E$2:E1007,Concentrado!$A$2:$A1007,"="&amp;$A18,Concentrado!$B$2:$B1007, "=Quintana Roo")</f>
        <v>9.9471328310645273</v>
      </c>
      <c r="E18" s="12">
        <f>SUMIFS(Concentrado!F$2:F1007,Concentrado!$A$2:$A1007,"="&amp;$A18,Concentrado!$B$2:$B1007, "=Quintana Roo")</f>
        <v>8.105071195682207</v>
      </c>
      <c r="F18" s="12">
        <f>SUMIFS(Concentrado!G$2:G1007,Concentrado!$A$2:$A1007,"="&amp;$A18,Concentrado!$B$2:$B1007, "=Quintana Roo")</f>
        <v>18.782662497652165</v>
      </c>
      <c r="G18" s="12">
        <f>SUMIFS(Concentrado!H$2:H1007,Concentrado!$A$2:$A1007,"="&amp;$A18,Concentrado!$B$2:$B1007, "=Quintana Roo")</f>
        <v>29.828934926502193</v>
      </c>
      <c r="H18" s="12">
        <f>SUMIFS(Concentrado!I$2:I1007,Concentrado!$A$2:$A1007,"="&amp;$A18,Concentrado!$B$2:$B1007, "=Quintana Roo")</f>
        <v>27.794669824590365</v>
      </c>
      <c r="I18" s="12">
        <f>SUMIFS(Concentrado!J$2:J1007,Concentrado!$A$2:$A1007,"="&amp;$A18,Concentrado!$B$2:$B1007, "=Quintana Roo")</f>
        <v>31.773282706732601</v>
      </c>
      <c r="J18" s="12">
        <f>SUMIFS(Concentrado!K$2:K1007,Concentrado!$A$2:$A1007,"="&amp;$A18,Concentrado!$B$2:$B1007, "=Quintana Roo")</f>
        <v>17.020545001289435</v>
      </c>
      <c r="K18" s="12">
        <f>SUMIFS(Concentrado!L$2:L1007,Concentrado!$A$2:$A1007,"="&amp;$A18,Concentrado!$B$2:$B1007, "=Quintana Roo")</f>
        <v>3.9542680306025959</v>
      </c>
      <c r="L18" s="12">
        <f>SUMIFS(Concentrado!M$2:M1007,Concentrado!$A$2:$A1007,"="&amp;$A18,Concentrado!$B$2:$B1007, "=Quintana Roo")</f>
        <v>5.5015903034470908</v>
      </c>
      <c r="M18" s="12">
        <f>SUMIFS(Concentrado!N$2:N1007,Concentrado!$A$2:$A1007,"="&amp;$A18,Concentrado!$B$2:$B1007, "=Quintana Roo")</f>
        <v>8.9279848527472083</v>
      </c>
      <c r="N18" s="12">
        <f>SUMIFS(Concentrado!O$2:O1007,Concentrado!$A$2:$A1007,"="&amp;$A18,Concentrado!$B$2:$B1007, "=Quintana Roo")</f>
        <v>1.9309729821771193</v>
      </c>
      <c r="O18" s="12">
        <f>SUMIFS(Concentrado!P$2:P1007,Concentrado!$A$2:$A1007,"="&amp;$A18,Concentrado!$B$2:$B1007, "=Quintana Roo")</f>
        <v>10.902957266821018</v>
      </c>
      <c r="P18" s="12">
        <f>SUMIFS(Concentrado!Q$2:Q1007,Concentrado!$A$2:$A1007,"="&amp;$A18,Concentrado!$B$2:$B1007, "=Quintana Roo")</f>
        <v>1.3753975758617727</v>
      </c>
      <c r="Q18" s="12">
        <f>SUMIFS(Concentrado!R$2:R1007,Concentrado!$A$2:$A1007,"="&amp;$A18,Concentrado!$B$2:$B1007, "=Quintana Roo")</f>
        <v>8.1664231066792752</v>
      </c>
    </row>
    <row r="19" spans="1:17" x14ac:dyDescent="0.25">
      <c r="A19" s="5">
        <v>2007</v>
      </c>
      <c r="B19" s="12">
        <f>SUMIFS(Concentrado!C$2:C1008,Concentrado!$A$2:$A1008,"="&amp;$A19,Concentrado!$B$2:$B1008, "=Quintana Roo")</f>
        <v>17.434544655175028</v>
      </c>
      <c r="C19" s="12">
        <f>SUMIFS(Concentrado!D$2:D1008,Concentrado!$A$2:$A1008,"="&amp;$A19,Concentrado!$B$2:$B1008, "=Quintana Roo")</f>
        <v>17.434544655175028</v>
      </c>
      <c r="D19" s="12">
        <f>SUMIFS(Concentrado!E$2:E1008,Concentrado!$A$2:$A1008,"="&amp;$A19,Concentrado!$B$2:$B1008, "=Quintana Roo")</f>
        <v>14.014778584016847</v>
      </c>
      <c r="E19" s="12">
        <f>SUMIFS(Concentrado!F$2:F1008,Concentrado!$A$2:$A1008,"="&amp;$A19,Concentrado!$B$2:$B1008, "=Quintana Roo")</f>
        <v>9.8103450088117921</v>
      </c>
      <c r="F19" s="12">
        <f>SUMIFS(Concentrado!G$2:G1008,Concentrado!$A$2:$A1008,"="&amp;$A19,Concentrado!$B$2:$B1008, "=Quintana Roo")</f>
        <v>29.034499206736005</v>
      </c>
      <c r="G19" s="12">
        <f>SUMIFS(Concentrado!H$2:H1008,Concentrado!$A$2:$A1008,"="&amp;$A19,Concentrado!$B$2:$B1008, "=Quintana Roo")</f>
        <v>33.91233040725475</v>
      </c>
      <c r="H19" s="12">
        <f>SUMIFS(Concentrado!I$2:I1008,Concentrado!$A$2:$A1008,"="&amp;$A19,Concentrado!$B$2:$B1008, "=Quintana Roo")</f>
        <v>31.714742964206252</v>
      </c>
      <c r="I19" s="12">
        <f>SUMIFS(Concentrado!J$2:J1008,Concentrado!$A$2:$A1008,"="&amp;$A19,Concentrado!$B$2:$B1008, "=Quintana Roo")</f>
        <v>36.197870415006889</v>
      </c>
      <c r="J19" s="12">
        <f>SUMIFS(Concentrado!K$2:K1008,Concentrado!$A$2:$A1008,"="&amp;$A19,Concentrado!$B$2:$B1008, "=Quintana Roo")</f>
        <v>18.324266552575306</v>
      </c>
      <c r="K19" s="12">
        <f>SUMIFS(Concentrado!L$2:L1008,Concentrado!$A$2:$A1008,"="&amp;$A19,Concentrado!$B$2:$B1008, "=Quintana Roo")</f>
        <v>5.2236596959830059</v>
      </c>
      <c r="L19" s="12">
        <f>SUMIFS(Concentrado!M$2:M1008,Concentrado!$A$2:$A1008,"="&amp;$A19,Concentrado!$B$2:$B1008, "=Quintana Roo")</f>
        <v>9.7839975258094398</v>
      </c>
      <c r="M19" s="12">
        <f>SUMIFS(Concentrado!N$2:N1008,Concentrado!$A$2:$A1008,"="&amp;$A19,Concentrado!$B$2:$B1008, "=Quintana Roo")</f>
        <v>16.263970750875</v>
      </c>
      <c r="N19" s="12">
        <f>SUMIFS(Concentrado!O$2:O1008,Concentrado!$A$2:$A1008,"="&amp;$A19,Concentrado!$B$2:$B1008, "=Quintana Roo")</f>
        <v>3.0446806891127292</v>
      </c>
      <c r="O19" s="12">
        <f>SUMIFS(Concentrado!P$2:P1008,Concentrado!$A$2:$A1008,"="&amp;$A19,Concentrado!$B$2:$B1008, "=Quintana Roo")</f>
        <v>18.68386689613223</v>
      </c>
      <c r="P19" s="12">
        <f>SUMIFS(Concentrado!Q$2:Q1008,Concentrado!$A$2:$A1008,"="&amp;$A19,Concentrado!$B$2:$B1008, "=Quintana Roo")</f>
        <v>1.6583046653914304</v>
      </c>
      <c r="Q19" s="12">
        <f>SUMIFS(Concentrado!R$2:R1008,Concentrado!$A$2:$A1008,"="&amp;$A19,Concentrado!$B$2:$B1008, "=Quintana Roo")</f>
        <v>7.7111166940701512</v>
      </c>
    </row>
    <row r="20" spans="1:17" x14ac:dyDescent="0.25">
      <c r="A20" s="5">
        <v>2008</v>
      </c>
      <c r="B20" s="12">
        <f>SUMIFS(Concentrado!C$2:C1009,Concentrado!$A$2:$A1009,"="&amp;$A20,Concentrado!$B$2:$B1009, "=Quintana Roo")</f>
        <v>13.359954279267578</v>
      </c>
      <c r="C20" s="12">
        <f>SUMIFS(Concentrado!D$2:D1009,Concentrado!$A$2:$A1009,"="&amp;$A20,Concentrado!$B$2:$B1009, "=Quintana Roo")</f>
        <v>9.6488558683599166</v>
      </c>
      <c r="D20" s="12">
        <f>SUMIFS(Concentrado!E$2:E1009,Concentrado!$A$2:$A1009,"="&amp;$A20,Concentrado!$B$2:$B1009, "=Quintana Roo")</f>
        <v>12.67431350247983</v>
      </c>
      <c r="E20" s="12">
        <f>SUMIFS(Concentrado!F$2:F1009,Concentrado!$A$2:$A1009,"="&amp;$A20,Concentrado!$B$2:$B1009, "=Quintana Roo")</f>
        <v>8.0048295805135758</v>
      </c>
      <c r="F20" s="12">
        <f>SUMIFS(Concentrado!G$2:G1009,Concentrado!$A$2:$A1009,"="&amp;$A20,Concentrado!$B$2:$B1009, "=Quintana Roo")</f>
        <v>14.622020763269482</v>
      </c>
      <c r="G20" s="12">
        <f>SUMIFS(Concentrado!H$2:H1009,Concentrado!$A$2:$A1009,"="&amp;$A20,Concentrado!$B$2:$B1009, "=Quintana Roo")</f>
        <v>36.148692688926907</v>
      </c>
      <c r="H20" s="12">
        <f>SUMIFS(Concentrado!I$2:I1009,Concentrado!$A$2:$A1009,"="&amp;$A20,Concentrado!$B$2:$B1009, "=Quintana Roo")</f>
        <v>32.495004089347134</v>
      </c>
      <c r="I20" s="12">
        <f>SUMIFS(Concentrado!J$2:J1009,Concentrado!$A$2:$A1009,"="&amp;$A20,Concentrado!$B$2:$B1009, "=Quintana Roo")</f>
        <v>39.943264261375674</v>
      </c>
      <c r="J20" s="12">
        <f>SUMIFS(Concentrado!K$2:K1009,Concentrado!$A$2:$A1009,"="&amp;$A20,Concentrado!$B$2:$B1009, "=Quintana Roo")</f>
        <v>21.353320681290892</v>
      </c>
      <c r="K20" s="12">
        <f>SUMIFS(Concentrado!L$2:L1009,Concentrado!$A$2:$A1009,"="&amp;$A20,Concentrado!$B$2:$B1009, "=Quintana Roo")</f>
        <v>5.1183989648038093</v>
      </c>
      <c r="L20" s="12">
        <f>SUMIFS(Concentrado!M$2:M1009,Concentrado!$A$2:$A1009,"="&amp;$A20,Concentrado!$B$2:$B1009, "=Quintana Roo")</f>
        <v>11.196497735508332</v>
      </c>
      <c r="M20" s="12">
        <f>SUMIFS(Concentrado!N$2:N1009,Concentrado!$A$2:$A1009,"="&amp;$A20,Concentrado!$B$2:$B1009, "=Quintana Roo")</f>
        <v>18.83768353005631</v>
      </c>
      <c r="N20" s="12">
        <f>SUMIFS(Concentrado!O$2:O1009,Concentrado!$A$2:$A1009,"="&amp;$A20,Concentrado!$B$2:$B1009, "=Quintana Roo")</f>
        <v>3.2606746335816879</v>
      </c>
      <c r="O20" s="12">
        <f>SUMIFS(Concentrado!P$2:P1009,Concentrado!$A$2:$A1009,"="&amp;$A20,Concentrado!$B$2:$B1009, "=Quintana Roo")</f>
        <v>12.284616438025116</v>
      </c>
      <c r="P20" s="12">
        <f>SUMIFS(Concentrado!Q$2:Q1009,Concentrado!$A$2:$A1009,"="&amp;$A20,Concentrado!$B$2:$B1009, "=Quintana Roo")</f>
        <v>1.359574725026012</v>
      </c>
      <c r="Q20" s="12">
        <f>SUMIFS(Concentrado!R$2:R1009,Concentrado!$A$2:$A1009,"="&amp;$A20,Concentrado!$B$2:$B1009, "=Quintana Roo")</f>
        <v>7.437673495730535</v>
      </c>
    </row>
    <row r="21" spans="1:17" x14ac:dyDescent="0.25">
      <c r="A21" s="5">
        <v>2009</v>
      </c>
      <c r="B21" s="12">
        <f>SUMIFS(Concentrado!C$2:C1010,Concentrado!$A$2:$A1010,"="&amp;$A21,Concentrado!$B$2:$B1010, "=Quintana Roo")</f>
        <v>10.910519195240104</v>
      </c>
      <c r="C21" s="12">
        <f>SUMIFS(Concentrado!D$2:D1010,Concentrado!$A$2:$A1010,"="&amp;$A21,Concentrado!$B$2:$B1010, "=Quintana Roo")</f>
        <v>8.7284153561920821</v>
      </c>
      <c r="D21" s="12">
        <f>SUMIFS(Concentrado!E$2:E1010,Concentrado!$A$2:$A1010,"="&amp;$A21,Concentrado!$B$2:$B1010, "=Quintana Roo")</f>
        <v>12.714356097328396</v>
      </c>
      <c r="E21" s="12">
        <f>SUMIFS(Concentrado!F$2:F1010,Concentrado!$A$2:$A1010,"="&amp;$A21,Concentrado!$B$2:$B1010, "=Quintana Roo")</f>
        <v>6.9928958535306176</v>
      </c>
      <c r="F21" s="12">
        <f>SUMIFS(Concentrado!G$2:G1010,Concentrado!$A$2:$A1010,"="&amp;$A21,Concentrado!$B$2:$B1010, "=Quintana Roo")</f>
        <v>19.275781357565744</v>
      </c>
      <c r="G21" s="12">
        <f>SUMIFS(Concentrado!H$2:H1010,Concentrado!$A$2:$A1010,"="&amp;$A21,Concentrado!$B$2:$B1010, "=Quintana Roo")</f>
        <v>37.658011240299011</v>
      </c>
      <c r="H21" s="12">
        <f>SUMIFS(Concentrado!I$2:I1010,Concentrado!$A$2:$A1010,"="&amp;$A21,Concentrado!$B$2:$B1010, "=Quintana Roo")</f>
        <v>37.732303701099539</v>
      </c>
      <c r="I21" s="12">
        <f>SUMIFS(Concentrado!J$2:J1010,Concentrado!$A$2:$A1010,"="&amp;$A21,Concentrado!$B$2:$B1010, "=Quintana Roo")</f>
        <v>37.580920842630285</v>
      </c>
      <c r="J21" s="12">
        <f>SUMIFS(Concentrado!K$2:K1010,Concentrado!$A$2:$A1010,"="&amp;$A21,Concentrado!$B$2:$B1010, "=Quintana Roo")</f>
        <v>22.610240355343464</v>
      </c>
      <c r="K21" s="12">
        <f>SUMIFS(Concentrado!L$2:L1010,Concentrado!$A$2:$A1010,"="&amp;$A21,Concentrado!$B$2:$B1010, "=Quintana Roo")</f>
        <v>6.4049486330836443</v>
      </c>
      <c r="L21" s="12">
        <f>SUMIFS(Concentrado!M$2:M1010,Concentrado!$A$2:$A1010,"="&amp;$A21,Concentrado!$B$2:$B1010, "=Quintana Roo")</f>
        <v>10.572023647379025</v>
      </c>
      <c r="M21" s="12">
        <f>SUMIFS(Concentrado!N$2:N1010,Concentrado!$A$2:$A1010,"="&amp;$A21,Concentrado!$B$2:$B1010, "=Quintana Roo")</f>
        <v>19.244990241123059</v>
      </c>
      <c r="N21" s="12">
        <f>SUMIFS(Concentrado!O$2:O1010,Concentrado!$A$2:$A1010,"="&amp;$A21,Concentrado!$B$2:$B1010, "=Quintana Roo")</f>
        <v>1.5724234662188403</v>
      </c>
      <c r="O21" s="12">
        <f>SUMIFS(Concentrado!P$2:P1010,Concentrado!$A$2:$A1010,"="&amp;$A21,Concentrado!$B$2:$B1010, "=Quintana Roo")</f>
        <v>12.108807399653141</v>
      </c>
      <c r="P21" s="12">
        <f>SUMIFS(Concentrado!Q$2:Q1010,Concentrado!$A$2:$A1010,"="&amp;$A21,Concentrado!$B$2:$B1010, "=Quintana Roo")</f>
        <v>1.0803527814839882</v>
      </c>
      <c r="Q21" s="12">
        <f>SUMIFS(Concentrado!R$2:R1010,Concentrado!$A$2:$A1010,"="&amp;$A21,Concentrado!$B$2:$B1010, "=Quintana Roo")</f>
        <v>8.1026458611299095</v>
      </c>
    </row>
    <row r="22" spans="1:17" x14ac:dyDescent="0.25">
      <c r="A22" s="5">
        <v>2010</v>
      </c>
      <c r="B22" s="12">
        <f>SUMIFS(Concentrado!C$2:C1011,Concentrado!$A$2:$A1011,"="&amp;$A22,Concentrado!$B$2:$B1011, "=Quintana Roo")</f>
        <v>10.781206201349807</v>
      </c>
      <c r="C22" s="12">
        <f>SUMIFS(Concentrado!D$2:D1011,Concentrado!$A$2:$A1011,"="&amp;$A22,Concentrado!$B$2:$B1011, "=Quintana Roo")</f>
        <v>9.3437120411698338</v>
      </c>
      <c r="D22" s="12">
        <f>SUMIFS(Concentrado!E$2:E1011,Concentrado!$A$2:$A1011,"="&amp;$A22,Concentrado!$B$2:$B1011, "=Quintana Roo")</f>
        <v>10.989078077399739</v>
      </c>
      <c r="E22" s="12">
        <f>SUMIFS(Concentrado!F$2:F1011,Concentrado!$A$2:$A1011,"="&amp;$A22,Concentrado!$B$2:$B1011, "=Quintana Roo")</f>
        <v>7.3260520515998264</v>
      </c>
      <c r="F22" s="12">
        <f>SUMIFS(Concentrado!G$2:G1011,Concentrado!$A$2:$A1011,"="&amp;$A22,Concentrado!$B$2:$B1011, "=Quintana Roo")</f>
        <v>29.610276507729154</v>
      </c>
      <c r="G22" s="12">
        <f>SUMIFS(Concentrado!H$2:H1011,Concentrado!$A$2:$A1011,"="&amp;$A22,Concentrado!$B$2:$B1011, "=Quintana Roo")</f>
        <v>41.562603859620431</v>
      </c>
      <c r="H22" s="12">
        <f>SUMIFS(Concentrado!I$2:I1011,Concentrado!$A$2:$A1011,"="&amp;$A22,Concentrado!$B$2:$B1011, "=Quintana Roo")</f>
        <v>43.335603293505855</v>
      </c>
      <c r="I22" s="12">
        <f>SUMIFS(Concentrado!J$2:J1011,Concentrado!$A$2:$A1011,"="&amp;$A22,Concentrado!$B$2:$B1011, "=Quintana Roo")</f>
        <v>39.572011129055177</v>
      </c>
      <c r="J22" s="12">
        <f>SUMIFS(Concentrado!K$2:K1011,Concentrado!$A$2:$A1011,"="&amp;$A22,Concentrado!$B$2:$B1011, "=Quintana Roo")</f>
        <v>25.132621467460005</v>
      </c>
      <c r="K22" s="12">
        <f>SUMIFS(Concentrado!L$2:L1011,Concentrado!$A$2:$A1011,"="&amp;$A22,Concentrado!$B$2:$B1011, "=Quintana Roo")</f>
        <v>7.802366067509972</v>
      </c>
      <c r="L22" s="12">
        <f>SUMIFS(Concentrado!M$2:M1011,Concentrado!$A$2:$A1011,"="&amp;$A22,Concentrado!$B$2:$B1011, "=Quintana Roo")</f>
        <v>10.653230592177078</v>
      </c>
      <c r="M22" s="12">
        <f>SUMIFS(Concentrado!N$2:N1011,Concentrado!$A$2:$A1011,"="&amp;$A22,Concentrado!$B$2:$B1011, "=Quintana Roo")</f>
        <v>16.803601277073696</v>
      </c>
      <c r="N22" s="12">
        <f>SUMIFS(Concentrado!O$2:O1011,Concentrado!$A$2:$A1011,"="&amp;$A22,Concentrado!$B$2:$B1011, "=Quintana Roo")</f>
        <v>4.2780552571951542</v>
      </c>
      <c r="O22" s="12">
        <f>SUMIFS(Concentrado!P$2:P1011,Concentrado!$A$2:$A1011,"="&amp;$A22,Concentrado!$B$2:$B1011, "=Quintana Roo")</f>
        <v>8.9691404319309029</v>
      </c>
      <c r="P22" s="12">
        <f>SUMIFS(Concentrado!Q$2:Q1011,Concentrado!$A$2:$A1011,"="&amp;$A22,Concentrado!$B$2:$B1011, "=Quintana Roo")</f>
        <v>2.0256142675266275</v>
      </c>
      <c r="Q22" s="12">
        <f>SUMIFS(Concentrado!R$2:R1011,Concentrado!$A$2:$A1011,"="&amp;$A22,Concentrado!$B$2:$B1011, "=Quintana Roo")</f>
        <v>10.053048586984001</v>
      </c>
    </row>
    <row r="23" spans="1:17" x14ac:dyDescent="0.25">
      <c r="A23" s="5">
        <v>2011</v>
      </c>
      <c r="B23" s="12">
        <f>SUMIFS(Concentrado!C$2:C1012,Concentrado!$A$2:$A1012,"="&amp;$A23,Concentrado!$B$2:$B1012, "=Quintana Roo")</f>
        <v>9.2800799514580437</v>
      </c>
      <c r="C23" s="12">
        <f>SUMIFS(Concentrado!D$2:D1012,Concentrado!$A$2:$A1012,"="&amp;$A23,Concentrado!$B$2:$B1012, "=Quintana Roo")</f>
        <v>12.135489167291288</v>
      </c>
      <c r="D23" s="12">
        <f>SUMIFS(Concentrado!E$2:E1012,Concentrado!$A$2:$A1012,"="&amp;$A23,Concentrado!$B$2:$B1012, "=Quintana Roo")</f>
        <v>13.20821727223897</v>
      </c>
      <c r="E23" s="12">
        <f>SUMIFS(Concentrado!F$2:F1012,Concentrado!$A$2:$A1012,"="&amp;$A23,Concentrado!$B$2:$B1012, "=Quintana Roo")</f>
        <v>7.3378984845772051</v>
      </c>
      <c r="F23" s="12">
        <f>SUMIFS(Concentrado!G$2:G1012,Concentrado!$A$2:$A1012,"="&amp;$A23,Concentrado!$B$2:$B1012, "=Quintana Roo")</f>
        <v>25.617929244932196</v>
      </c>
      <c r="G23" s="12">
        <f>SUMIFS(Concentrado!H$2:H1012,Concentrado!$A$2:$A1012,"="&amp;$A23,Concentrado!$B$2:$B1012, "=Quintana Roo")</f>
        <v>35.919461398283914</v>
      </c>
      <c r="H23" s="12">
        <f>SUMIFS(Concentrado!I$2:I1012,Concentrado!$A$2:$A1012,"="&amp;$A23,Concentrado!$B$2:$B1012, "=Quintana Roo")</f>
        <v>35.836567979378863</v>
      </c>
      <c r="I23" s="12">
        <f>SUMIFS(Concentrado!J$2:J1012,Concentrado!$A$2:$A1012,"="&amp;$A23,Concentrado!$B$2:$B1012, "=Quintana Roo")</f>
        <v>36.005153795568091</v>
      </c>
      <c r="J23" s="12">
        <f>SUMIFS(Concentrado!K$2:K1012,Concentrado!$A$2:$A1012,"="&amp;$A23,Concentrado!$B$2:$B1012, "=Quintana Roo")</f>
        <v>22.824586468970633</v>
      </c>
      <c r="K23" s="12">
        <f>SUMIFS(Concentrado!L$2:L1012,Concentrado!$A$2:$A1012,"="&amp;$A23,Concentrado!$B$2:$B1012, "=Quintana Roo")</f>
        <v>6.5840153275876823</v>
      </c>
      <c r="L23" s="12">
        <f>SUMIFS(Concentrado!M$2:M1012,Concentrado!$A$2:$A1012,"="&amp;$A23,Concentrado!$B$2:$B1012, "=Quintana Roo")</f>
        <v>11.997539041382</v>
      </c>
      <c r="M23" s="12">
        <f>SUMIFS(Concentrado!N$2:N1012,Concentrado!$A$2:$A1012,"="&amp;$A23,Concentrado!$B$2:$B1012, "=Quintana Roo")</f>
        <v>20.149074365915826</v>
      </c>
      <c r="N23" s="12">
        <f>SUMIFS(Concentrado!O$2:O1012,Concentrado!$A$2:$A1012,"="&amp;$A23,Concentrado!$B$2:$B1012, "=Quintana Roo")</f>
        <v>3.2731957995970991</v>
      </c>
      <c r="O23" s="12">
        <f>SUMIFS(Concentrado!P$2:P1012,Concentrado!$A$2:$A1012,"="&amp;$A23,Concentrado!$B$2:$B1012, "=Quintana Roo")</f>
        <v>10.297427141022329</v>
      </c>
      <c r="P23" s="12">
        <f>SUMIFS(Concentrado!Q$2:Q1012,Concentrado!$A$2:$A1012,"="&amp;$A23,Concentrado!$B$2:$B1012, "=Quintana Roo")</f>
        <v>2.2678275017246463</v>
      </c>
      <c r="Q23" s="12">
        <f>SUMIFS(Concentrado!R$2:R1012,Concentrado!$A$2:$A1012,"="&amp;$A23,Concentrado!$B$2:$B1012, "=Quintana Roo")</f>
        <v>9.8760229913815234</v>
      </c>
    </row>
    <row r="24" spans="1:17" x14ac:dyDescent="0.25">
      <c r="A24" s="5">
        <v>2012</v>
      </c>
      <c r="B24" s="12">
        <f>SUMIFS(Concentrado!C$2:C1013,Concentrado!$A$2:$A1013,"="&amp;$A24,Concentrado!$B$2:$B1013, "=Quintana Roo")</f>
        <v>5.6591494298406948</v>
      </c>
      <c r="C24" s="12">
        <f>SUMIFS(Concentrado!D$2:D1013,Concentrado!$A$2:$A1013,"="&amp;$A24,Concentrado!$B$2:$B1013, "=Quintana Roo")</f>
        <v>9.1961178234911287</v>
      </c>
      <c r="D24" s="12">
        <f>SUMIFS(Concentrado!E$2:E1013,Concentrado!$A$2:$A1013,"="&amp;$A24,Concentrado!$B$2:$B1013, "=Quintana Roo")</f>
        <v>11.798183641537472</v>
      </c>
      <c r="E24" s="12">
        <f>SUMIFS(Concentrado!F$2:F1013,Concentrado!$A$2:$A1013,"="&amp;$A24,Concentrado!$B$2:$B1013, "=Quintana Roo")</f>
        <v>9.8318197012812263</v>
      </c>
      <c r="F24" s="12">
        <f>SUMIFS(Concentrado!G$2:G1013,Concentrado!$A$2:$A1013,"="&amp;$A24,Concentrado!$B$2:$B1013, "=Quintana Roo")</f>
        <v>20.280653037027793</v>
      </c>
      <c r="G24" s="12">
        <f>SUMIFS(Concentrado!H$2:H1013,Concentrado!$A$2:$A1013,"="&amp;$A24,Concentrado!$B$2:$B1013, "=Quintana Roo")</f>
        <v>42.306267513550452</v>
      </c>
      <c r="H24" s="12">
        <f>SUMIFS(Concentrado!I$2:I1013,Concentrado!$A$2:$A1013,"="&amp;$A24,Concentrado!$B$2:$B1013, "=Quintana Roo")</f>
        <v>38.965152819086761</v>
      </c>
      <c r="I24" s="12">
        <f>SUMIFS(Concentrado!J$2:J1013,Concentrado!$A$2:$A1013,"="&amp;$A24,Concentrado!$B$2:$B1013, "=Quintana Roo")</f>
        <v>45.746248302554434</v>
      </c>
      <c r="J24" s="12">
        <f>SUMIFS(Concentrado!K$2:K1013,Concentrado!$A$2:$A1013,"="&amp;$A24,Concentrado!$B$2:$B1013, "=Quintana Roo")</f>
        <v>28.796703097458707</v>
      </c>
      <c r="K24" s="12">
        <f>SUMIFS(Concentrado!L$2:L1013,Concentrado!$A$2:$A1013,"="&amp;$A24,Concentrado!$B$2:$B1013, "=Quintana Roo")</f>
        <v>7.5369148847669711</v>
      </c>
      <c r="L24" s="12">
        <f>SUMIFS(Concentrado!M$2:M1013,Concentrado!$A$2:$A1013,"="&amp;$A24,Concentrado!$B$2:$B1013, "=Quintana Roo")</f>
        <v>11.02096044470642</v>
      </c>
      <c r="M24" s="12">
        <f>SUMIFS(Concentrado!N$2:N1013,Concentrado!$A$2:$A1013,"="&amp;$A24,Concentrado!$B$2:$B1013, "=Quintana Roo")</f>
        <v>17.66046494678033</v>
      </c>
      <c r="N24" s="12">
        <f>SUMIFS(Concentrado!O$2:O1013,Concentrado!$A$2:$A1013,"="&amp;$A24,Concentrado!$B$2:$B1013, "=Quintana Roo")</f>
        <v>4.1849880150601848</v>
      </c>
      <c r="O24" s="12">
        <f>SUMIFS(Concentrado!P$2:P1013,Concentrado!$A$2:$A1013,"="&amp;$A24,Concentrado!$B$2:$B1013, "=Quintana Roo")</f>
        <v>11.181663538244955</v>
      </c>
      <c r="P24" s="12">
        <f>SUMIFS(Concentrado!Q$2:Q1013,Concentrado!$A$2:$A1013,"="&amp;$A24,Concentrado!$B$2:$B1013, "=Quintana Roo")</f>
        <v>1.7775742652752289</v>
      </c>
      <c r="Q24" s="12">
        <f>SUMIFS(Concentrado!R$2:R1013,Concentrado!$A$2:$A1013,"="&amp;$A24,Concentrado!$B$2:$B1013, "=Quintana Roo")</f>
        <v>8.5323564733210979</v>
      </c>
    </row>
    <row r="25" spans="1:17" x14ac:dyDescent="0.25">
      <c r="A25" s="5">
        <v>2013</v>
      </c>
      <c r="B25" s="12">
        <f>SUMIFS(Concentrado!C$2:C1014,Concentrado!$A$2:$A1014,"="&amp;$A25,Concentrado!$B$2:$B1014, "=Quintana Roo")</f>
        <v>11.921876643641083</v>
      </c>
      <c r="C25" s="12">
        <f>SUMIFS(Concentrado!D$2:D1014,Concentrado!$A$2:$A1014,"="&amp;$A25,Concentrado!$B$2:$B1014, "=Quintana Roo")</f>
        <v>7.0128686139065177</v>
      </c>
      <c r="D25" s="12">
        <f>SUMIFS(Concentrado!E$2:E1014,Concentrado!$A$2:$A1014,"="&amp;$A25,Concentrado!$B$2:$B1014, "=Quintana Roo")</f>
        <v>12.647327915612722</v>
      </c>
      <c r="E25" s="12">
        <f>SUMIFS(Concentrado!F$2:F1014,Concentrado!$A$2:$A1014,"="&amp;$A25,Concentrado!$B$2:$B1014, "=Quintana Roo")</f>
        <v>11.032775415747269</v>
      </c>
      <c r="F25" s="12">
        <f>SUMIFS(Concentrado!G$2:G1014,Concentrado!$A$2:$A1014,"="&amp;$A25,Concentrado!$B$2:$B1014, "=Quintana Roo")</f>
        <v>16.217730402347147</v>
      </c>
      <c r="G25" s="12">
        <f>SUMIFS(Concentrado!H$2:H1014,Concentrado!$A$2:$A1014,"="&amp;$A25,Concentrado!$B$2:$B1014, "=Quintana Roo")</f>
        <v>46.961052757526737</v>
      </c>
      <c r="H25" s="12">
        <f>SUMIFS(Concentrado!I$2:I1014,Concentrado!$A$2:$A1014,"="&amp;$A25,Concentrado!$B$2:$B1014, "=Quintana Roo")</f>
        <v>44.125863903813816</v>
      </c>
      <c r="I25" s="12">
        <f>SUMIFS(Concentrado!J$2:J1014,Concentrado!$A$2:$A1014,"="&amp;$A25,Concentrado!$B$2:$B1014, "=Quintana Roo")</f>
        <v>49.868185498443722</v>
      </c>
      <c r="J25" s="12">
        <f>SUMIFS(Concentrado!K$2:K1014,Concentrado!$A$2:$A1014,"="&amp;$A25,Concentrado!$B$2:$B1014, "=Quintana Roo")</f>
        <v>27.319021854525865</v>
      </c>
      <c r="K25" s="12">
        <f>SUMIFS(Concentrado!L$2:L1014,Concentrado!$A$2:$A1014,"="&amp;$A25,Concentrado!$B$2:$B1014, "=Quintana Roo")</f>
        <v>7.5386667902362516</v>
      </c>
      <c r="L25" s="12">
        <f>SUMIFS(Concentrado!M$2:M1014,Concentrado!$A$2:$A1014,"="&amp;$A25,Concentrado!$B$2:$B1014, "=Quintana Roo")</f>
        <v>11.204257064387823</v>
      </c>
      <c r="M25" s="12">
        <f>SUMIFS(Concentrado!N$2:N1014,Concentrado!$A$2:$A1014,"="&amp;$A25,Concentrado!$B$2:$B1014, "=Quintana Roo")</f>
        <v>18.306085953904184</v>
      </c>
      <c r="N25" s="12">
        <f>SUMIFS(Concentrado!O$2:O1014,Concentrado!$A$2:$A1014,"="&amp;$A25,Concentrado!$B$2:$B1014, "=Quintana Roo")</f>
        <v>3.922216836956248</v>
      </c>
      <c r="O25" s="12">
        <f>SUMIFS(Concentrado!P$2:P1014,Concentrado!$A$2:$A1014,"="&amp;$A25,Concentrado!$B$2:$B1014, "=Quintana Roo")</f>
        <v>10.781148084459515</v>
      </c>
      <c r="P25" s="12">
        <f>SUMIFS(Concentrado!Q$2:Q1014,Concentrado!$A$2:$A1014,"="&amp;$A25,Concentrado!$B$2:$B1014, "=Quintana Roo")</f>
        <v>1.9365382580423398</v>
      </c>
      <c r="Q25" s="12">
        <f>SUMIFS(Concentrado!R$2:R1014,Concentrado!$A$2:$A1014,"="&amp;$A25,Concentrado!$B$2:$B1014, "=Quintana Roo")</f>
        <v>9.2677188063454832</v>
      </c>
    </row>
    <row r="26" spans="1:17" x14ac:dyDescent="0.25">
      <c r="A26" s="5">
        <v>2014</v>
      </c>
      <c r="B26" s="12">
        <f>SUMIFS(Concentrado!C$2:C1015,Concentrado!$A$2:$A1015,"="&amp;$A26,Concentrado!$B$2:$B1015, "=Quintana Roo")</f>
        <v>6.2579093020345153</v>
      </c>
      <c r="C26" s="12">
        <f>SUMIFS(Concentrado!D$2:D1015,Concentrado!$A$2:$A1015,"="&amp;$A26,Concentrado!$B$2:$B1015, "=Quintana Roo")</f>
        <v>13.211141859850644</v>
      </c>
      <c r="D26" s="12">
        <f>SUMIFS(Concentrado!E$2:E1015,Concentrado!$A$2:$A1015,"="&amp;$A26,Concentrado!$B$2:$B1015, "=Quintana Roo")</f>
        <v>15.739335954835845</v>
      </c>
      <c r="E26" s="12">
        <f>SUMIFS(Concentrado!F$2:F1015,Concentrado!$A$2:$A1015,"="&amp;$A26,Concentrado!$B$2:$B1015, "=Quintana Roo")</f>
        <v>10.062854135058984</v>
      </c>
      <c r="F26" s="12">
        <f>SUMIFS(Concentrado!G$2:G1015,Concentrado!$A$2:$A1015,"="&amp;$A26,Concentrado!$B$2:$B1015, "=Quintana Roo")</f>
        <v>26.504847597126314</v>
      </c>
      <c r="G26" s="12">
        <f>SUMIFS(Concentrado!H$2:H1015,Concentrado!$A$2:$A1015,"="&amp;$A26,Concentrado!$B$2:$B1015, "=Quintana Roo")</f>
        <v>48.737470632981264</v>
      </c>
      <c r="H26" s="12">
        <f>SUMIFS(Concentrado!I$2:I1015,Concentrado!$A$2:$A1015,"="&amp;$A26,Concentrado!$B$2:$B1015, "=Quintana Roo")</f>
        <v>46.096763234500628</v>
      </c>
      <c r="I26" s="12">
        <f>SUMIFS(Concentrado!J$2:J1015,Concentrado!$A$2:$A1015,"="&amp;$A26,Concentrado!$B$2:$B1015, "=Quintana Roo")</f>
        <v>51.434519638325519</v>
      </c>
      <c r="J26" s="12">
        <f>SUMIFS(Concentrado!K$2:K1015,Concentrado!$A$2:$A1015,"="&amp;$A26,Concentrado!$B$2:$B1015, "=Quintana Roo")</f>
        <v>27.667265787507322</v>
      </c>
      <c r="K26" s="12">
        <f>SUMIFS(Concentrado!L$2:L1015,Concentrado!$A$2:$A1015,"="&amp;$A26,Concentrado!$B$2:$B1015, "=Quintana Roo")</f>
        <v>7.4048643226905249</v>
      </c>
      <c r="L26" s="12">
        <f>SUMIFS(Concentrado!M$2:M1015,Concentrado!$A$2:$A1015,"="&amp;$A26,Concentrado!$B$2:$B1015, "=Quintana Roo")</f>
        <v>8.1453507549595763</v>
      </c>
      <c r="M26" s="12">
        <f>SUMIFS(Concentrado!N$2:N1015,Concentrado!$A$2:$A1015,"="&amp;$A26,Concentrado!$B$2:$B1015, "=Quintana Roo")</f>
        <v>13.056308661794976</v>
      </c>
      <c r="N26" s="12">
        <f>SUMIFS(Concentrado!O$2:O1015,Concentrado!$A$2:$A1015,"="&amp;$A26,Concentrado!$B$2:$B1015, "=Quintana Roo")</f>
        <v>3.1296136287870029</v>
      </c>
      <c r="O26" s="12">
        <f>SUMIFS(Concentrado!P$2:P1015,Concentrado!$A$2:$A1015,"="&amp;$A26,Concentrado!$B$2:$B1015, "=Quintana Roo")</f>
        <v>7.9348006249096317</v>
      </c>
      <c r="P26" s="12">
        <f>SUMIFS(Concentrado!Q$2:Q1015,Concentrado!$A$2:$A1015,"="&amp;$A26,Concentrado!$B$2:$B1015, "=Quintana Roo")</f>
        <v>1.5482898129262004</v>
      </c>
      <c r="Q26" s="12">
        <f>SUMIFS(Concentrado!R$2:R1015,Concentrado!$A$2:$A1015,"="&amp;$A26,Concentrado!$B$2:$B1015, "=Quintana Roo")</f>
        <v>10.299493103378637</v>
      </c>
    </row>
    <row r="27" spans="1:17" x14ac:dyDescent="0.25">
      <c r="A27" s="5">
        <v>2015</v>
      </c>
      <c r="B27" s="12">
        <f>SUMIFS(Concentrado!C$2:C1016,Concentrado!$A$2:$A1016,"="&amp;$A27,Concentrado!$B$2:$B1016, "=Quintana Roo")</f>
        <v>11.036994626363242</v>
      </c>
      <c r="C27" s="12">
        <f>SUMIFS(Concentrado!D$2:D1016,Concentrado!$A$2:$A1016,"="&amp;$A27,Concentrado!$B$2:$B1016, "=Quintana Roo")</f>
        <v>25.523050073464994</v>
      </c>
      <c r="D27" s="12">
        <f>SUMIFS(Concentrado!E$2:E1016,Concentrado!$A$2:$A1016,"="&amp;$A27,Concentrado!$B$2:$B1016, "=Quintana Roo")</f>
        <v>14.119990190322603</v>
      </c>
      <c r="E27" s="12">
        <f>SUMIFS(Concentrado!F$2:F1016,Concentrado!$A$2:$A1016,"="&amp;$A27,Concentrado!$B$2:$B1016, "=Quintana Roo")</f>
        <v>14.615428442614625</v>
      </c>
      <c r="F27" s="12">
        <f>SUMIFS(Concentrado!G$2:G1016,Concentrado!$A$2:$A1016,"="&amp;$A27,Concentrado!$B$2:$B1016, "=Quintana Roo")</f>
        <v>23.138507103521682</v>
      </c>
      <c r="G27" s="12">
        <f>SUMIFS(Concentrado!H$2:H1016,Concentrado!$A$2:$A1016,"="&amp;$A27,Concentrado!$B$2:$B1016, "=Quintana Roo")</f>
        <v>53.64381164857663</v>
      </c>
      <c r="H27" s="12">
        <f>SUMIFS(Concentrado!I$2:I1016,Concentrado!$A$2:$A1016,"="&amp;$A27,Concentrado!$B$2:$B1016, "=Quintana Roo")</f>
        <v>51.753574962712712</v>
      </c>
      <c r="I27" s="12">
        <f>SUMIFS(Concentrado!J$2:J1016,Concentrado!$A$2:$A1016,"="&amp;$A27,Concentrado!$B$2:$B1016, "=Quintana Roo")</f>
        <v>55.567021766396245</v>
      </c>
      <c r="J27" s="12">
        <f>SUMIFS(Concentrado!K$2:K1016,Concentrado!$A$2:$A1016,"="&amp;$A27,Concentrado!$B$2:$B1016, "=Quintana Roo")</f>
        <v>30.88781819863031</v>
      </c>
      <c r="K27" s="12">
        <f>SUMIFS(Concentrado!L$2:L1016,Concentrado!$A$2:$A1016,"="&amp;$A27,Concentrado!$B$2:$B1016, "=Quintana Roo")</f>
        <v>9.9024640084780824</v>
      </c>
      <c r="L27" s="12">
        <f>SUMIFS(Concentrado!M$2:M1016,Concentrado!$A$2:$A1016,"="&amp;$A27,Concentrado!$B$2:$B1016, "=Quintana Roo")</f>
        <v>9.5745678492569546</v>
      </c>
      <c r="M27" s="12">
        <f>SUMIFS(Concentrado!N$2:N1016,Concentrado!$A$2:$A1016,"="&amp;$A27,Concentrado!$B$2:$B1016, "=Quintana Roo")</f>
        <v>16.124229385367784</v>
      </c>
      <c r="N27" s="12">
        <f>SUMIFS(Concentrado!O$2:O1016,Concentrado!$A$2:$A1016,"="&amp;$A27,Concentrado!$B$2:$B1016, "=Quintana Roo")</f>
        <v>2.910653521096946</v>
      </c>
      <c r="O27" s="12">
        <f>SUMIFS(Concentrado!P$2:P1016,Concentrado!$A$2:$A1016,"="&amp;$A27,Concentrado!$B$2:$B1016, "=Quintana Roo")</f>
        <v>9.3561253166355378</v>
      </c>
      <c r="P27" s="12">
        <f>SUMIFS(Concentrado!Q$2:Q1016,Concentrado!$A$2:$A1016,"="&amp;$A27,Concentrado!$B$2:$B1016, "=Quintana Roo")</f>
        <v>2.557590041924803</v>
      </c>
      <c r="Q27" s="12">
        <f>SUMIFS(Concentrado!R$2:R1016,Concentrado!$A$2:$A1016,"="&amp;$A27,Concentrado!$B$2:$B1016, "=Quintana Roo")</f>
        <v>9.8368847766338572</v>
      </c>
    </row>
    <row r="28" spans="1:17" x14ac:dyDescent="0.25">
      <c r="A28" s="5">
        <v>2016</v>
      </c>
      <c r="B28" s="12">
        <f>SUMIFS(Concentrado!C$2:C1017,Concentrado!$A$2:$A1017,"="&amp;$A28,Concentrado!$B$2:$B1017, "=Quintana Roo")</f>
        <v>8.1789555473765994</v>
      </c>
      <c r="C28" s="12">
        <f>SUMIFS(Concentrado!D$2:D1017,Concentrado!$A$2:$A1017,"="&amp;$A28,Concentrado!$B$2:$B1017, "=Quintana Roo")</f>
        <v>12.268433321064901</v>
      </c>
      <c r="D28" s="12">
        <f>SUMIFS(Concentrado!E$2:E1017,Concentrado!$A$2:$A1017,"="&amp;$A28,Concentrado!$B$2:$B1017, "=Quintana Roo")</f>
        <v>14.055751303730492</v>
      </c>
      <c r="E28" s="12">
        <f>SUMIFS(Concentrado!F$2:F1017,Concentrado!$A$2:$A1017,"="&amp;$A28,Concentrado!$B$2:$B1017, "=Quintana Roo")</f>
        <v>12.388119793118401</v>
      </c>
      <c r="F28" s="12">
        <f>SUMIFS(Concentrado!G$2:G1017,Concentrado!$A$2:$A1017,"="&amp;$A28,Concentrado!$B$2:$B1017, "=Quintana Roo")</f>
        <v>28.221305204008676</v>
      </c>
      <c r="G28" s="12">
        <f>SUMIFS(Concentrado!H$2:H1017,Concentrado!$A$2:$A1017,"="&amp;$A28,Concentrado!$B$2:$B1017, "=Quintana Roo")</f>
        <v>59.811364159190248</v>
      </c>
      <c r="H28" s="12">
        <f>SUMIFS(Concentrado!I$2:I1017,Concentrado!$A$2:$A1017,"="&amp;$A28,Concentrado!$B$2:$B1017, "=Quintana Roo")</f>
        <v>57.817759942182242</v>
      </c>
      <c r="I28" s="12">
        <f>SUMIFS(Concentrado!J$2:J1017,Concentrado!$A$2:$A1017,"="&amp;$A28,Concentrado!$B$2:$B1017, "=Quintana Roo")</f>
        <v>61.836943709057174</v>
      </c>
      <c r="J28" s="12">
        <f>SUMIFS(Concentrado!K$2:K1017,Concentrado!$A$2:$A1017,"="&amp;$A28,Concentrado!$B$2:$B1017, "=Quintana Roo")</f>
        <v>38.724024231270612</v>
      </c>
      <c r="K28" s="12">
        <f>SUMIFS(Concentrado!L$2:L1017,Concentrado!$A$2:$A1017,"="&amp;$A28,Concentrado!$B$2:$B1017, "=Quintana Roo")</f>
        <v>11.182680264805869</v>
      </c>
      <c r="L28" s="12">
        <f>SUMIFS(Concentrado!M$2:M1017,Concentrado!$A$2:$A1017,"="&amp;$A28,Concentrado!$B$2:$B1017, "=Quintana Roo")</f>
        <v>11.757789535567314</v>
      </c>
      <c r="M28" s="12">
        <f>SUMIFS(Concentrado!N$2:N1017,Concentrado!$A$2:$A1017,"="&amp;$A28,Concentrado!$B$2:$B1017, "=Quintana Roo")</f>
        <v>20.160139979839862</v>
      </c>
      <c r="N28" s="12">
        <f>SUMIFS(Concentrado!O$2:O1017,Concentrado!$A$2:$A1017,"="&amp;$A28,Concentrado!$B$2:$B1017, "=Quintana Roo")</f>
        <v>3.2206741515133945</v>
      </c>
      <c r="O28" s="12">
        <f>SUMIFS(Concentrado!P$2:P1017,Concentrado!$A$2:$A1017,"="&amp;$A28,Concentrado!$B$2:$B1017, "=Quintana Roo")</f>
        <v>8.5238702462375642</v>
      </c>
      <c r="P28" s="12">
        <f>SUMIFS(Concentrado!Q$2:Q1017,Concentrado!$A$2:$A1017,"="&amp;$A28,Concentrado!$B$2:$B1017, "=Quintana Roo")</f>
        <v>2.2365360529611737</v>
      </c>
      <c r="Q28" s="12">
        <f>SUMIFS(Concentrado!R$2:R1017,Concentrado!$A$2:$A1017,"="&amp;$A28,Concentrado!$B$2:$B1017, "=Quintana Roo")</f>
        <v>9.0739462720139041</v>
      </c>
    </row>
    <row r="29" spans="1:17" x14ac:dyDescent="0.25">
      <c r="A29" s="5">
        <v>2017</v>
      </c>
      <c r="B29" s="12">
        <f>SUMIFS(Concentrado!C$2:C1018,Concentrado!$A$2:$A1018,"="&amp;$A29,Concentrado!$B$2:$B1018, "=Quintana Roo")</f>
        <v>8.7328030954428204</v>
      </c>
      <c r="C29" s="12">
        <f>SUMIFS(Concentrado!D$2:D1018,Concentrado!$A$2:$A1018,"="&amp;$A29,Concentrado!$B$2:$B1018, "=Quintana Roo")</f>
        <v>13.435081685296646</v>
      </c>
      <c r="D29" s="12">
        <f>SUMIFS(Concentrado!E$2:E1018,Concentrado!$A$2:$A1018,"="&amp;$A29,Concentrado!$B$2:$B1018, "=Quintana Roo")</f>
        <v>13.541147876220137</v>
      </c>
      <c r="E29" s="12">
        <f>SUMIFS(Concentrado!F$2:F1018,Concentrado!$A$2:$A1018,"="&amp;$A29,Concentrado!$B$2:$B1018, "=Quintana Roo")</f>
        <v>13.541147876220137</v>
      </c>
      <c r="F29" s="12">
        <f>SUMIFS(Concentrado!G$2:G1018,Concentrado!$A$2:$A1018,"="&amp;$A29,Concentrado!$B$2:$B1018, "=Quintana Roo")</f>
        <v>25.605602267584498</v>
      </c>
      <c r="G29" s="12">
        <f>SUMIFS(Concentrado!H$2:H1018,Concentrado!$A$2:$A1018,"="&amp;$A29,Concentrado!$B$2:$B1018, "=Quintana Roo")</f>
        <v>53.072141984175531</v>
      </c>
      <c r="H29" s="12">
        <f>SUMIFS(Concentrado!I$2:I1018,Concentrado!$A$2:$A1018,"="&amp;$A29,Concentrado!$B$2:$B1018, "=Quintana Roo")</f>
        <v>53.250767873601703</v>
      </c>
      <c r="I29" s="12">
        <f>SUMIFS(Concentrado!J$2:J1018,Concentrado!$A$2:$A1018,"="&amp;$A29,Concentrado!$B$2:$B1018, "=Quintana Roo")</f>
        <v>52.890510362017331</v>
      </c>
      <c r="J29" s="12">
        <f>SUMIFS(Concentrado!K$2:K1018,Concentrado!$A$2:$A1018,"="&amp;$A29,Concentrado!$B$2:$B1018, "=Quintana Roo")</f>
        <v>35.256845496529749</v>
      </c>
      <c r="K29" s="12">
        <f>SUMIFS(Concentrado!L$2:L1018,Concentrado!$A$2:$A1018,"="&amp;$A29,Concentrado!$B$2:$B1018, "=Quintana Roo")</f>
        <v>10.091181926568588</v>
      </c>
      <c r="L29" s="12">
        <f>SUMIFS(Concentrado!M$2:M1018,Concentrado!$A$2:$A1018,"="&amp;$A29,Concentrado!$B$2:$B1018, "=Quintana Roo")</f>
        <v>24.978789830580268</v>
      </c>
      <c r="M29" s="12">
        <f>SUMIFS(Concentrado!N$2:N1018,Concentrado!$A$2:$A1018,"="&amp;$A29,Concentrado!$B$2:$B1018, "=Quintana Roo")</f>
        <v>44.478599616001425</v>
      </c>
      <c r="N29" s="12">
        <f>SUMIFS(Concentrado!O$2:O1018,Concentrado!$A$2:$A1018,"="&amp;$A29,Concentrado!$B$2:$B1018, "=Quintana Roo")</f>
        <v>5.025226637721361</v>
      </c>
      <c r="O29" s="12">
        <f>SUMIFS(Concentrado!P$2:P1018,Concentrado!$A$2:$A1018,"="&amp;$A29,Concentrado!$B$2:$B1018, "=Quintana Roo")</f>
        <v>10.417191726733538</v>
      </c>
      <c r="P29" s="12">
        <f>SUMIFS(Concentrado!Q$2:Q1018,Concentrado!$A$2:$A1018,"="&amp;$A29,Concentrado!$B$2:$B1018, "=Quintana Roo")</f>
        <v>1.619572407967798</v>
      </c>
      <c r="Q29" s="12">
        <f>SUMIFS(Concentrado!R$2:R1018,Concentrado!$A$2:$A1018,"="&amp;$A29,Concentrado!$B$2:$B1018, "=Quintana Roo")</f>
        <v>10.589511898250986</v>
      </c>
    </row>
    <row r="30" spans="1:17" x14ac:dyDescent="0.25">
      <c r="A30" s="5">
        <v>2018</v>
      </c>
      <c r="B30" s="12">
        <f>SUMIFS(Concentrado!C$2:C1019,Concentrado!$A$2:$A1019,"="&amp;$A30,Concentrado!$B$2:$B1019, "=Quintana Roo")</f>
        <v>10.632006326043765</v>
      </c>
      <c r="C30" s="12">
        <f>SUMIFS(Concentrado!D$2:D1019,Concentrado!$A$2:$A1019,"="&amp;$A30,Concentrado!$B$2:$B1019, "=Quintana Roo")</f>
        <v>13.290007907554706</v>
      </c>
      <c r="D30" s="12">
        <f>SUMIFS(Concentrado!E$2:E1019,Concentrado!$A$2:$A1019,"="&amp;$A30,Concentrado!$B$2:$B1019, "=Quintana Roo")</f>
        <v>13.282505611858623</v>
      </c>
      <c r="E30" s="12">
        <f>SUMIFS(Concentrado!F$2:F1019,Concentrado!$A$2:$A1019,"="&amp;$A30,Concentrado!$B$2:$B1019, "=Quintana Roo")</f>
        <v>12.618380331265691</v>
      </c>
      <c r="F30" s="12">
        <f>SUMIFS(Concentrado!G$2:G1019,Concentrado!$A$2:$A1019,"="&amp;$A30,Concentrado!$B$2:$B1019, "=Quintana Roo")</f>
        <v>26.61592651739096</v>
      </c>
      <c r="G30" s="12">
        <f>SUMIFS(Concentrado!H$2:H1019,Concentrado!$A$2:$A1019,"="&amp;$A30,Concentrado!$B$2:$B1019, "=Quintana Roo")</f>
        <v>58.228692887407718</v>
      </c>
      <c r="H30" s="12">
        <f>SUMIFS(Concentrado!I$2:I1019,Concentrado!$A$2:$A1019,"="&amp;$A30,Concentrado!$B$2:$B1019, "=Quintana Roo")</f>
        <v>58.571364869473832</v>
      </c>
      <c r="I30" s="12">
        <f>SUMIFS(Concentrado!J$2:J1019,Concentrado!$A$2:$A1019,"="&amp;$A30,Concentrado!$B$2:$B1019, "=Quintana Roo")</f>
        <v>57.880021582380934</v>
      </c>
      <c r="J30" s="12">
        <f>SUMIFS(Concentrado!K$2:K1019,Concentrado!$A$2:$A1019,"="&amp;$A30,Concentrado!$B$2:$B1019, "=Quintana Roo")</f>
        <v>40.358927011731438</v>
      </c>
      <c r="K30" s="12">
        <f>SUMIFS(Concentrado!L$2:L1019,Concentrado!$A$2:$A1019,"="&amp;$A30,Concentrado!$B$2:$B1019, "=Quintana Roo")</f>
        <v>11.852395733866915</v>
      </c>
      <c r="L30" s="12">
        <f>SUMIFS(Concentrado!M$2:M1019,Concentrado!$A$2:$A1019,"="&amp;$A30,Concentrado!$B$2:$B1019, "=Quintana Roo")</f>
        <v>26.318396680842945</v>
      </c>
      <c r="M30" s="12">
        <f>SUMIFS(Concentrado!N$2:N1019,Concentrado!$A$2:$A1019,"="&amp;$A30,Concentrado!$B$2:$B1019, "=Quintana Roo")</f>
        <v>47.122229761243354</v>
      </c>
      <c r="N30" s="12">
        <f>SUMIFS(Concentrado!O$2:O1019,Concentrado!$A$2:$A1019,"="&amp;$A30,Concentrado!$B$2:$B1019, "=Quintana Roo")</f>
        <v>5.0277137391474964</v>
      </c>
      <c r="O30" s="12">
        <f>SUMIFS(Concentrado!P$2:P1019,Concentrado!$A$2:$A1019,"="&amp;$A30,Concentrado!$B$2:$B1019, "=Quintana Roo")</f>
        <v>10.780419441242568</v>
      </c>
      <c r="P30" s="12">
        <f>SUMIFS(Concentrado!Q$2:Q1019,Concentrado!$A$2:$A1019,"="&amp;$A30,Concentrado!$B$2:$B1019, "=Quintana Roo")</f>
        <v>1.9450085306858527</v>
      </c>
      <c r="Q30" s="12">
        <f>SUMIFS(Concentrado!R$2:R1019,Concentrado!$A$2:$A1019,"="&amp;$A30,Concentrado!$B$2:$B1019, "=Quintana Roo")</f>
        <v>10.028950236348926</v>
      </c>
    </row>
    <row r="31" spans="1:17" x14ac:dyDescent="0.25">
      <c r="A31" s="5">
        <v>2019</v>
      </c>
      <c r="B31" s="12">
        <f>SUMIFS(Concentrado!C$2:C1020,Concentrado!$A$2:$A1020,"="&amp;$A31,Concentrado!$B$2:$B1020, "=Quintana Roo")</f>
        <v>10.554716309015708</v>
      </c>
      <c r="C31" s="12">
        <f>SUMIFS(Concentrado!D$2:D1020,Concentrado!$A$2:$A1020,"="&amp;$A31,Concentrado!$B$2:$B1020, "=Quintana Roo")</f>
        <v>11.874055847642671</v>
      </c>
      <c r="D31" s="12">
        <f>SUMIFS(Concentrado!E$2:E1020,Concentrado!$A$2:$A1020,"="&amp;$A31,Concentrado!$B$2:$B1020, "=Quintana Roo")</f>
        <v>12.827255352172294</v>
      </c>
      <c r="E31" s="12">
        <f>SUMIFS(Concentrado!F$2:F1020,Concentrado!$A$2:$A1020,"="&amp;$A31,Concentrado!$B$2:$B1020, "=Quintana Roo")</f>
        <v>13.041042941375167</v>
      </c>
      <c r="F31" s="12">
        <f>SUMIFS(Concentrado!G$2:G1020,Concentrado!$A$2:$A1020,"="&amp;$A31,Concentrado!$B$2:$B1020, "=Quintana Roo")</f>
        <v>27.514323633185512</v>
      </c>
      <c r="G31" s="12">
        <f>SUMIFS(Concentrado!H$2:H1020,Concentrado!$A$2:$A1020,"="&amp;$A31,Concentrado!$B$2:$B1020, "=Quintana Roo")</f>
        <v>57.879268002381664</v>
      </c>
      <c r="H31" s="12">
        <f>SUMIFS(Concentrado!I$2:I1020,Concentrado!$A$2:$A1020,"="&amp;$A31,Concentrado!$B$2:$B1020, "=Quintana Roo")</f>
        <v>59.188517192322671</v>
      </c>
      <c r="I31" s="12">
        <f>SUMIFS(Concentrado!J$2:J1020,Concentrado!$A$2:$A1020,"="&amp;$A31,Concentrado!$B$2:$B1020, "=Quintana Roo")</f>
        <v>56.666115579707544</v>
      </c>
      <c r="J31" s="12">
        <f>SUMIFS(Concentrado!K$2:K1020,Concentrado!$A$2:$A1020,"="&amp;$A31,Concentrado!$B$2:$B1020, "=Quintana Roo")</f>
        <v>42.26670647968794</v>
      </c>
      <c r="K31" s="12">
        <f>SUMIFS(Concentrado!L$2:L1020,Concentrado!$A$2:$A1020,"="&amp;$A31,Concentrado!$B$2:$B1020, "=Quintana Roo")</f>
        <v>11.932033711260219</v>
      </c>
      <c r="L31" s="12">
        <f>SUMIFS(Concentrado!M$2:M1020,Concentrado!$A$2:$A1020,"="&amp;$A31,Concentrado!$B$2:$B1020, "=Quintana Roo")</f>
        <v>33.302840358293444</v>
      </c>
      <c r="M31" s="12">
        <f>SUMIFS(Concentrado!N$2:N1020,Concentrado!$A$2:$A1020,"="&amp;$A31,Concentrado!$B$2:$B1020, "=Quintana Roo")</f>
        <v>59.894543242330499</v>
      </c>
      <c r="N31" s="12">
        <f>SUMIFS(Concentrado!O$2:O1020,Concentrado!$A$2:$A1020,"="&amp;$A31,Concentrado!$B$2:$B1020, "=Quintana Roo")</f>
        <v>5.9900756426752162</v>
      </c>
      <c r="O31" s="12">
        <f>SUMIFS(Concentrado!P$2:P1020,Concentrado!$A$2:$A1020,"="&amp;$A31,Concentrado!$B$2:$B1020, "=Quintana Roo")</f>
        <v>11.311048927663384</v>
      </c>
      <c r="P31" s="12">
        <f>SUMIFS(Concentrado!Q$2:Q1020,Concentrado!$A$2:$A1020,"="&amp;$A31,Concentrado!$B$2:$B1020, "=Quintana Roo")</f>
        <v>1.5434471467301776</v>
      </c>
      <c r="Q31" s="12">
        <f>SUMIFS(Concentrado!R$2:R1020,Concentrado!$A$2:$A1020,"="&amp;$A31,Concentrado!$B$2:$B1020, "=Quintana Roo")</f>
        <v>10.388586564530041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"=San Luis Potosí")</f>
        <v>171.10179084360053</v>
      </c>
      <c r="C2" s="12">
        <f>SUMIFS(Concentrado!D$2:D991,Concentrado!$A$2:$A991,"="&amp;$A2,Concentrado!$B$2:$B991, "=San Luis Potosí")</f>
        <v>148.85528648917446</v>
      </c>
      <c r="D2" s="12">
        <f>SUMIFS(Concentrado!E$2:E991,Concentrado!$A$2:$A991,"="&amp;$A2,Concentrado!$B$2:$B991, "=San Luis Potosí")</f>
        <v>24.582762372309585</v>
      </c>
      <c r="E2" s="12">
        <f>SUMIFS(Concentrado!F$2:F991,Concentrado!$A$2:$A991,"="&amp;$A2,Concentrado!$B$2:$B991, "=San Luis Potosí")</f>
        <v>11.196109595309316</v>
      </c>
      <c r="F2" s="12">
        <f>SUMIFS(Concentrado!G$2:G991,Concentrado!$A$2:$A991,"="&amp;$A2,Concentrado!$B$2:$B991, "=San Luis Potosí")</f>
        <v>44.836819238152977</v>
      </c>
      <c r="G2" s="12">
        <f>SUMIFS(Concentrado!H$2:H991,Concentrado!$A$2:$A991,"="&amp;$A2,Concentrado!$B$2:$B991, "=San Luis Potosí")</f>
        <v>25.49889135254989</v>
      </c>
      <c r="H2" s="12">
        <f>SUMIFS(Concentrado!I$2:I991,Concentrado!$A$2:$A991,"="&amp;$A2,Concentrado!$B$2:$B991, "=San Luis Potosí")</f>
        <v>22.526043310202063</v>
      </c>
      <c r="I2" s="12">
        <f>SUMIFS(Concentrado!J$2:J991,Concentrado!$A$2:$A991,"="&amp;$A2,Concentrado!$B$2:$B991, "=San Luis Potosí")</f>
        <v>28.238285179877877</v>
      </c>
      <c r="J2" s="12">
        <f>SUMIFS(Concentrado!K$2:K991,Concentrado!$A$2:$A991,"="&amp;$A2,Concentrado!$B$2:$B991, "=San Luis Potosí")</f>
        <v>32.391786368456572</v>
      </c>
      <c r="K2" s="12">
        <f>SUMIFS(Concentrado!L$2:L991,Concentrado!$A$2:$A991,"="&amp;$A2,Concentrado!$B$2:$B991, "=San Luis Potosí")</f>
        <v>8.049744529065844</v>
      </c>
      <c r="L2" s="12">
        <f>SUMIFS(Concentrado!M$2:M991,Concentrado!$A$2:$A991,"="&amp;$A2,Concentrado!$B$2:$B991, "=San Luis Potosí")</f>
        <v>11.134676564156946</v>
      </c>
      <c r="M2" s="12">
        <f>SUMIFS(Concentrado!N$2:N991,Concentrado!$A$2:$A991,"="&amp;$A2,Concentrado!$B$2:$B991, "=San Luis Potosí")</f>
        <v>21.360903138984714</v>
      </c>
      <c r="N2" s="12">
        <f>SUMIFS(Concentrado!O$2:O991,Concentrado!$A$2:$A991,"="&amp;$A2,Concentrado!$B$2:$B991, "=San Luis Potosí")</f>
        <v>1.0529530067073107</v>
      </c>
      <c r="O2" s="12">
        <f>SUMIFS(Concentrado!P$2:P991,Concentrado!$A$2:$A991,"="&amp;$A2,Concentrado!$B$2:$B991, "=San Luis Potosí")</f>
        <v>3.2200280977266602</v>
      </c>
      <c r="P2" s="12">
        <f>SUMIFS(Concentrado!Q$2:Q991,Concentrado!$A$2:$A991,"="&amp;$A2,Concentrado!$B$2:$B991, "=San Luis Potosí")</f>
        <v>9.7850187988045878</v>
      </c>
      <c r="Q2" s="12">
        <f>SUMIFS(Concentrado!R$2:R991,Concentrado!$A$2:$A991,"="&amp;$A2,Concentrado!$B$2:$B991, "=San Luis Potosí")</f>
        <v>0.53022269353128315</v>
      </c>
    </row>
    <row r="3" spans="1:17" x14ac:dyDescent="0.25">
      <c r="A3" s="5">
        <v>1991</v>
      </c>
      <c r="B3" s="12">
        <f>SUMIFS(Concentrado!C$2:C992,Concentrado!$A$2:$A992,"="&amp;$A3,Concentrado!$B$2:$B992, "=San Luis Potosí")</f>
        <v>129.55147708312884</v>
      </c>
      <c r="C3" s="12">
        <f>SUMIFS(Concentrado!D$2:D992,Concentrado!$A$2:$A992,"="&amp;$A3,Concentrado!$B$2:$B992, "=San Luis Potosí")</f>
        <v>160.95789576994798</v>
      </c>
      <c r="D3" s="12">
        <f>SUMIFS(Concentrado!E$2:E992,Concentrado!$A$2:$A992,"="&amp;$A3,Concentrado!$B$2:$B992, "=San Luis Potosí")</f>
        <v>21.793098220546156</v>
      </c>
      <c r="E3" s="12">
        <f>SUMIFS(Concentrado!F$2:F992,Concentrado!$A$2:$A992,"="&amp;$A3,Concentrado!$B$2:$B992, "=San Luis Potosí")</f>
        <v>10.422786105478595</v>
      </c>
      <c r="F3" s="12">
        <f>SUMIFS(Concentrado!G$2:G992,Concentrado!$A$2:$A992,"="&amp;$A3,Concentrado!$B$2:$B992, "=San Luis Potosí")</f>
        <v>43.673225852089239</v>
      </c>
      <c r="G3" s="12">
        <f>SUMIFS(Concentrado!H$2:H992,Concentrado!$A$2:$A992,"="&amp;$A3,Concentrado!$B$2:$B992, "=San Luis Potosí")</f>
        <v>26.779380636608551</v>
      </c>
      <c r="H3" s="12">
        <f>SUMIFS(Concentrado!I$2:I992,Concentrado!$A$2:$A992,"="&amp;$A3,Concentrado!$B$2:$B992, "=San Luis Potosí")</f>
        <v>21.244242762364006</v>
      </c>
      <c r="I3" s="12">
        <f>SUMIFS(Concentrado!J$2:J992,Concentrado!$A$2:$A992,"="&amp;$A3,Concentrado!$B$2:$B992, "=San Luis Potosí")</f>
        <v>31.947707539941703</v>
      </c>
      <c r="J3" s="12">
        <f>SUMIFS(Concentrado!K$2:K992,Concentrado!$A$2:$A992,"="&amp;$A3,Concentrado!$B$2:$B992, "=San Luis Potosí")</f>
        <v>31.14764840002697</v>
      </c>
      <c r="K3" s="12">
        <f>SUMIFS(Concentrado!L$2:L992,Concentrado!$A$2:$A992,"="&amp;$A3,Concentrado!$B$2:$B992, "=San Luis Potosí")</f>
        <v>7.5020250719577151</v>
      </c>
      <c r="L3" s="12">
        <f>SUMIFS(Concentrado!M$2:M992,Concentrado!$A$2:$A992,"="&amp;$A3,Concentrado!$B$2:$B992, "=San Luis Potosí")</f>
        <v>10.255933009764979</v>
      </c>
      <c r="M3" s="12">
        <f>SUMIFS(Concentrado!N$2:N992,Concentrado!$A$2:$A992,"="&amp;$A3,Concentrado!$B$2:$B992, "=San Luis Potosí")</f>
        <v>18.947567869135465</v>
      </c>
      <c r="N3" s="12">
        <f>SUMIFS(Concentrado!O$2:O992,Concentrado!$A$2:$A992,"="&amp;$A3,Concentrado!$B$2:$B992, "=San Luis Potosí")</f>
        <v>1.696338453448232</v>
      </c>
      <c r="O3" s="12">
        <f>SUMIFS(Concentrado!P$2:P992,Concentrado!$A$2:$A992,"="&amp;$A3,Concentrado!$B$2:$B992, "=San Luis Potosí")</f>
        <v>3.4084324619107673</v>
      </c>
      <c r="P3" s="12">
        <f>SUMIFS(Concentrado!Q$2:Q992,Concentrado!$A$2:$A992,"="&amp;$A3,Concentrado!$B$2:$B992, "=San Luis Potosí")</f>
        <v>7.8343932713482465</v>
      </c>
      <c r="Q3" s="12">
        <f>SUMIFS(Concentrado!R$2:R992,Concentrado!$A$2:$A992,"="&amp;$A3,Concentrado!$B$2:$B992, "=San Luis Potosí")</f>
        <v>0.85466108414708153</v>
      </c>
    </row>
    <row r="4" spans="1:17" x14ac:dyDescent="0.25">
      <c r="A4" s="5">
        <v>1992</v>
      </c>
      <c r="B4" s="12">
        <f>SUMIFS(Concentrado!C$2:C993,Concentrado!$A$2:$A993,"="&amp;$A4,Concentrado!$B$2:$B993, "=San Luis Potosí")</f>
        <v>92.603802973138343</v>
      </c>
      <c r="C4" s="12">
        <f>SUMIFS(Concentrado!D$2:D993,Concentrado!$A$2:$A993,"="&amp;$A4,Concentrado!$B$2:$B993, "=San Luis Potosí")</f>
        <v>144.63208803578499</v>
      </c>
      <c r="D4" s="12">
        <f>SUMIFS(Concentrado!E$2:E993,Concentrado!$A$2:$A993,"="&amp;$A4,Concentrado!$B$2:$B993, "=San Luis Potosí")</f>
        <v>25.600280449919161</v>
      </c>
      <c r="E4" s="12">
        <f>SUMIFS(Concentrado!F$2:F993,Concentrado!$A$2:$A993,"="&amp;$A4,Concentrado!$B$2:$B993, "=San Luis Potosí")</f>
        <v>16.605587318866483</v>
      </c>
      <c r="F4" s="12">
        <f>SUMIFS(Concentrado!G$2:G993,Concentrado!$A$2:$A993,"="&amp;$A4,Concentrado!$B$2:$B993, "=San Luis Potosí")</f>
        <v>44.323851622911839</v>
      </c>
      <c r="G4" s="12">
        <f>SUMIFS(Concentrado!H$2:H993,Concentrado!$A$2:$A993,"="&amp;$A4,Concentrado!$B$2:$B993, "=San Luis Potosí")</f>
        <v>25.457855316082203</v>
      </c>
      <c r="H4" s="12">
        <f>SUMIFS(Concentrado!I$2:I993,Concentrado!$A$2:$A993,"="&amp;$A4,Concentrado!$B$2:$B993, "=San Luis Potosí")</f>
        <v>22.176066645214075</v>
      </c>
      <c r="I4" s="12">
        <f>SUMIFS(Concentrado!J$2:J993,Concentrado!$A$2:$A993,"="&amp;$A4,Concentrado!$B$2:$B993, "=San Luis Potosí")</f>
        <v>28.686439576517596</v>
      </c>
      <c r="J4" s="12">
        <f>SUMIFS(Concentrado!K$2:K993,Concentrado!$A$2:$A993,"="&amp;$A4,Concentrado!$B$2:$B993, "=San Luis Potosí")</f>
        <v>33.975005440212648</v>
      </c>
      <c r="K4" s="12">
        <f>SUMIFS(Concentrado!L$2:L993,Concentrado!$A$2:$A993,"="&amp;$A4,Concentrado!$B$2:$B993, "=San Luis Potosí")</f>
        <v>8.0491748425848151</v>
      </c>
      <c r="L4" s="12">
        <f>SUMIFS(Concentrado!M$2:M993,Concentrado!$A$2:$A993,"="&amp;$A4,Concentrado!$B$2:$B993, "=San Luis Potosí")</f>
        <v>12.073762263877223</v>
      </c>
      <c r="M4" s="12">
        <f>SUMIFS(Concentrado!N$2:N993,Concentrado!$A$2:$A993,"="&amp;$A4,Concentrado!$B$2:$B993, "=San Luis Potosí")</f>
        <v>23.025362814605252</v>
      </c>
      <c r="N4" s="12">
        <f>SUMIFS(Concentrado!O$2:O993,Concentrado!$A$2:$A993,"="&amp;$A4,Concentrado!$B$2:$B993, "=San Luis Potosí")</f>
        <v>1.2997092364765255</v>
      </c>
      <c r="O4" s="12">
        <f>SUMIFS(Concentrado!P$2:P993,Concentrado!$A$2:$A993,"="&amp;$A4,Concentrado!$B$2:$B993, "=San Luis Potosí")</f>
        <v>4.1751716459454444</v>
      </c>
      <c r="P4" s="12">
        <f>SUMIFS(Concentrado!Q$2:Q993,Concentrado!$A$2:$A993,"="&amp;$A4,Concentrado!$B$2:$B993, "=San Luis Potosí")</f>
        <v>8.0491748425848151</v>
      </c>
      <c r="Q4" s="12">
        <f>SUMIFS(Concentrado!R$2:R993,Concentrado!$A$2:$A993,"="&amp;$A4,Concentrado!$B$2:$B993, "=San Luis Potosí")</f>
        <v>1.450723372791449</v>
      </c>
    </row>
    <row r="5" spans="1:17" x14ac:dyDescent="0.25">
      <c r="A5" s="5">
        <v>1993</v>
      </c>
      <c r="B5" s="12">
        <f>SUMIFS(Concentrado!C$2:C994,Concentrado!$A$2:$A994,"="&amp;$A5,Concentrado!$B$2:$B994, "=San Luis Potosí")</f>
        <v>83.468628888656127</v>
      </c>
      <c r="C5" s="12">
        <f>SUMIFS(Concentrado!D$2:D994,Concentrado!$A$2:$A994,"="&amp;$A5,Concentrado!$B$2:$B994, "=San Luis Potosí")</f>
        <v>120.12936000837961</v>
      </c>
      <c r="D5" s="12">
        <f>SUMIFS(Concentrado!E$2:E994,Concentrado!$A$2:$A994,"="&amp;$A5,Concentrado!$B$2:$B994, "=San Luis Potosí")</f>
        <v>23.588349601806193</v>
      </c>
      <c r="E5" s="12">
        <f>SUMIFS(Concentrado!F$2:F994,Concentrado!$A$2:$A994,"="&amp;$A5,Concentrado!$B$2:$B994, "=San Luis Potosí")</f>
        <v>13.029755018140564</v>
      </c>
      <c r="F5" s="12">
        <f>SUMIFS(Concentrado!G$2:G994,Concentrado!$A$2:$A994,"="&amp;$A5,Concentrado!$B$2:$B994, "=San Luis Potosí")</f>
        <v>42.559393674391487</v>
      </c>
      <c r="G5" s="12">
        <f>SUMIFS(Concentrado!H$2:H994,Concentrado!$A$2:$A994,"="&amp;$A5,Concentrado!$B$2:$B994, "=San Luis Potosí")</f>
        <v>26.999273096493553</v>
      </c>
      <c r="H5" s="12">
        <f>SUMIFS(Concentrado!I$2:I994,Concentrado!$A$2:$A994,"="&amp;$A5,Concentrado!$B$2:$B994, "=San Luis Potosí")</f>
        <v>21.881063848013198</v>
      </c>
      <c r="I5" s="12">
        <f>SUMIFS(Concentrado!J$2:J994,Concentrado!$A$2:$A994,"="&amp;$A5,Concentrado!$B$2:$B994, "=San Luis Potosí")</f>
        <v>32.029664960553177</v>
      </c>
      <c r="J5" s="12">
        <f>SUMIFS(Concentrado!K$2:K994,Concentrado!$A$2:$A994,"="&amp;$A5,Concentrado!$B$2:$B994, "=San Luis Potosí")</f>
        <v>34.752910498563502</v>
      </c>
      <c r="K5" s="12">
        <f>SUMIFS(Concentrado!L$2:L994,Concentrado!$A$2:$A994,"="&amp;$A5,Concentrado!$B$2:$B994, "=San Luis Potosí")</f>
        <v>9.7381993561711795</v>
      </c>
      <c r="L5" s="12">
        <f>SUMIFS(Concentrado!M$2:M994,Concentrado!$A$2:$A994,"="&amp;$A5,Concentrado!$B$2:$B994, "=San Luis Potosí")</f>
        <v>10.892014445764922</v>
      </c>
      <c r="M5" s="12">
        <f>SUMIFS(Concentrado!N$2:N994,Concentrado!$A$2:$A994,"="&amp;$A5,Concentrado!$B$2:$B994, "=San Luis Potosí")</f>
        <v>20.484400198140015</v>
      </c>
      <c r="N5" s="12">
        <f>SUMIFS(Concentrado!O$2:O994,Concentrado!$A$2:$A994,"="&amp;$A5,Concentrado!$B$2:$B994, "=San Luis Potosí")</f>
        <v>1.4642132553395739</v>
      </c>
      <c r="O5" s="12">
        <f>SUMIFS(Concentrado!P$2:P994,Concentrado!$A$2:$A994,"="&amp;$A5,Concentrado!$B$2:$B994, "=San Luis Potosí")</f>
        <v>2.9799734323907066</v>
      </c>
      <c r="P5" s="12">
        <f>SUMIFS(Concentrado!Q$2:Q994,Concentrado!$A$2:$A994,"="&amp;$A5,Concentrado!$B$2:$B994, "=San Luis Potosí")</f>
        <v>8.2613160414911899</v>
      </c>
      <c r="Q5" s="12">
        <f>SUMIFS(Concentrado!R$2:R994,Concentrado!$A$2:$A994,"="&amp;$A5,Concentrado!$B$2:$B994, "=San Luis Potosí")</f>
        <v>1.6153411254312382</v>
      </c>
    </row>
    <row r="6" spans="1:17" x14ac:dyDescent="0.25">
      <c r="A6" s="5">
        <v>1994</v>
      </c>
      <c r="B6" s="12">
        <f>SUMIFS(Concentrado!C$2:C995,Concentrado!$A$2:$A995,"="&amp;$A6,Concentrado!$B$2:$B995, "=San Luis Potosí")</f>
        <v>72.740617443331132</v>
      </c>
      <c r="C6" s="12">
        <f>SUMIFS(Concentrado!D$2:D995,Concentrado!$A$2:$A995,"="&amp;$A6,Concentrado!$B$2:$B995, "=San Luis Potosí")</f>
        <v>116.64711626047693</v>
      </c>
      <c r="D6" s="12">
        <f>SUMIFS(Concentrado!E$2:E995,Concentrado!$A$2:$A995,"="&amp;$A6,Concentrado!$B$2:$B995, "=San Luis Potosí")</f>
        <v>22.549938261334081</v>
      </c>
      <c r="E6" s="12">
        <f>SUMIFS(Concentrado!F$2:F995,Concentrado!$A$2:$A995,"="&amp;$A6,Concentrado!$B$2:$B995, "=San Luis Potosí")</f>
        <v>10.727640532090971</v>
      </c>
      <c r="F6" s="12">
        <f>SUMIFS(Concentrado!G$2:G995,Concentrado!$A$2:$A995,"="&amp;$A6,Concentrado!$B$2:$B995, "=San Luis Potosí")</f>
        <v>41.98581560283688</v>
      </c>
      <c r="G6" s="12">
        <f>SUMIFS(Concentrado!H$2:H995,Concentrado!$A$2:$A995,"="&amp;$A6,Concentrado!$B$2:$B995, "=San Luis Potosí")</f>
        <v>28.010592102925948</v>
      </c>
      <c r="H6" s="12">
        <f>SUMIFS(Concentrado!I$2:I995,Concentrado!$A$2:$A995,"="&amp;$A6,Concentrado!$B$2:$B995, "=San Luis Potosí")</f>
        <v>24.26950178573891</v>
      </c>
      <c r="I6" s="12">
        <f>SUMIFS(Concentrado!J$2:J995,Concentrado!$A$2:$A995,"="&amp;$A6,Concentrado!$B$2:$B995, "=San Luis Potosí")</f>
        <v>31.593779816629702</v>
      </c>
      <c r="J6" s="12">
        <f>SUMIFS(Concentrado!K$2:K995,Concentrado!$A$2:$A995,"="&amp;$A6,Concentrado!$B$2:$B995, "=San Luis Potosí")</f>
        <v>35.43453765215672</v>
      </c>
      <c r="K6" s="12">
        <f>SUMIFS(Concentrado!L$2:L995,Concentrado!$A$2:$A995,"="&amp;$A6,Concentrado!$B$2:$B995, "=San Luis Potosí")</f>
        <v>9.0635899650118112</v>
      </c>
      <c r="L6" s="12">
        <f>SUMIFS(Concentrado!M$2:M995,Concentrado!$A$2:$A995,"="&amp;$A6,Concentrado!$B$2:$B995, "=San Luis Potosí")</f>
        <v>10.794325737225121</v>
      </c>
      <c r="M6" s="12">
        <f>SUMIFS(Concentrado!N$2:N995,Concentrado!$A$2:$A995,"="&amp;$A6,Concentrado!$B$2:$B995, "=San Luis Potosí")</f>
        <v>20.592304545475439</v>
      </c>
      <c r="N6" s="12">
        <f>SUMIFS(Concentrado!O$2:O995,Concentrado!$A$2:$A995,"="&amp;$A6,Concentrado!$B$2:$B995, "=San Luis Potosí")</f>
        <v>1.1734832503319603</v>
      </c>
      <c r="O6" s="12">
        <f>SUMIFS(Concentrado!P$2:P995,Concentrado!$A$2:$A995,"="&amp;$A6,Concentrado!$B$2:$B995, "=San Luis Potosí")</f>
        <v>6.463574356619211</v>
      </c>
      <c r="P6" s="12">
        <f>SUMIFS(Concentrado!Q$2:Q995,Concentrado!$A$2:$A995,"="&amp;$A6,Concentrado!$B$2:$B995, "=San Luis Potosí")</f>
        <v>7.4239455492307789</v>
      </c>
      <c r="Q6" s="12">
        <f>SUMIFS(Concentrado!R$2:R995,Concentrado!$A$2:$A995,"="&amp;$A6,Concentrado!$B$2:$B995, "=San Luis Potosí")</f>
        <v>2.0951011979424283</v>
      </c>
    </row>
    <row r="7" spans="1:17" x14ac:dyDescent="0.25">
      <c r="A7" s="5">
        <v>1995</v>
      </c>
      <c r="B7" s="12">
        <f>SUMIFS(Concentrado!C$2:C996,Concentrado!$A$2:$A996,"="&amp;$A7,Concentrado!$B$2:$B996, "=San Luis Potosí")</f>
        <v>68.961893627921029</v>
      </c>
      <c r="C7" s="12">
        <f>SUMIFS(Concentrado!D$2:D996,Concentrado!$A$2:$A996,"="&amp;$A7,Concentrado!$B$2:$B996, "=San Luis Potosí")</f>
        <v>101.47250062394093</v>
      </c>
      <c r="D7" s="12">
        <f>SUMIFS(Concentrado!E$2:E996,Concentrado!$A$2:$A996,"="&amp;$A7,Concentrado!$B$2:$B996, "=San Luis Potosí")</f>
        <v>21.778305391625175</v>
      </c>
      <c r="E7" s="12">
        <f>SUMIFS(Concentrado!F$2:F996,Concentrado!$A$2:$A996,"="&amp;$A7,Concentrado!$B$2:$B996, "=San Luis Potosí")</f>
        <v>14.30535746312634</v>
      </c>
      <c r="F7" s="12">
        <f>SUMIFS(Concentrado!G$2:G996,Concentrado!$A$2:$A996,"="&amp;$A7,Concentrado!$B$2:$B996, "=San Luis Potosí")</f>
        <v>35.346422555435893</v>
      </c>
      <c r="G7" s="12">
        <f>SUMIFS(Concentrado!H$2:H996,Concentrado!$A$2:$A996,"="&amp;$A7,Concentrado!$B$2:$B996, "=San Luis Potosí")</f>
        <v>29.459558772269514</v>
      </c>
      <c r="H7" s="12">
        <f>SUMIFS(Concentrado!I$2:I996,Concentrado!$A$2:$A996,"="&amp;$A7,Concentrado!$B$2:$B996, "=San Luis Potosí")</f>
        <v>23.97774429370557</v>
      </c>
      <c r="I7" s="12">
        <f>SUMIFS(Concentrado!J$2:J996,Concentrado!$A$2:$A996,"="&amp;$A7,Concentrado!$B$2:$B996, "=San Luis Potosí")</f>
        <v>34.837120867880884</v>
      </c>
      <c r="J7" s="12">
        <f>SUMIFS(Concentrado!K$2:K996,Concentrado!$A$2:$A996,"="&amp;$A7,Concentrado!$B$2:$B996, "=San Luis Potosí")</f>
        <v>37.555315381442817</v>
      </c>
      <c r="K7" s="12">
        <f>SUMIFS(Concentrado!L$2:L996,Concentrado!$A$2:$A996,"="&amp;$A7,Concentrado!$B$2:$B996, "=San Luis Potosí")</f>
        <v>10.794342145564402</v>
      </c>
      <c r="L7" s="12">
        <f>SUMIFS(Concentrado!M$2:M996,Concentrado!$A$2:$A996,"="&amp;$A7,Concentrado!$B$2:$B996, "=San Luis Potosí")</f>
        <v>9.2201672493362601</v>
      </c>
      <c r="M7" s="12">
        <f>SUMIFS(Concentrado!N$2:N996,Concentrado!$A$2:$A996,"="&amp;$A7,Concentrado!$B$2:$B996, "=San Luis Potosí")</f>
        <v>16.711761174400852</v>
      </c>
      <c r="N7" s="12">
        <f>SUMIFS(Concentrado!O$2:O996,Concentrado!$A$2:$A996,"="&amp;$A7,Concentrado!$B$2:$B996, "=San Luis Potosí")</f>
        <v>1.8710474123414289</v>
      </c>
      <c r="O7" s="12">
        <f>SUMIFS(Concentrado!P$2:P996,Concentrado!$A$2:$A996,"="&amp;$A7,Concentrado!$B$2:$B996, "=San Luis Potosí")</f>
        <v>3.1443786370915396</v>
      </c>
      <c r="P7" s="12">
        <f>SUMIFS(Concentrado!Q$2:Q996,Concentrado!$A$2:$A996,"="&amp;$A7,Concentrado!$B$2:$B996, "=San Luis Potosí")</f>
        <v>7.9608273323537473</v>
      </c>
      <c r="Q7" s="12">
        <f>SUMIFS(Concentrado!R$2:R996,Concentrado!$A$2:$A996,"="&amp;$A7,Concentrado!$B$2:$B996, "=San Luis Potosí")</f>
        <v>1.6641277474411786</v>
      </c>
    </row>
    <row r="8" spans="1:17" x14ac:dyDescent="0.25">
      <c r="A8" s="5">
        <v>1996</v>
      </c>
      <c r="B8" s="12">
        <f>SUMIFS(Concentrado!C$2:C997,Concentrado!$A$2:$A997,"="&amp;$A8,Concentrado!$B$2:$B997, "=San Luis Potosí")</f>
        <v>43.247169126143078</v>
      </c>
      <c r="C8" s="12">
        <f>SUMIFS(Concentrado!D$2:D997,Concentrado!$A$2:$A997,"="&amp;$A8,Concentrado!$B$2:$B997, "=San Luis Potosí")</f>
        <v>104.321415601994</v>
      </c>
      <c r="D8" s="12">
        <f>SUMIFS(Concentrado!E$2:E997,Concentrado!$A$2:$A997,"="&amp;$A8,Concentrado!$B$2:$B997, "=San Luis Potosí")</f>
        <v>24.129969005470848</v>
      </c>
      <c r="E8" s="12">
        <f>SUMIFS(Concentrado!F$2:F997,Concentrado!$A$2:$A997,"="&amp;$A8,Concentrado!$B$2:$B997, "=San Luis Potosí")</f>
        <v>13.937137270401266</v>
      </c>
      <c r="F8" s="12">
        <f>SUMIFS(Concentrado!G$2:G997,Concentrado!$A$2:$A997,"="&amp;$A8,Concentrado!$B$2:$B997, "=San Luis Potosí")</f>
        <v>43.588225797772154</v>
      </c>
      <c r="G8" s="12">
        <f>SUMIFS(Concentrado!H$2:H997,Concentrado!$A$2:$A997,"="&amp;$A8,Concentrado!$B$2:$B997, "=San Luis Potosí")</f>
        <v>31.483737848966992</v>
      </c>
      <c r="H8" s="12">
        <f>SUMIFS(Concentrado!I$2:I997,Concentrado!$A$2:$A997,"="&amp;$A8,Concentrado!$B$2:$B997, "=San Luis Potosí")</f>
        <v>27.960409498627602</v>
      </c>
      <c r="I8" s="12">
        <f>SUMIFS(Concentrado!J$2:J997,Concentrado!$A$2:$A997,"="&amp;$A8,Concentrado!$B$2:$B997, "=San Luis Potosí")</f>
        <v>34.932023338463146</v>
      </c>
      <c r="J8" s="12">
        <f>SUMIFS(Concentrado!K$2:K997,Concentrado!$A$2:$A997,"="&amp;$A8,Concentrado!$B$2:$B997, "=San Luis Potosí")</f>
        <v>39.043392417221781</v>
      </c>
      <c r="K8" s="12">
        <f>SUMIFS(Concentrado!L$2:L997,Concentrado!$A$2:$A997,"="&amp;$A8,Concentrado!$B$2:$B997, "=San Luis Potosí")</f>
        <v>11.82863597150455</v>
      </c>
      <c r="L8" s="12">
        <f>SUMIFS(Concentrado!M$2:M997,Concentrado!$A$2:$A997,"="&amp;$A8,Concentrado!$B$2:$B997, "=San Luis Potosí")</f>
        <v>9.293928263325002</v>
      </c>
      <c r="M8" s="12">
        <f>SUMIFS(Concentrado!N$2:N997,Concentrado!$A$2:$A997,"="&amp;$A8,Concentrado!$B$2:$B997, "=San Luis Potosí")</f>
        <v>17.081922201733907</v>
      </c>
      <c r="N8" s="12">
        <f>SUMIFS(Concentrado!O$2:O997,Concentrado!$A$2:$A997,"="&amp;$A8,Concentrado!$B$2:$B997, "=San Luis Potosí")</f>
        <v>1.671809681185894</v>
      </c>
      <c r="O8" s="12">
        <f>SUMIFS(Concentrado!P$2:P997,Concentrado!$A$2:$A997,"="&amp;$A8,Concentrado!$B$2:$B997, "=San Luis Potosí")</f>
        <v>4.5706794259226635</v>
      </c>
      <c r="P8" s="12">
        <f>SUMIFS(Concentrado!Q$2:Q997,Concentrado!$A$2:$A997,"="&amp;$A8,Concentrado!$B$2:$B997, "=San Luis Potosí")</f>
        <v>6.3145349923069398</v>
      </c>
      <c r="Q8" s="12">
        <f>SUMIFS(Concentrado!R$2:R997,Concentrado!$A$2:$A997,"="&amp;$A8,Concentrado!$B$2:$B997, "=San Luis Potosí")</f>
        <v>1.8676793639217708</v>
      </c>
    </row>
    <row r="9" spans="1:17" x14ac:dyDescent="0.25">
      <c r="A9" s="5">
        <v>1997</v>
      </c>
      <c r="B9" s="12">
        <f>SUMIFS(Concentrado!C$2:C998,Concentrado!$A$2:$A998,"="&amp;$A9,Concentrado!$B$2:$B998, "=San Luis Potosí")</f>
        <v>35.292746674657479</v>
      </c>
      <c r="C9" s="12">
        <f>SUMIFS(Concentrado!D$2:D998,Concentrado!$A$2:$A998,"="&amp;$A9,Concentrado!$B$2:$B998, "=San Luis Potosí")</f>
        <v>96.55562769481763</v>
      </c>
      <c r="D9" s="12">
        <f>SUMIFS(Concentrado!E$2:E998,Concentrado!$A$2:$A998,"="&amp;$A9,Concentrado!$B$2:$B998, "=San Luis Potosí")</f>
        <v>24.091263374194007</v>
      </c>
      <c r="E9" s="12">
        <f>SUMIFS(Concentrado!F$2:F998,Concentrado!$A$2:$A998,"="&amp;$A9,Concentrado!$B$2:$B998, "=San Luis Potosí")</f>
        <v>8.9076940207103892</v>
      </c>
      <c r="F9" s="12">
        <f>SUMIFS(Concentrado!G$2:G998,Concentrado!$A$2:$A998,"="&amp;$A9,Concentrado!$B$2:$B998, "=San Luis Potosí")</f>
        <v>39.338484052178565</v>
      </c>
      <c r="G9" s="12">
        <f>SUMIFS(Concentrado!H$2:H998,Concentrado!$A$2:$A998,"="&amp;$A9,Concentrado!$B$2:$B998, "=San Luis Potosí")</f>
        <v>30.062559173284026</v>
      </c>
      <c r="H9" s="12">
        <f>SUMIFS(Concentrado!I$2:I998,Concentrado!$A$2:$A998,"="&amp;$A9,Concentrado!$B$2:$B998, "=San Luis Potosí")</f>
        <v>27.014280122928344</v>
      </c>
      <c r="I9" s="12">
        <f>SUMIFS(Concentrado!J$2:J998,Concentrado!$A$2:$A998,"="&amp;$A9,Concentrado!$B$2:$B998, "=San Luis Potosí")</f>
        <v>33.034860471181432</v>
      </c>
      <c r="J9" s="12">
        <f>SUMIFS(Concentrado!K$2:K998,Concentrado!$A$2:$A998,"="&amp;$A9,Concentrado!$B$2:$B998, "=San Luis Potosí")</f>
        <v>39.041713011278077</v>
      </c>
      <c r="K9" s="12">
        <f>SUMIFS(Concentrado!L$2:L998,Concentrado!$A$2:$A998,"="&amp;$A9,Concentrado!$B$2:$B998, "=San Luis Potosí")</f>
        <v>10.607725857630234</v>
      </c>
      <c r="L9" s="12">
        <f>SUMIFS(Concentrado!M$2:M998,Concentrado!$A$2:$A998,"="&amp;$A9,Concentrado!$B$2:$B998, "=San Luis Potosí")</f>
        <v>8.9791538379940565</v>
      </c>
      <c r="M9" s="12">
        <f>SUMIFS(Concentrado!N$2:N998,Concentrado!$A$2:$A998,"="&amp;$A9,Concentrado!$B$2:$B998, "=San Luis Potosí")</f>
        <v>17.385427801884578</v>
      </c>
      <c r="N9" s="12">
        <f>SUMIFS(Concentrado!O$2:O998,Concentrado!$A$2:$A998,"="&amp;$A9,Concentrado!$B$2:$B998, "=San Luis Potosí")</f>
        <v>0.78240459010692864</v>
      </c>
      <c r="O9" s="12">
        <f>SUMIFS(Concentrado!P$2:P998,Concentrado!$A$2:$A998,"="&amp;$A9,Concentrado!$B$2:$B998, "=San Luis Potosí")</f>
        <v>5.9891795489482336</v>
      </c>
      <c r="P9" s="12">
        <f>SUMIFS(Concentrado!Q$2:Q998,Concentrado!$A$2:$A998,"="&amp;$A9,Concentrado!$B$2:$B998, "=San Luis Potosí")</f>
        <v>6.6903499185053761</v>
      </c>
      <c r="Q9" s="12">
        <f>SUMIFS(Concentrado!R$2:R998,Concentrado!$A$2:$A998,"="&amp;$A9,Concentrado!$B$2:$B998, "=San Luis Potosí")</f>
        <v>2.0247111595476794</v>
      </c>
    </row>
    <row r="10" spans="1:17" x14ac:dyDescent="0.25">
      <c r="A10" s="5">
        <v>1998</v>
      </c>
      <c r="B10" s="12">
        <f>SUMIFS(Concentrado!C$2:C999,Concentrado!$A$2:$A999,"="&amp;$A10,Concentrado!$B$2:$B999, "=San Luis Potosí")</f>
        <v>38.019743349909497</v>
      </c>
      <c r="C10" s="12">
        <f>SUMIFS(Concentrado!D$2:D999,Concentrado!$A$2:$A999,"="&amp;$A10,Concentrado!$B$2:$B999, "=San Luis Potosí")</f>
        <v>50.468685862711716</v>
      </c>
      <c r="D10" s="12">
        <f>SUMIFS(Concentrado!E$2:E999,Concentrado!$A$2:$A999,"="&amp;$A10,Concentrado!$B$2:$B999, "=San Luis Potosí")</f>
        <v>20.49806352428725</v>
      </c>
      <c r="E10" s="12">
        <f>SUMIFS(Concentrado!F$2:F999,Concentrado!$A$2:$A999,"="&amp;$A10,Concentrado!$B$2:$B999, "=San Luis Potosí")</f>
        <v>15.373547643215437</v>
      </c>
      <c r="F10" s="12">
        <f>SUMIFS(Concentrado!G$2:G999,Concentrado!$A$2:$A999,"="&amp;$A10,Concentrado!$B$2:$B999, "=San Luis Potosí")</f>
        <v>54.160109546485721</v>
      </c>
      <c r="G10" s="12">
        <f>SUMIFS(Concentrado!H$2:H999,Concentrado!$A$2:$A999,"="&amp;$A10,Concentrado!$B$2:$B999, "=San Luis Potosí")</f>
        <v>36.267720290438184</v>
      </c>
      <c r="H10" s="12">
        <f>SUMIFS(Concentrado!I$2:I999,Concentrado!$A$2:$A999,"="&amp;$A10,Concentrado!$B$2:$B999, "=San Luis Potosí")</f>
        <v>30.434317169820837</v>
      </c>
      <c r="I10" s="12">
        <f>SUMIFS(Concentrado!J$2:J999,Concentrado!$A$2:$A999,"="&amp;$A10,Concentrado!$B$2:$B999, "=San Luis Potosí")</f>
        <v>41.933477007049632</v>
      </c>
      <c r="J10" s="12">
        <f>SUMIFS(Concentrado!K$2:K999,Concentrado!$A$2:$A999,"="&amp;$A10,Concentrado!$B$2:$B999, "=San Luis Potosí")</f>
        <v>40.714003306814014</v>
      </c>
      <c r="K10" s="12">
        <f>SUMIFS(Concentrado!L$2:L999,Concentrado!$A$2:$A999,"="&amp;$A10,Concentrado!$B$2:$B999, "=San Luis Potosí")</f>
        <v>10.156705321721271</v>
      </c>
      <c r="L10" s="12">
        <f>SUMIFS(Concentrado!M$2:M999,Concentrado!$A$2:$A999,"="&amp;$A10,Concentrado!$B$2:$B999, "=San Luis Potosí")</f>
        <v>13.208076019234099</v>
      </c>
      <c r="M10" s="12">
        <f>SUMIFS(Concentrado!N$2:N999,Concentrado!$A$2:$A999,"="&amp;$A10,Concentrado!$B$2:$B999, "=San Luis Potosí")</f>
        <v>24.683646774360504</v>
      </c>
      <c r="N10" s="12">
        <f>SUMIFS(Concentrado!O$2:O999,Concentrado!$A$2:$A999,"="&amp;$A10,Concentrado!$B$2:$B999, "=San Luis Potosí")</f>
        <v>2.0623021478876868</v>
      </c>
      <c r="O10" s="12">
        <f>SUMIFS(Concentrado!P$2:P999,Concentrado!$A$2:$A999,"="&amp;$A10,Concentrado!$B$2:$B999, "=San Luis Potosí")</f>
        <v>4.5275951402339771</v>
      </c>
      <c r="P10" s="12">
        <f>SUMIFS(Concentrado!Q$2:Q999,Concentrado!$A$2:$A999,"="&amp;$A10,Concentrado!$B$2:$B999, "=San Luis Potosí")</f>
        <v>6.5822425046348139</v>
      </c>
      <c r="Q10" s="12">
        <f>SUMIFS(Concentrado!R$2:R999,Concentrado!$A$2:$A999,"="&amp;$A10,Concentrado!$B$2:$B999, "=San Luis Potosí")</f>
        <v>1.5692763587208829</v>
      </c>
    </row>
    <row r="11" spans="1:17" x14ac:dyDescent="0.25">
      <c r="A11" s="5">
        <v>1999</v>
      </c>
      <c r="B11" s="12">
        <f>SUMIFS(Concentrado!C$2:C1000,Concentrado!$A$2:$A1000,"="&amp;$A11,Concentrado!$B$2:$B1000, "=San Luis Potosí")</f>
        <v>36.086212003091156</v>
      </c>
      <c r="C11" s="12">
        <f>SUMIFS(Concentrado!D$2:D1000,Concentrado!$A$2:$A1000,"="&amp;$A11,Concentrado!$B$2:$B1000, "=San Luis Potosí")</f>
        <v>56.852805702983233</v>
      </c>
      <c r="D11" s="12">
        <f>SUMIFS(Concentrado!E$2:E1000,Concentrado!$A$2:$A1000,"="&amp;$A11,Concentrado!$B$2:$B1000, "=San Luis Potosí")</f>
        <v>22.46030572891371</v>
      </c>
      <c r="E11" s="12">
        <f>SUMIFS(Concentrado!F$2:F1000,Concentrado!$A$2:$A1000,"="&amp;$A11,Concentrado!$B$2:$B1000, "=San Luis Potosí")</f>
        <v>14.781568727575687</v>
      </c>
      <c r="F11" s="12">
        <f>SUMIFS(Concentrado!G$2:G1000,Concentrado!$A$2:$A1000,"="&amp;$A11,Concentrado!$B$2:$B1000, "=San Luis Potosí")</f>
        <v>43.275615931395713</v>
      </c>
      <c r="G11" s="12">
        <f>SUMIFS(Concentrado!H$2:H1000,Concentrado!$A$2:$A1000,"="&amp;$A11,Concentrado!$B$2:$B1000, "=San Luis Potosí")</f>
        <v>36.628312043846854</v>
      </c>
      <c r="H11" s="12">
        <f>SUMIFS(Concentrado!I$2:I1000,Concentrado!$A$2:$A1000,"="&amp;$A11,Concentrado!$B$2:$B1000, "=San Luis Potosí")</f>
        <v>31.362503096717745</v>
      </c>
      <c r="I11" s="12">
        <f>SUMIFS(Concentrado!J$2:J1000,Concentrado!$A$2:$A1000,"="&amp;$A11,Concentrado!$B$2:$B1000, "=San Luis Potosí")</f>
        <v>41.721651157712088</v>
      </c>
      <c r="J11" s="12">
        <f>SUMIFS(Concentrado!K$2:K1000,Concentrado!$A$2:$A1000,"="&amp;$A11,Concentrado!$B$2:$B1000, "=San Luis Potosí")</f>
        <v>42.113920097583353</v>
      </c>
      <c r="K11" s="12">
        <f>SUMIFS(Concentrado!L$2:L1000,Concentrado!$A$2:$A1000,"="&amp;$A11,Concentrado!$B$2:$B1000, "=San Luis Potosí")</f>
        <v>9.5458218887855608</v>
      </c>
      <c r="L11" s="12">
        <f>SUMIFS(Concentrado!M$2:M1000,Concentrado!$A$2:$A1000,"="&amp;$A11,Concentrado!$B$2:$B1000, "=San Luis Potosí")</f>
        <v>12.007866448336587</v>
      </c>
      <c r="M11" s="12">
        <f>SUMIFS(Concentrado!N$2:N1000,Concentrado!$A$2:$A1000,"="&amp;$A11,Concentrado!$B$2:$B1000, "=San Luis Potosí")</f>
        <v>21.435436290193639</v>
      </c>
      <c r="N11" s="12">
        <f>SUMIFS(Concentrado!O$2:O1000,Concentrado!$A$2:$A1000,"="&amp;$A11,Concentrado!$B$2:$B1000, "=San Luis Potosí")</f>
        <v>2.8890756402489024</v>
      </c>
      <c r="O11" s="12">
        <f>SUMIFS(Concentrado!P$2:P1000,Concentrado!$A$2:$A1000,"="&amp;$A11,Concentrado!$B$2:$B1000, "=San Luis Potosí")</f>
        <v>4.7323889099217284</v>
      </c>
      <c r="P11" s="12">
        <f>SUMIFS(Concentrado!Q$2:Q1000,Concentrado!$A$2:$A1000,"="&amp;$A11,Concentrado!$B$2:$B1000, "=San Luis Potosí")</f>
        <v>5.2264454685206001</v>
      </c>
      <c r="Q11" s="12">
        <f>SUMIFS(Concentrado!R$2:R1000,Concentrado!$A$2:$A1000,"="&amp;$A11,Concentrado!$B$2:$B1000, "=San Luis Potosí")</f>
        <v>2.332463266943078</v>
      </c>
    </row>
    <row r="12" spans="1:17" x14ac:dyDescent="0.25">
      <c r="A12" s="5">
        <v>2000</v>
      </c>
      <c r="B12" s="12">
        <f>SUMIFS(Concentrado!C$2:C1001,Concentrado!$A$2:$A1001,"="&amp;$A12,Concentrado!$B$2:$B1001, "=San Luis Potosí")</f>
        <v>27.871063642369521</v>
      </c>
      <c r="C12" s="12">
        <f>SUMIFS(Concentrado!D$2:D1001,Concentrado!$A$2:$A1001,"="&amp;$A12,Concentrado!$B$2:$B1001, "=San Luis Potosí")</f>
        <v>31.656022902444395</v>
      </c>
      <c r="D12" s="12">
        <f>SUMIFS(Concentrado!E$2:E1001,Concentrado!$A$2:$A1001,"="&amp;$A12,Concentrado!$B$2:$B1001, "=San Luis Potosí")</f>
        <v>22.037085800833299</v>
      </c>
      <c r="E12" s="12">
        <f>SUMIFS(Concentrado!F$2:F1001,Concentrado!$A$2:$A1001,"="&amp;$A12,Concentrado!$B$2:$B1001, "=San Luis Potosí")</f>
        <v>10.458278007175126</v>
      </c>
      <c r="F12" s="12">
        <f>SUMIFS(Concentrado!G$2:G1001,Concentrado!$A$2:$A1001,"="&amp;$A12,Concentrado!$B$2:$B1001, "=San Luis Potosí")</f>
        <v>47.787303058387394</v>
      </c>
      <c r="G12" s="12">
        <f>SUMIFS(Concentrado!H$2:H1001,Concentrado!$A$2:$A1001,"="&amp;$A12,Concentrado!$B$2:$B1001, "=San Luis Potosí")</f>
        <v>40.117015088787767</v>
      </c>
      <c r="H12" s="12">
        <f>SUMIFS(Concentrado!I$2:I1001,Concentrado!$A$2:$A1001,"="&amp;$A12,Concentrado!$B$2:$B1001, "=San Luis Potosí")</f>
        <v>34.944285215081635</v>
      </c>
      <c r="I12" s="12">
        <f>SUMIFS(Concentrado!J$2:J1001,Concentrado!$A$2:$A1001,"="&amp;$A12,Concentrado!$B$2:$B1001, "=San Luis Potosí")</f>
        <v>45.102589493364377</v>
      </c>
      <c r="J12" s="12">
        <f>SUMIFS(Concentrado!K$2:K1001,Concentrado!$A$2:$A1001,"="&amp;$A12,Concentrado!$B$2:$B1001, "=San Luis Potosí")</f>
        <v>43.538508912991411</v>
      </c>
      <c r="K12" s="12">
        <f>SUMIFS(Concentrado!L$2:L1001,Concentrado!$A$2:$A1001,"="&amp;$A12,Concentrado!$B$2:$B1001, "=San Luis Potosí")</f>
        <v>11.333698292674582</v>
      </c>
      <c r="L12" s="12">
        <f>SUMIFS(Concentrado!M$2:M1001,Concentrado!$A$2:$A1001,"="&amp;$A12,Concentrado!$B$2:$B1001, "=San Luis Potosí")</f>
        <v>11.462004311082218</v>
      </c>
      <c r="M12" s="12">
        <f>SUMIFS(Concentrado!N$2:N1001,Concentrado!$A$2:$A1001,"="&amp;$A12,Concentrado!$B$2:$B1001, "=San Luis Potosí")</f>
        <v>20.304285424224492</v>
      </c>
      <c r="N12" s="12">
        <f>SUMIFS(Concentrado!O$2:O1001,Concentrado!$A$2:$A1001,"="&amp;$A12,Concentrado!$B$2:$B1001, "=San Luis Potosí")</f>
        <v>2.9396473599027062</v>
      </c>
      <c r="O12" s="12">
        <f>SUMIFS(Concentrado!P$2:P1001,Concentrado!$A$2:$A1001,"="&amp;$A12,Concentrado!$B$2:$B1001, "=San Luis Potosí")</f>
        <v>5.7049884638550576</v>
      </c>
      <c r="P12" s="12">
        <f>SUMIFS(Concentrado!Q$2:Q1001,Concentrado!$A$2:$A1001,"="&amp;$A12,Concentrado!$B$2:$B1001, "=San Luis Potosí")</f>
        <v>4.1485612618469228</v>
      </c>
      <c r="Q12" s="12">
        <f>SUMIFS(Concentrado!R$2:R1001,Concentrado!$A$2:$A1001,"="&amp;$A12,Concentrado!$B$2:$B1001, "=San Luis Potosí")</f>
        <v>1.5396722208916411</v>
      </c>
    </row>
    <row r="13" spans="1:17" x14ac:dyDescent="0.25">
      <c r="A13" s="5">
        <v>2001</v>
      </c>
      <c r="B13" s="12">
        <f>SUMIFS(Concentrado!C$2:C1002,Concentrado!$A$2:$A1002,"="&amp;$A13,Concentrado!$B$2:$B1002, "=San Luis Potosí")</f>
        <v>25.695604315472576</v>
      </c>
      <c r="C13" s="12">
        <f>SUMIFS(Concentrado!D$2:D1002,Concentrado!$A$2:$A1002,"="&amp;$A13,Concentrado!$B$2:$B1002, "=San Luis Potosí")</f>
        <v>36.459979096278651</v>
      </c>
      <c r="D13" s="12">
        <f>SUMIFS(Concentrado!E$2:E1002,Concentrado!$A$2:$A1002,"="&amp;$A13,Concentrado!$B$2:$B1002, "=San Luis Potosí")</f>
        <v>21.410983834707206</v>
      </c>
      <c r="E13" s="12">
        <f>SUMIFS(Concentrado!F$2:F1002,Concentrado!$A$2:$A1002,"="&amp;$A13,Concentrado!$B$2:$B1002, "=San Luis Potosí")</f>
        <v>13.245778135030729</v>
      </c>
      <c r="F13" s="12">
        <f>SUMIFS(Concentrado!G$2:G1002,Concentrado!$A$2:$A1002,"="&amp;$A13,Concentrado!$B$2:$B1002, "=San Luis Potosí")</f>
        <v>57.452204903522329</v>
      </c>
      <c r="G13" s="12">
        <f>SUMIFS(Concentrado!H$2:H1002,Concentrado!$A$2:$A1002,"="&amp;$A13,Concentrado!$B$2:$B1002, "=San Luis Potosí")</f>
        <v>42.113879990663911</v>
      </c>
      <c r="H13" s="12">
        <f>SUMIFS(Concentrado!I$2:I1002,Concentrado!$A$2:$A1002,"="&amp;$A13,Concentrado!$B$2:$B1002, "=San Luis Potosí")</f>
        <v>38.130534103535616</v>
      </c>
      <c r="I13" s="12">
        <f>SUMIFS(Concentrado!J$2:J1002,Concentrado!$A$2:$A1002,"="&amp;$A13,Concentrado!$B$2:$B1002, "=San Luis Potosí")</f>
        <v>45.943077025144298</v>
      </c>
      <c r="J13" s="12">
        <f>SUMIFS(Concentrado!K$2:K1002,Concentrado!$A$2:$A1002,"="&amp;$A13,Concentrado!$B$2:$B1002, "=San Luis Potosí")</f>
        <v>39.661465292412402</v>
      </c>
      <c r="K13" s="12">
        <f>SUMIFS(Concentrado!L$2:L1002,Concentrado!$A$2:$A1002,"="&amp;$A13,Concentrado!$B$2:$B1002, "=San Luis Potosí")</f>
        <v>10.274771925433063</v>
      </c>
      <c r="L13" s="12">
        <f>SUMIFS(Concentrado!M$2:M1002,Concentrado!$A$2:$A1002,"="&amp;$A13,Concentrado!$B$2:$B1002, "=San Luis Potosí")</f>
        <v>9.513677708734317</v>
      </c>
      <c r="M13" s="12">
        <f>SUMIFS(Concentrado!N$2:N1002,Concentrado!$A$2:$A1002,"="&amp;$A13,Concentrado!$B$2:$B1002, "=San Luis Potosí")</f>
        <v>16.994830810851848</v>
      </c>
      <c r="N13" s="12">
        <f>SUMIFS(Concentrado!O$2:O1002,Concentrado!$A$2:$A1002,"="&amp;$A13,Concentrado!$B$2:$B1002, "=San Luis Potosí")</f>
        <v>2.3220327738340081</v>
      </c>
      <c r="O13" s="12">
        <f>SUMIFS(Concentrado!P$2:P1002,Concentrado!$A$2:$A1002,"="&amp;$A13,Concentrado!$B$2:$B1002, "=San Luis Potosí")</f>
        <v>6.2231422282779576</v>
      </c>
      <c r="P13" s="12">
        <f>SUMIFS(Concentrado!Q$2:Q1002,Concentrado!$A$2:$A1002,"="&amp;$A13,Concentrado!$B$2:$B1002, "=San Luis Potosí")</f>
        <v>4.0168861436878229</v>
      </c>
      <c r="Q13" s="12">
        <f>SUMIFS(Concentrado!R$2:R1002,Concentrado!$A$2:$A1002,"="&amp;$A13,Concentrado!$B$2:$B1002, "=San Luis Potosí")</f>
        <v>2.1141506019409593</v>
      </c>
    </row>
    <row r="14" spans="1:17" x14ac:dyDescent="0.25">
      <c r="A14" s="5">
        <v>2002</v>
      </c>
      <c r="B14" s="12">
        <f>SUMIFS(Concentrado!C$2:C1003,Concentrado!$A$2:$A1003,"="&amp;$A14,Concentrado!$B$2:$B1003, "=San Luis Potosí")</f>
        <v>20.657178369483393</v>
      </c>
      <c r="C14" s="12">
        <f>SUMIFS(Concentrado!D$2:D1003,Concentrado!$A$2:$A1003,"="&amp;$A14,Concentrado!$B$2:$B1003, "=San Luis Potosí")</f>
        <v>35.012166727937959</v>
      </c>
      <c r="D14" s="12">
        <f>SUMIFS(Concentrado!E$2:E1003,Concentrado!$A$2:$A1003,"="&amp;$A14,Concentrado!$B$2:$B1003, "=San Luis Potosí")</f>
        <v>18.344739998588867</v>
      </c>
      <c r="E14" s="12">
        <f>SUMIFS(Concentrado!F$2:F1003,Concentrado!$A$2:$A1003,"="&amp;$A14,Concentrado!$B$2:$B1003, "=San Luis Potosí")</f>
        <v>12.171029422140691</v>
      </c>
      <c r="F14" s="12">
        <f>SUMIFS(Concentrado!G$2:G1003,Concentrado!$A$2:$A1003,"="&amp;$A14,Concentrado!$B$2:$B1003, "=San Luis Potosí")</f>
        <v>35.250254208564002</v>
      </c>
      <c r="G14" s="12">
        <f>SUMIFS(Concentrado!H$2:H1003,Concentrado!$A$2:$A1003,"="&amp;$A14,Concentrado!$B$2:$B1003, "=San Luis Potosí")</f>
        <v>45.123808449433128</v>
      </c>
      <c r="H14" s="12">
        <f>SUMIFS(Concentrado!I$2:I1003,Concentrado!$A$2:$A1003,"="&amp;$A14,Concentrado!$B$2:$B1003, "=San Luis Potosí")</f>
        <v>41.308524321247177</v>
      </c>
      <c r="I14" s="12">
        <f>SUMIFS(Concentrado!J$2:J1003,Concentrado!$A$2:$A1003,"="&amp;$A14,Concentrado!$B$2:$B1003, "=San Luis Potosí")</f>
        <v>48.782723712987341</v>
      </c>
      <c r="J14" s="12">
        <f>SUMIFS(Concentrado!K$2:K1003,Concentrado!$A$2:$A1003,"="&amp;$A14,Concentrado!$B$2:$B1003, "=San Luis Potosí")</f>
        <v>42.575148898122556</v>
      </c>
      <c r="K14" s="12">
        <f>SUMIFS(Concentrado!L$2:L1003,Concentrado!$A$2:$A1003,"="&amp;$A14,Concentrado!$B$2:$B1003, "=San Luis Potosí")</f>
        <v>10.403544725841529</v>
      </c>
      <c r="L14" s="12">
        <f>SUMIFS(Concentrado!M$2:M1003,Concentrado!$A$2:$A1003,"="&amp;$A14,Concentrado!$B$2:$B1003, "=San Luis Potosí")</f>
        <v>6.5178834426958971</v>
      </c>
      <c r="M14" s="12">
        <f>SUMIFS(Concentrado!N$2:N1003,Concentrado!$A$2:$A1003,"="&amp;$A14,Concentrado!$B$2:$B1003, "=San Luis Potosí")</f>
        <v>11.863398513746606</v>
      </c>
      <c r="N14" s="12">
        <f>SUMIFS(Concentrado!O$2:O1003,Concentrado!$A$2:$A1003,"="&amp;$A14,Concentrado!$B$2:$B1003, "=San Luis Potosí")</f>
        <v>1.3914535287261487</v>
      </c>
      <c r="O14" s="12">
        <f>SUMIFS(Concentrado!P$2:P1003,Concentrado!$A$2:$A1003,"="&amp;$A14,Concentrado!$B$2:$B1003, "=San Luis Potosí")</f>
        <v>7.7037673592462026</v>
      </c>
      <c r="P14" s="12">
        <f>SUMIFS(Concentrado!Q$2:Q1003,Concentrado!$A$2:$A1003,"="&amp;$A14,Concentrado!$B$2:$B1003, "=San Luis Potosí")</f>
        <v>4.1363491078647039</v>
      </c>
      <c r="Q14" s="12">
        <f>SUMIFS(Concentrado!R$2:R1003,Concentrado!$A$2:$A1003,"="&amp;$A14,Concentrado!$B$2:$B1003, "=San Luis Potosí")</f>
        <v>2.0055025977525833</v>
      </c>
    </row>
    <row r="15" spans="1:17" x14ac:dyDescent="0.25">
      <c r="A15" s="5">
        <v>2003</v>
      </c>
      <c r="B15" s="12">
        <f>SUMIFS(Concentrado!C$2:C1004,Concentrado!$A$2:$A1004,"="&amp;$A15,Concentrado!$B$2:$B1004, "=San Luis Potosí")</f>
        <v>21.514174666882983</v>
      </c>
      <c r="C15" s="12">
        <f>SUMIFS(Concentrado!D$2:D1004,Concentrado!$A$2:$A1004,"="&amp;$A15,Concentrado!$B$2:$B1004, "=San Luis Potosí")</f>
        <v>34.563756022205446</v>
      </c>
      <c r="D15" s="12">
        <f>SUMIFS(Concentrado!E$2:E1004,Concentrado!$A$2:$A1004,"="&amp;$A15,Concentrado!$B$2:$B1004, "=San Luis Potosí")</f>
        <v>19.906644700713894</v>
      </c>
      <c r="E15" s="12">
        <f>SUMIFS(Concentrado!F$2:F1004,Concentrado!$A$2:$A1004,"="&amp;$A15,Concentrado!$B$2:$B1004, "=San Luis Potosí")</f>
        <v>9.0952773201537624</v>
      </c>
      <c r="F15" s="12">
        <f>SUMIFS(Concentrado!G$2:G1004,Concentrado!$A$2:$A1004,"="&amp;$A15,Concentrado!$B$2:$B1004, "=San Luis Potosí")</f>
        <v>49.8482688658207</v>
      </c>
      <c r="G15" s="12">
        <f>SUMIFS(Concentrado!H$2:H1004,Concentrado!$A$2:$A1004,"="&amp;$A15,Concentrado!$B$2:$B1004, "=San Luis Potosí")</f>
        <v>50.5379358638911</v>
      </c>
      <c r="H15" s="12">
        <f>SUMIFS(Concentrado!I$2:I1004,Concentrado!$A$2:$A1004,"="&amp;$A15,Concentrado!$B$2:$B1004, "=San Luis Potosí")</f>
        <v>45.519073674183083</v>
      </c>
      <c r="I15" s="12">
        <f>SUMIFS(Concentrado!J$2:J1004,Concentrado!$A$2:$A1004,"="&amp;$A15,Concentrado!$B$2:$B1004, "=San Luis Potosí")</f>
        <v>55.339046584974923</v>
      </c>
      <c r="J15" s="12">
        <f>SUMIFS(Concentrado!K$2:K1004,Concentrado!$A$2:$A1004,"="&amp;$A15,Concentrado!$B$2:$B1004, "=San Luis Potosí")</f>
        <v>47.565116107191621</v>
      </c>
      <c r="K15" s="12">
        <f>SUMIFS(Concentrado!L$2:L1004,Concentrado!$A$2:$A1004,"="&amp;$A15,Concentrado!$B$2:$B1004, "=San Luis Potosí")</f>
        <v>11.684833210360443</v>
      </c>
      <c r="L15" s="12">
        <f>SUMIFS(Concentrado!M$2:M1004,Concentrado!$A$2:$A1004,"="&amp;$A15,Concentrado!$B$2:$B1004, "=San Luis Potosí")</f>
        <v>5.9456395133989526</v>
      </c>
      <c r="M15" s="12">
        <f>SUMIFS(Concentrado!N$2:N1004,Concentrado!$A$2:$A1004,"="&amp;$A15,Concentrado!$B$2:$B1004, "=San Luis Potosí")</f>
        <v>10.97862630360631</v>
      </c>
      <c r="N15" s="12">
        <f>SUMIFS(Concentrado!O$2:O1004,Concentrado!$A$2:$A1004,"="&amp;$A15,Concentrado!$B$2:$B1004, "=San Luis Potosí")</f>
        <v>1.1310170104958379</v>
      </c>
      <c r="O15" s="12">
        <f>SUMIFS(Concentrado!P$2:P1004,Concentrado!$A$2:$A1004,"="&amp;$A15,Concentrado!$B$2:$B1004, "=San Luis Potosí")</f>
        <v>4.745367873859494</v>
      </c>
      <c r="P15" s="12">
        <f>SUMIFS(Concentrado!Q$2:Q1004,Concentrado!$A$2:$A1004,"="&amp;$A15,Concentrado!$B$2:$B1004, "=San Luis Potosí")</f>
        <v>4.0050488388867951</v>
      </c>
      <c r="Q15" s="12">
        <f>SUMIFS(Concentrado!R$2:R1004,Concentrado!$A$2:$A1004,"="&amp;$A15,Concentrado!$B$2:$B1004, "=San Luis Potosí")</f>
        <v>2.2709039808121001</v>
      </c>
    </row>
    <row r="16" spans="1:17" x14ac:dyDescent="0.25">
      <c r="A16" s="5">
        <v>2004</v>
      </c>
      <c r="B16" s="12">
        <f>SUMIFS(Concentrado!C$2:C1005,Concentrado!$A$2:$A1005,"="&amp;$A16,Concentrado!$B$2:$B1005, "=San Luis Potosí")</f>
        <v>17.391674711795105</v>
      </c>
      <c r="C16" s="12">
        <f>SUMIFS(Concentrado!D$2:D1005,Concentrado!$A$2:$A1005,"="&amp;$A16,Concentrado!$B$2:$B1005, "=San Luis Potosí")</f>
        <v>33.718553012663982</v>
      </c>
      <c r="D16" s="12">
        <f>SUMIFS(Concentrado!E$2:E1005,Concentrado!$A$2:$A1005,"="&amp;$A16,Concentrado!$B$2:$B1005, "=San Luis Potosí")</f>
        <v>19.046027900760169</v>
      </c>
      <c r="E16" s="12">
        <f>SUMIFS(Concentrado!F$2:F1005,Concentrado!$A$2:$A1005,"="&amp;$A16,Concentrado!$B$2:$B1005, "=San Luis Potosí")</f>
        <v>11.026647732019045</v>
      </c>
      <c r="F16" s="12">
        <f>SUMIFS(Concentrado!G$2:G1005,Concentrado!$A$2:$A1005,"="&amp;$A16,Concentrado!$B$2:$B1005, "=San Luis Potosí")</f>
        <v>59.205879989681264</v>
      </c>
      <c r="G16" s="12">
        <f>SUMIFS(Concentrado!H$2:H1005,Concentrado!$A$2:$A1005,"="&amp;$A16,Concentrado!$B$2:$B1005, "=San Luis Potosí")</f>
        <v>50.773893729097601</v>
      </c>
      <c r="H16" s="12">
        <f>SUMIFS(Concentrado!I$2:I1005,Concentrado!$A$2:$A1005,"="&amp;$A16,Concentrado!$B$2:$B1005, "=San Luis Potosí")</f>
        <v>46.891808644642836</v>
      </c>
      <c r="I16" s="12">
        <f>SUMIFS(Concentrado!J$2:J1005,Concentrado!$A$2:$A1005,"="&amp;$A16,Concentrado!$B$2:$B1005, "=San Luis Potosí")</f>
        <v>54.47843874206653</v>
      </c>
      <c r="J16" s="12">
        <f>SUMIFS(Concentrado!K$2:K1005,Concentrado!$A$2:$A1005,"="&amp;$A16,Concentrado!$B$2:$B1005, "=San Luis Potosí")</f>
        <v>46.774021071982197</v>
      </c>
      <c r="K16" s="12">
        <f>SUMIFS(Concentrado!L$2:L1005,Concentrado!$A$2:$A1005,"="&amp;$A16,Concentrado!$B$2:$B1005, "=San Luis Potosí")</f>
        <v>10.611907049489853</v>
      </c>
      <c r="L16" s="12">
        <f>SUMIFS(Concentrado!M$2:M1005,Concentrado!$A$2:$A1005,"="&amp;$A16,Concentrado!$B$2:$B1005, "=San Luis Potosí")</f>
        <v>5.510028660312039</v>
      </c>
      <c r="M16" s="12">
        <f>SUMIFS(Concentrado!N$2:N1005,Concentrado!$A$2:$A1005,"="&amp;$A16,Concentrado!$B$2:$B1005, "=San Luis Potosí")</f>
        <v>10.281091734921691</v>
      </c>
      <c r="N16" s="12">
        <f>SUMIFS(Concentrado!O$2:O1005,Concentrado!$A$2:$A1005,"="&amp;$A16,Concentrado!$B$2:$B1005, "=San Luis Potosí")</f>
        <v>0.95716144202752329</v>
      </c>
      <c r="O16" s="12">
        <f>SUMIFS(Concentrado!P$2:P1005,Concentrado!$A$2:$A1005,"="&amp;$A16,Concentrado!$B$2:$B1005, "=San Luis Potosí")</f>
        <v>6.7598742448791276</v>
      </c>
      <c r="P16" s="12">
        <f>SUMIFS(Concentrado!Q$2:Q1005,Concentrado!$A$2:$A1005,"="&amp;$A16,Concentrado!$B$2:$B1005, "=San Luis Potosí")</f>
        <v>2.9794969792798436</v>
      </c>
      <c r="Q16" s="12">
        <f>SUMIFS(Concentrado!R$2:R1005,Concentrado!$A$2:$A1005,"="&amp;$A16,Concentrado!$B$2:$B1005, "=San Luis Potosí")</f>
        <v>1.836676220104013</v>
      </c>
    </row>
    <row r="17" spans="1:17" x14ac:dyDescent="0.25">
      <c r="A17" s="5">
        <v>2005</v>
      </c>
      <c r="B17" s="12">
        <f>SUMIFS(Concentrado!C$2:C1006,Concentrado!$A$2:$A1006,"="&amp;$A17,Concentrado!$B$2:$B1006, "=San Luis Potosí")</f>
        <v>18.199596040338868</v>
      </c>
      <c r="C17" s="12">
        <f>SUMIFS(Concentrado!D$2:D1006,Concentrado!$A$2:$A1006,"="&amp;$A17,Concentrado!$B$2:$B1006, "=San Luis Potosí")</f>
        <v>29.61895041859071</v>
      </c>
      <c r="D17" s="12">
        <f>SUMIFS(Concentrado!E$2:E1006,Concentrado!$A$2:$A1006,"="&amp;$A17,Concentrado!$B$2:$B1006, "=San Luis Potosí")</f>
        <v>18.876429360658591</v>
      </c>
      <c r="E17" s="12">
        <f>SUMIFS(Concentrado!F$2:F1006,Concentrado!$A$2:$A1006,"="&amp;$A17,Concentrado!$B$2:$B1006, "=San Luis Potosí")</f>
        <v>11.553676591437586</v>
      </c>
      <c r="F17" s="12">
        <f>SUMIFS(Concentrado!G$2:G1006,Concentrado!$A$2:$A1006,"="&amp;$A17,Concentrado!$B$2:$B1006, "=San Luis Potosí")</f>
        <v>61.337651503999211</v>
      </c>
      <c r="G17" s="12">
        <f>SUMIFS(Concentrado!H$2:H1006,Concentrado!$A$2:$A1006,"="&amp;$A17,Concentrado!$B$2:$B1006, "=San Luis Potosí")</f>
        <v>53.983785497970167</v>
      </c>
      <c r="H17" s="12">
        <f>SUMIFS(Concentrado!I$2:I1006,Concentrado!$A$2:$A1006,"="&amp;$A17,Concentrado!$B$2:$B1006, "=San Luis Potosí")</f>
        <v>52.452354399213711</v>
      </c>
      <c r="I17" s="12">
        <f>SUMIFS(Concentrado!J$2:J1006,Concentrado!$A$2:$A1006,"="&amp;$A17,Concentrado!$B$2:$B1006, "=San Luis Potosí")</f>
        <v>55.441539888770407</v>
      </c>
      <c r="J17" s="12">
        <f>SUMIFS(Concentrado!K$2:K1006,Concentrado!$A$2:$A1006,"="&amp;$A17,Concentrado!$B$2:$B1006, "=San Luis Potosí")</f>
        <v>51.03848180488211</v>
      </c>
      <c r="K17" s="12">
        <f>SUMIFS(Concentrado!L$2:L1006,Concentrado!$A$2:$A1006,"="&amp;$A17,Concentrado!$B$2:$B1006, "=San Luis Potosí")</f>
        <v>12.305720909477504</v>
      </c>
      <c r="L17" s="12">
        <f>SUMIFS(Concentrado!M$2:M1006,Concentrado!$A$2:$A1006,"="&amp;$A17,Concentrado!$B$2:$B1006, "=San Luis Potosí")</f>
        <v>5.325754623118133</v>
      </c>
      <c r="M17" s="12">
        <f>SUMIFS(Concentrado!N$2:N1006,Concentrado!$A$2:$A1006,"="&amp;$A17,Concentrado!$B$2:$B1006, "=San Luis Potosí")</f>
        <v>10.176087683128213</v>
      </c>
      <c r="N17" s="12">
        <f>SUMIFS(Concentrado!O$2:O1006,Concentrado!$A$2:$A1006,"="&amp;$A17,Concentrado!$B$2:$B1006, "=San Luis Potosí")</f>
        <v>0.70876968607803081</v>
      </c>
      <c r="O17" s="12">
        <f>SUMIFS(Concentrado!P$2:P1006,Concentrado!$A$2:$A1006,"="&amp;$A17,Concentrado!$B$2:$B1006, "=San Luis Potosí")</f>
        <v>6.0875583124006765</v>
      </c>
      <c r="P17" s="12">
        <f>SUMIFS(Concentrado!Q$2:Q1006,Concentrado!$A$2:$A1006,"="&amp;$A17,Concentrado!$B$2:$B1006, "=San Luis Potosí")</f>
        <v>4.2767423488675913</v>
      </c>
      <c r="Q17" s="12">
        <f>SUMIFS(Concentrado!R$2:R1006,Concentrado!$A$2:$A1006,"="&amp;$A17,Concentrado!$B$2:$B1006, "=San Luis Potosí")</f>
        <v>2.0576779225683692</v>
      </c>
    </row>
    <row r="18" spans="1:17" x14ac:dyDescent="0.25">
      <c r="A18" s="5">
        <v>2006</v>
      </c>
      <c r="B18" s="12">
        <f>SUMIFS(Concentrado!C$2:C1007,Concentrado!$A$2:$A1007,"="&amp;$A18,Concentrado!$B$2:$B1007, "=San Luis Potosí")</f>
        <v>15.471465939387834</v>
      </c>
      <c r="C18" s="12">
        <f>SUMIFS(Concentrado!D$2:D1007,Concentrado!$A$2:$A1007,"="&amp;$A18,Concentrado!$B$2:$B1007, "=San Luis Potosí")</f>
        <v>25.905710410137768</v>
      </c>
      <c r="D18" s="12">
        <f>SUMIFS(Concentrado!E$2:E1007,Concentrado!$A$2:$A1007,"="&amp;$A18,Concentrado!$B$2:$B1007, "=San Luis Potosí")</f>
        <v>15.5517293364331</v>
      </c>
      <c r="E18" s="12">
        <f>SUMIFS(Concentrado!F$2:F1007,Concentrado!$A$2:$A1007,"="&amp;$A18,Concentrado!$B$2:$B1007, "=San Luis Potosí")</f>
        <v>14.916964873721545</v>
      </c>
      <c r="F18" s="12">
        <f>SUMIFS(Concentrado!G$2:G1007,Concentrado!$A$2:$A1007,"="&amp;$A18,Concentrado!$B$2:$B1007, "=San Luis Potosí")</f>
        <v>41.535303029703677</v>
      </c>
      <c r="G18" s="12">
        <f>SUMIFS(Concentrado!H$2:H1007,Concentrado!$A$2:$A1007,"="&amp;$A18,Concentrado!$B$2:$B1007, "=San Luis Potosí")</f>
        <v>54.707105499321052</v>
      </c>
      <c r="H18" s="12">
        <f>SUMIFS(Concentrado!I$2:I1007,Concentrado!$A$2:$A1007,"="&amp;$A18,Concentrado!$B$2:$B1007, "=San Luis Potosí")</f>
        <v>51.82055515941984</v>
      </c>
      <c r="I18" s="12">
        <f>SUMIFS(Concentrado!J$2:J1007,Concentrado!$A$2:$A1007,"="&amp;$A18,Concentrado!$B$2:$B1007, "=San Luis Potosí")</f>
        <v>57.452026001323418</v>
      </c>
      <c r="J18" s="12">
        <f>SUMIFS(Concentrado!K$2:K1007,Concentrado!$A$2:$A1007,"="&amp;$A18,Concentrado!$B$2:$B1007, "=San Luis Potosí")</f>
        <v>51.275441697029578</v>
      </c>
      <c r="K18" s="12">
        <f>SUMIFS(Concentrado!L$2:L1007,Concentrado!$A$2:$A1007,"="&amp;$A18,Concentrado!$B$2:$B1007, "=San Luis Potosí")</f>
        <v>13.487236804354861</v>
      </c>
      <c r="L18" s="12">
        <f>SUMIFS(Concentrado!M$2:M1007,Concentrado!$A$2:$A1007,"="&amp;$A18,Concentrado!$B$2:$B1007, "=San Luis Potosí")</f>
        <v>6.1849754576183527</v>
      </c>
      <c r="M18" s="12">
        <f>SUMIFS(Concentrado!N$2:N1007,Concentrado!$A$2:$A1007,"="&amp;$A18,Concentrado!$B$2:$B1007, "=San Luis Potosí")</f>
        <v>11.297372214849823</v>
      </c>
      <c r="N18" s="12">
        <f>SUMIFS(Concentrado!O$2:O1007,Concentrado!$A$2:$A1007,"="&amp;$A18,Concentrado!$B$2:$B1007, "=San Luis Potosí")</f>
        <v>1.3234206531470165</v>
      </c>
      <c r="O18" s="12">
        <f>SUMIFS(Concentrado!P$2:P1007,Concentrado!$A$2:$A1007,"="&amp;$A18,Concentrado!$B$2:$B1007, "=San Luis Potosí")</f>
        <v>6.5864115954838471</v>
      </c>
      <c r="P18" s="12">
        <f>SUMIFS(Concentrado!Q$2:Q1007,Concentrado!$A$2:$A1007,"="&amp;$A18,Concentrado!$B$2:$B1007, "=San Luis Potosí")</f>
        <v>3.870597544445034</v>
      </c>
      <c r="Q18" s="12">
        <f>SUMIFS(Concentrado!R$2:R1007,Concentrado!$A$2:$A1007,"="&amp;$A18,Concentrado!$B$2:$B1007, "=San Luis Potosí")</f>
        <v>2.6336024529213633</v>
      </c>
    </row>
    <row r="19" spans="1:17" x14ac:dyDescent="0.25">
      <c r="A19" s="5">
        <v>2007</v>
      </c>
      <c r="B19" s="12">
        <f>SUMIFS(Concentrado!C$2:C1008,Concentrado!$A$2:$A1008,"="&amp;$A19,Concentrado!$B$2:$B1008, "=San Luis Potosí")</f>
        <v>19.648295510364477</v>
      </c>
      <c r="C19" s="12">
        <f>SUMIFS(Concentrado!D$2:D1008,Concentrado!$A$2:$A1008,"="&amp;$A19,Concentrado!$B$2:$B1008, "=San Luis Potosí")</f>
        <v>18.920580861832459</v>
      </c>
      <c r="D19" s="12">
        <f>SUMIFS(Concentrado!E$2:E1008,Concentrado!$A$2:$A1008,"="&amp;$A19,Concentrado!$B$2:$B1008, "=San Luis Potosí")</f>
        <v>16.267694991564039</v>
      </c>
      <c r="E19" s="12">
        <f>SUMIFS(Concentrado!F$2:F1008,Concentrado!$A$2:$A1008,"="&amp;$A19,Concentrado!$B$2:$B1008, "=San Luis Potosí")</f>
        <v>15.647973277599695</v>
      </c>
      <c r="F19" s="12">
        <f>SUMIFS(Concentrado!G$2:G1008,Concentrado!$A$2:$A1008,"="&amp;$A19,Concentrado!$B$2:$B1008, "=San Luis Potosí")</f>
        <v>49.772196485317195</v>
      </c>
      <c r="G19" s="12">
        <f>SUMIFS(Concentrado!H$2:H1008,Concentrado!$A$2:$A1008,"="&amp;$A19,Concentrado!$B$2:$B1008, "=San Luis Potosí")</f>
        <v>58.035005767968947</v>
      </c>
      <c r="H19" s="12">
        <f>SUMIFS(Concentrado!I$2:I1008,Concentrado!$A$2:$A1008,"="&amp;$A19,Concentrado!$B$2:$B1008, "=San Luis Potosí")</f>
        <v>57.564650932328739</v>
      </c>
      <c r="I19" s="12">
        <f>SUMIFS(Concentrado!J$2:J1008,Concentrado!$A$2:$A1008,"="&amp;$A19,Concentrado!$B$2:$B1008, "=San Luis Potosí")</f>
        <v>58.405589060432831</v>
      </c>
      <c r="J19" s="12">
        <f>SUMIFS(Concentrado!K$2:K1008,Concentrado!$A$2:$A1008,"="&amp;$A19,Concentrado!$B$2:$B1008, "=San Luis Potosí")</f>
        <v>50.297004998906417</v>
      </c>
      <c r="K19" s="12">
        <f>SUMIFS(Concentrado!L$2:L1008,Concentrado!$A$2:$A1008,"="&amp;$A19,Concentrado!$B$2:$B1008, "=San Luis Potosí")</f>
        <v>14.212654473788312</v>
      </c>
      <c r="L19" s="12">
        <f>SUMIFS(Concentrado!M$2:M1008,Concentrado!$A$2:$A1008,"="&amp;$A19,Concentrado!$B$2:$B1008, "=San Luis Potosí")</f>
        <v>5.5666230022337553</v>
      </c>
      <c r="M19" s="12">
        <f>SUMIFS(Concentrado!N$2:N1008,Concentrado!$A$2:$A1008,"="&amp;$A19,Concentrado!$B$2:$B1008, "=San Luis Potosí")</f>
        <v>9.4726640774718192</v>
      </c>
      <c r="N19" s="12">
        <f>SUMIFS(Concentrado!O$2:O1008,Concentrado!$A$2:$A1008,"="&amp;$A19,Concentrado!$B$2:$B1008, "=San Luis Potosí")</f>
        <v>1.8492534794860001</v>
      </c>
      <c r="O19" s="12">
        <f>SUMIFS(Concentrado!P$2:P1008,Concentrado!$A$2:$A1008,"="&amp;$A19,Concentrado!$B$2:$B1008, "=San Luis Potosí")</f>
        <v>6.75663549112822</v>
      </c>
      <c r="P19" s="12">
        <f>SUMIFS(Concentrado!Q$2:Q1008,Concentrado!$A$2:$A1008,"="&amp;$A19,Concentrado!$B$2:$B1008, "=San Luis Potosí")</f>
        <v>2.7635717032366163</v>
      </c>
      <c r="Q19" s="12">
        <f>SUMIFS(Concentrado!R$2:R1008,Concentrado!$A$2:$A1008,"="&amp;$A19,Concentrado!$B$2:$B1008, "=San Luis Potosí")</f>
        <v>2.4082553413919086</v>
      </c>
    </row>
    <row r="20" spans="1:17" x14ac:dyDescent="0.25">
      <c r="A20" s="5">
        <v>2008</v>
      </c>
      <c r="B20" s="12">
        <f>SUMIFS(Concentrado!C$2:C1009,Concentrado!$A$2:$A1009,"="&amp;$A20,Concentrado!$B$2:$B1009, "=San Luis Potosí")</f>
        <v>14.353010451935814</v>
      </c>
      <c r="C20" s="12">
        <f>SUMIFS(Concentrado!D$2:D1009,Concentrado!$A$2:$A1009,"="&amp;$A20,Concentrado!$B$2:$B1009, "=San Luis Potosí")</f>
        <v>23.185632268511704</v>
      </c>
      <c r="D20" s="12">
        <f>SUMIFS(Concentrado!E$2:E1009,Concentrado!$A$2:$A1009,"="&amp;$A20,Concentrado!$B$2:$B1009, "=San Luis Potosí")</f>
        <v>14.676356087737373</v>
      </c>
      <c r="E20" s="12">
        <f>SUMIFS(Concentrado!F$2:F1009,Concentrado!$A$2:$A1009,"="&amp;$A20,Concentrado!$B$2:$B1009, "=San Luis Potosí")</f>
        <v>16.491987768694578</v>
      </c>
      <c r="F20" s="12">
        <f>SUMIFS(Concentrado!G$2:G1009,Concentrado!$A$2:$A1009,"="&amp;$A20,Concentrado!$B$2:$B1009, "=San Luis Potosí")</f>
        <v>48.213325421403006</v>
      </c>
      <c r="G20" s="12">
        <f>SUMIFS(Concentrado!H$2:H1009,Concentrado!$A$2:$A1009,"="&amp;$A20,Concentrado!$B$2:$B1009, "=San Luis Potosí")</f>
        <v>64.537363150922559</v>
      </c>
      <c r="H20" s="12">
        <f>SUMIFS(Concentrado!I$2:I1009,Concentrado!$A$2:$A1009,"="&amp;$A20,Concentrado!$B$2:$B1009, "=San Luis Potosí")</f>
        <v>58.973870654377912</v>
      </c>
      <c r="I20" s="12">
        <f>SUMIFS(Concentrado!J$2:J1009,Concentrado!$A$2:$A1009,"="&amp;$A20,Concentrado!$B$2:$B1009, "=San Luis Potosí")</f>
        <v>69.8383121086367</v>
      </c>
      <c r="J20" s="12">
        <f>SUMIFS(Concentrado!K$2:K1009,Concentrado!$A$2:$A1009,"="&amp;$A20,Concentrado!$B$2:$B1009, "=San Luis Potosí")</f>
        <v>56.221296392818196</v>
      </c>
      <c r="K20" s="12">
        <f>SUMIFS(Concentrado!L$2:L1009,Concentrado!$A$2:$A1009,"="&amp;$A20,Concentrado!$B$2:$B1009, "=San Luis Potosí")</f>
        <v>15.187558539448805</v>
      </c>
      <c r="L20" s="12">
        <f>SUMIFS(Concentrado!M$2:M1009,Concentrado!$A$2:$A1009,"="&amp;$A20,Concentrado!$B$2:$B1009, "=San Luis Potosí")</f>
        <v>7.8085133878914164</v>
      </c>
      <c r="M20" s="12">
        <f>SUMIFS(Concentrado!N$2:N1009,Concentrado!$A$2:$A1009,"="&amp;$A20,Concentrado!$B$2:$B1009, "=San Luis Potosí")</f>
        <v>14.083312395075321</v>
      </c>
      <c r="N20" s="12">
        <f>SUMIFS(Concentrado!O$2:O1009,Concentrado!$A$2:$A1009,"="&amp;$A20,Concentrado!$B$2:$B1009, "=San Luis Potosí")</f>
        <v>1.8298247714053284</v>
      </c>
      <c r="O20" s="12">
        <f>SUMIFS(Concentrado!P$2:P1009,Concentrado!$A$2:$A1009,"="&amp;$A20,Concentrado!$B$2:$B1009, "=San Luis Potosí")</f>
        <v>7.4394470919096527</v>
      </c>
      <c r="P20" s="12">
        <f>SUMIFS(Concentrado!Q$2:Q1009,Concentrado!$A$2:$A1009,"="&amp;$A20,Concentrado!$B$2:$B1009, "=San Luis Potosí")</f>
        <v>2.4596817171857963</v>
      </c>
      <c r="Q20" s="12">
        <f>SUMIFS(Concentrado!R$2:R1009,Concentrado!$A$2:$A1009,"="&amp;$A20,Concentrado!$B$2:$B1009, "=San Luis Potosí")</f>
        <v>2.6548945518830815</v>
      </c>
    </row>
    <row r="21" spans="1:17" x14ac:dyDescent="0.25">
      <c r="A21" s="5">
        <v>2009</v>
      </c>
      <c r="B21" s="12">
        <f>SUMIFS(Concentrado!C$2:C1010,Concentrado!$A$2:$A1010,"="&amp;$A21,Concentrado!$B$2:$B1010, "=San Luis Potosí")</f>
        <v>4.8419656890862095</v>
      </c>
      <c r="C21" s="12">
        <f>SUMIFS(Concentrado!D$2:D1010,Concentrado!$A$2:$A1010,"="&amp;$A21,Concentrado!$B$2:$B1010, "=San Luis Potosí")</f>
        <v>18.99540385718436</v>
      </c>
      <c r="D21" s="12">
        <f>SUMIFS(Concentrado!E$2:E1010,Concentrado!$A$2:$A1010,"="&amp;$A21,Concentrado!$B$2:$B1010, "=San Luis Potosí")</f>
        <v>15.669648334656385</v>
      </c>
      <c r="E21" s="12">
        <f>SUMIFS(Concentrado!F$2:F1010,Concentrado!$A$2:$A1010,"="&amp;$A21,Concentrado!$B$2:$B1010, "=San Luis Potosí")</f>
        <v>15.373994592493055</v>
      </c>
      <c r="F21" s="12">
        <f>SUMIFS(Concentrado!G$2:G1010,Concentrado!$A$2:$A1010,"="&amp;$A21,Concentrado!$B$2:$B1010, "=San Luis Potosí")</f>
        <v>45.669982235455734</v>
      </c>
      <c r="G21" s="12">
        <f>SUMIFS(Concentrado!H$2:H1010,Concentrado!$A$2:$A1010,"="&amp;$A21,Concentrado!$B$2:$B1010, "=San Luis Potosí")</f>
        <v>59.340169742999542</v>
      </c>
      <c r="H21" s="12">
        <f>SUMIFS(Concentrado!I$2:I1010,Concentrado!$A$2:$A1010,"="&amp;$A21,Concentrado!$B$2:$B1010, "=San Luis Potosí")</f>
        <v>56.295310015583993</v>
      </c>
      <c r="I21" s="12">
        <f>SUMIFS(Concentrado!J$2:J1010,Concentrado!$A$2:$A1010,"="&amp;$A21,Concentrado!$B$2:$B1010, "=San Luis Potosí")</f>
        <v>62.245735601240995</v>
      </c>
      <c r="J21" s="12">
        <f>SUMIFS(Concentrado!K$2:K1010,Concentrado!$A$2:$A1010,"="&amp;$A21,Concentrado!$B$2:$B1010, "=San Luis Potosí")</f>
        <v>53.973687248349613</v>
      </c>
      <c r="K21" s="12">
        <f>SUMIFS(Concentrado!L$2:L1010,Concentrado!$A$2:$A1010,"="&amp;$A21,Concentrado!$B$2:$B1010, "=San Luis Potosí")</f>
        <v>14.400704823772822</v>
      </c>
      <c r="L21" s="12">
        <f>SUMIFS(Concentrado!M$2:M1010,Concentrado!$A$2:$A1010,"="&amp;$A21,Concentrado!$B$2:$B1010, "=San Luis Potosí")</f>
        <v>8.1462432113031245</v>
      </c>
      <c r="M21" s="12">
        <f>SUMIFS(Concentrado!N$2:N1010,Concentrado!$A$2:$A1010,"="&amp;$A21,Concentrado!$B$2:$B1010, "=San Luis Potosí")</f>
        <v>14.311026843849303</v>
      </c>
      <c r="N21" s="12">
        <f>SUMIFS(Concentrado!O$2:O1010,Concentrado!$A$2:$A1010,"="&amp;$A21,Concentrado!$B$2:$B1010, "=San Luis Potosí")</f>
        <v>2.1880319181042287</v>
      </c>
      <c r="O21" s="12">
        <f>SUMIFS(Concentrado!P$2:P1010,Concentrado!$A$2:$A1010,"="&amp;$A21,Concentrado!$B$2:$B1010, "=San Luis Potosí")</f>
        <v>7.8989598317105818</v>
      </c>
      <c r="P21" s="12">
        <f>SUMIFS(Concentrado!Q$2:Q1010,Concentrado!$A$2:$A1010,"="&amp;$A21,Concentrado!$B$2:$B1010, "=San Luis Potosí")</f>
        <v>1.9689971742960162</v>
      </c>
      <c r="Q21" s="12">
        <f>SUMIFS(Concentrado!R$2:R1010,Concentrado!$A$2:$A1010,"="&amp;$A21,Concentrado!$B$2:$B1010, "=San Luis Potosí")</f>
        <v>2.6253295657280216</v>
      </c>
    </row>
    <row r="22" spans="1:17" x14ac:dyDescent="0.25">
      <c r="A22" s="5">
        <v>2010</v>
      </c>
      <c r="B22" s="12">
        <f>SUMIFS(Concentrado!C$2:C1011,Concentrado!$A$2:$A1011,"="&amp;$A22,Concentrado!$B$2:$B1011, "=San Luis Potosí")</f>
        <v>7.1419174168812374</v>
      </c>
      <c r="C22" s="12">
        <f>SUMIFS(Concentrado!D$2:D1011,Concentrado!$A$2:$A1011,"="&amp;$A22,Concentrado!$B$2:$B1011, "=San Luis Potosí")</f>
        <v>16.163286785573327</v>
      </c>
      <c r="D22" s="12">
        <f>SUMIFS(Concentrado!E$2:E1011,Concentrado!$A$2:$A1011,"="&amp;$A22,Concentrado!$B$2:$B1011, "=San Luis Potosí")</f>
        <v>12.994494665759939</v>
      </c>
      <c r="E22" s="12">
        <f>SUMIFS(Concentrado!F$2:F1011,Concentrado!$A$2:$A1011,"="&amp;$A22,Concentrado!$B$2:$B1011, "=San Luis Potosí")</f>
        <v>16.170926695167925</v>
      </c>
      <c r="F22" s="12">
        <f>SUMIFS(Concentrado!G$2:G1011,Concentrado!$A$2:$A1011,"="&amp;$A22,Concentrado!$B$2:$B1011, "=San Luis Potosí")</f>
        <v>46.713170673889778</v>
      </c>
      <c r="G22" s="12">
        <f>SUMIFS(Concentrado!H$2:H1011,Concentrado!$A$2:$A1011,"="&amp;$A22,Concentrado!$B$2:$B1011, "=San Luis Potosí")</f>
        <v>63.484481592361718</v>
      </c>
      <c r="H22" s="12">
        <f>SUMIFS(Concentrado!I$2:I1011,Concentrado!$A$2:$A1011,"="&amp;$A22,Concentrado!$B$2:$B1011, "=San Luis Potosí")</f>
        <v>59.979007347428393</v>
      </c>
      <c r="I22" s="12">
        <f>SUMIFS(Concentrado!J$2:J1011,Concentrado!$A$2:$A1011,"="&amp;$A22,Concentrado!$B$2:$B1011, "=San Luis Potosí")</f>
        <v>66.832504764426616</v>
      </c>
      <c r="J22" s="12">
        <f>SUMIFS(Concentrado!K$2:K1011,Concentrado!$A$2:$A1011,"="&amp;$A22,Concentrado!$B$2:$B1011, "=San Luis Potosí")</f>
        <v>62.034715786766917</v>
      </c>
      <c r="K22" s="12">
        <f>SUMIFS(Concentrado!L$2:L1011,Concentrado!$A$2:$A1011,"="&amp;$A22,Concentrado!$B$2:$B1011, "=San Luis Potosí")</f>
        <v>15.413299617376284</v>
      </c>
      <c r="L22" s="12">
        <f>SUMIFS(Concentrado!M$2:M1011,Concentrado!$A$2:$A1011,"="&amp;$A22,Concentrado!$B$2:$B1011, "=San Luis Potosí")</f>
        <v>13.582016494519694</v>
      </c>
      <c r="M22" s="12">
        <f>SUMIFS(Concentrado!N$2:N1011,Concentrado!$A$2:$A1011,"="&amp;$A22,Concentrado!$B$2:$B1011, "=San Luis Potosí")</f>
        <v>24.83505772979457</v>
      </c>
      <c r="N22" s="12">
        <f>SUMIFS(Concentrado!O$2:O1011,Concentrado!$A$2:$A1011,"="&amp;$A22,Concentrado!$B$2:$B1011, "=San Luis Potosí")</f>
        <v>2.8344142645627359</v>
      </c>
      <c r="O22" s="12">
        <f>SUMIFS(Concentrado!P$2:P1011,Concentrado!$A$2:$A1011,"="&amp;$A22,Concentrado!$B$2:$B1011, "=San Luis Potosí")</f>
        <v>8.1457659030612604</v>
      </c>
      <c r="P22" s="12">
        <f>SUMIFS(Concentrado!Q$2:Q1011,Concentrado!$A$2:$A1011,"="&amp;$A22,Concentrado!$B$2:$B1011, "=San Luis Potosí")</f>
        <v>2.5561660256539875</v>
      </c>
      <c r="Q22" s="12">
        <f>SUMIFS(Concentrado!R$2:R1011,Concentrado!$A$2:$A1011,"="&amp;$A22,Concentrado!$B$2:$B1011, "=San Luis Potosí")</f>
        <v>2.4035590987492719</v>
      </c>
    </row>
    <row r="23" spans="1:17" x14ac:dyDescent="0.25">
      <c r="A23" s="5">
        <v>2011</v>
      </c>
      <c r="B23" s="12">
        <f>SUMIFS(Concentrado!C$2:C1012,Concentrado!$A$2:$A1012,"="&amp;$A23,Concentrado!$B$2:$B1012, "=San Luis Potosí")</f>
        <v>3.4118177786033534</v>
      </c>
      <c r="C23" s="12">
        <f>SUMIFS(Concentrado!D$2:D1012,Concentrado!$A$2:$A1012,"="&amp;$A23,Concentrado!$B$2:$B1012, "=San Luis Potosí")</f>
        <v>12.88908938583489</v>
      </c>
      <c r="D23" s="12">
        <f>SUMIFS(Concentrado!E$2:E1012,Concentrado!$A$2:$A1012,"="&amp;$A23,Concentrado!$B$2:$B1012, "=San Luis Potosí")</f>
        <v>15.228147256183966</v>
      </c>
      <c r="E23" s="12">
        <f>SUMIFS(Concentrado!F$2:F1012,Concentrado!$A$2:$A1012,"="&amp;$A23,Concentrado!$B$2:$B1012, "=San Luis Potosí")</f>
        <v>16.074155437083075</v>
      </c>
      <c r="F23" s="12">
        <f>SUMIFS(Concentrado!G$2:G1012,Concentrado!$A$2:$A1012,"="&amp;$A23,Concentrado!$B$2:$B1012, "=San Luis Potosí")</f>
        <v>47.662508873339419</v>
      </c>
      <c r="G23" s="12">
        <f>SUMIFS(Concentrado!H$2:H1012,Concentrado!$A$2:$A1012,"="&amp;$A23,Concentrado!$B$2:$B1012, "=San Luis Potosí")</f>
        <v>59.266319161947102</v>
      </c>
      <c r="H23" s="12">
        <f>SUMIFS(Concentrado!I$2:I1012,Concentrado!$A$2:$A1012,"="&amp;$A23,Concentrado!$B$2:$B1012, "=San Luis Potosí")</f>
        <v>57.261746375223417</v>
      </c>
      <c r="I23" s="12">
        <f>SUMIFS(Concentrado!J$2:J1012,Concentrado!$A$2:$A1012,"="&amp;$A23,Concentrado!$B$2:$B1012, "=San Luis Potosí")</f>
        <v>61.181014720299565</v>
      </c>
      <c r="J23" s="12">
        <f>SUMIFS(Concentrado!K$2:K1012,Concentrado!$A$2:$A1012,"="&amp;$A23,Concentrado!$B$2:$B1012, "=San Luis Potosí")</f>
        <v>60.208849682970431</v>
      </c>
      <c r="K23" s="12">
        <f>SUMIFS(Concentrado!L$2:L1012,Concentrado!$A$2:$A1012,"="&amp;$A23,Concentrado!$B$2:$B1012, "=San Luis Potosí")</f>
        <v>16.927848157579039</v>
      </c>
      <c r="L23" s="12">
        <f>SUMIFS(Concentrado!M$2:M1012,Concentrado!$A$2:$A1012,"="&amp;$A23,Concentrado!$B$2:$B1012, "=San Luis Potosí")</f>
        <v>12.931518748440112</v>
      </c>
      <c r="M23" s="12">
        <f>SUMIFS(Concentrado!N$2:N1012,Concentrado!$A$2:$A1012,"="&amp;$A23,Concentrado!$B$2:$B1012, "=San Luis Potosí")</f>
        <v>22.611444323369891</v>
      </c>
      <c r="N23" s="12">
        <f>SUMIFS(Concentrado!O$2:O1012,Concentrado!$A$2:$A1012,"="&amp;$A23,Concentrado!$B$2:$B1012, "=San Luis Potosí")</f>
        <v>3.6856032964035879</v>
      </c>
      <c r="O23" s="12">
        <f>SUMIFS(Concentrado!P$2:P1012,Concentrado!$A$2:$A1012,"="&amp;$A23,Concentrado!$B$2:$B1012, "=San Luis Potosí")</f>
        <v>8.3934608798189476</v>
      </c>
      <c r="P23" s="12">
        <f>SUMIFS(Concentrado!Q$2:Q1012,Concentrado!$A$2:$A1012,"="&amp;$A23,Concentrado!$B$2:$B1012, "=San Luis Potosí")</f>
        <v>2.1866708087741298</v>
      </c>
      <c r="Q23" s="12">
        <f>SUMIFS(Concentrado!R$2:R1012,Concentrado!$A$2:$A1012,"="&amp;$A23,Concentrado!$B$2:$B1012, "=San Luis Potosí")</f>
        <v>2.2997744712969292</v>
      </c>
    </row>
    <row r="24" spans="1:17" x14ac:dyDescent="0.25">
      <c r="A24" s="5">
        <v>2012</v>
      </c>
      <c r="B24" s="12">
        <f>SUMIFS(Concentrado!C$2:C1013,Concentrado!$A$2:$A1013,"="&amp;$A24,Concentrado!$B$2:$B1013, "=San Luis Potosí")</f>
        <v>5.7507399285374721</v>
      </c>
      <c r="C24" s="12">
        <f>SUMIFS(Concentrado!D$2:D1013,Concentrado!$A$2:$A1013,"="&amp;$A24,Concentrado!$B$2:$B1013, "=San Luis Potosí")</f>
        <v>11.118097195172446</v>
      </c>
      <c r="D24" s="12">
        <f>SUMIFS(Concentrado!E$2:E1013,Concentrado!$A$2:$A1013,"="&amp;$A24,Concentrado!$B$2:$B1013, "=San Luis Potosí")</f>
        <v>10.750346629766332</v>
      </c>
      <c r="E24" s="12">
        <f>SUMIFS(Concentrado!F$2:F1013,Concentrado!$A$2:$A1013,"="&amp;$A24,Concentrado!$B$2:$B1013, "=San Luis Potosí")</f>
        <v>14.747270376730738</v>
      </c>
      <c r="F24" s="12">
        <f>SUMIFS(Concentrado!G$2:G1013,Concentrado!$A$2:$A1013,"="&amp;$A24,Concentrado!$B$2:$B1013, "=San Luis Potosí")</f>
        <v>48.236100947987048</v>
      </c>
      <c r="G24" s="12">
        <f>SUMIFS(Concentrado!H$2:H1013,Concentrado!$A$2:$A1013,"="&amp;$A24,Concentrado!$B$2:$B1013, "=San Luis Potosí")</f>
        <v>59.536510503941493</v>
      </c>
      <c r="H24" s="12">
        <f>SUMIFS(Concentrado!I$2:I1013,Concentrado!$A$2:$A1013,"="&amp;$A24,Concentrado!$B$2:$B1013, "=San Luis Potosí")</f>
        <v>59.868030700692678</v>
      </c>
      <c r="I24" s="12">
        <f>SUMIFS(Concentrado!J$2:J1013,Concentrado!$A$2:$A1013,"="&amp;$A24,Concentrado!$B$2:$B1013, "=San Luis Potosí")</f>
        <v>59.219887380110727</v>
      </c>
      <c r="J24" s="12">
        <f>SUMIFS(Concentrado!K$2:K1013,Concentrado!$A$2:$A1013,"="&amp;$A24,Concentrado!$B$2:$B1013, "=San Luis Potosí")</f>
        <v>63.341475460960311</v>
      </c>
      <c r="K24" s="12">
        <f>SUMIFS(Concentrado!L$2:L1013,Concentrado!$A$2:$A1013,"="&amp;$A24,Concentrado!$B$2:$B1013, "=San Luis Potosí")</f>
        <v>18.27875322489432</v>
      </c>
      <c r="L24" s="12">
        <f>SUMIFS(Concentrado!M$2:M1013,Concentrado!$A$2:$A1013,"="&amp;$A24,Concentrado!$B$2:$B1013, "=San Luis Potosí")</f>
        <v>17.047735150564701</v>
      </c>
      <c r="M24" s="12">
        <f>SUMIFS(Concentrado!N$2:N1013,Concentrado!$A$2:$A1013,"="&amp;$A24,Concentrado!$B$2:$B1013, "=San Luis Potosí")</f>
        <v>30.315826770631372</v>
      </c>
      <c r="N24" s="12">
        <f>SUMIFS(Concentrado!O$2:O1013,Concentrado!$A$2:$A1013,"="&amp;$A24,Concentrado!$B$2:$B1013, "=San Luis Potosí")</f>
        <v>4.2299919557221939</v>
      </c>
      <c r="O24" s="12">
        <f>SUMIFS(Concentrado!P$2:P1013,Concentrado!$A$2:$A1013,"="&amp;$A24,Concentrado!$B$2:$B1013, "=San Luis Potosí")</f>
        <v>8.6483802601229289</v>
      </c>
      <c r="P24" s="12">
        <f>SUMIFS(Concentrado!Q$2:Q1013,Concentrado!$A$2:$A1013,"="&amp;$A24,Concentrado!$B$2:$B1013, "=San Luis Potosí")</f>
        <v>2.648554038709177</v>
      </c>
      <c r="Q24" s="12">
        <f>SUMIFS(Concentrado!R$2:R1013,Concentrado!$A$2:$A1013,"="&amp;$A24,Concentrado!$B$2:$B1013, "=San Luis Potosí")</f>
        <v>2.7977683507491307</v>
      </c>
    </row>
    <row r="25" spans="1:17" x14ac:dyDescent="0.25">
      <c r="A25" s="5">
        <v>2013</v>
      </c>
      <c r="B25" s="12">
        <f>SUMIFS(Concentrado!C$2:C1014,Concentrado!$A$2:$A1014,"="&amp;$A25,Concentrado!$B$2:$B1014, "=San Luis Potosí")</f>
        <v>7.3696540917095277</v>
      </c>
      <c r="C25" s="12">
        <f>SUMIFS(Concentrado!D$2:D1014,Concentrado!$A$2:$A1014,"="&amp;$A25,Concentrado!$B$2:$B1014, "=San Luis Potosí")</f>
        <v>13.963555121133842</v>
      </c>
      <c r="D25" s="12">
        <f>SUMIFS(Concentrado!E$2:E1014,Concentrado!$A$2:$A1014,"="&amp;$A25,Concentrado!$B$2:$B1014, "=San Luis Potosí")</f>
        <v>10.514736808049435</v>
      </c>
      <c r="E25" s="12">
        <f>SUMIFS(Concentrado!F$2:F1014,Concentrado!$A$2:$A1014,"="&amp;$A25,Concentrado!$B$2:$B1014, "=San Luis Potosí")</f>
        <v>13.076018851035837</v>
      </c>
      <c r="F25" s="12">
        <f>SUMIFS(Concentrado!G$2:G1014,Concentrado!$A$2:$A1014,"="&amp;$A25,Concentrado!$B$2:$B1014, "=San Luis Potosí")</f>
        <v>59.27304478620276</v>
      </c>
      <c r="G25" s="12">
        <f>SUMIFS(Concentrado!H$2:H1014,Concentrado!$A$2:$A1014,"="&amp;$A25,Concentrado!$B$2:$B1014, "=San Luis Potosí")</f>
        <v>68.027035022105096</v>
      </c>
      <c r="H25" s="12">
        <f>SUMIFS(Concentrado!I$2:I1014,Concentrado!$A$2:$A1014,"="&amp;$A25,Concentrado!$B$2:$B1014, "=San Luis Potosí")</f>
        <v>67.593161749528775</v>
      </c>
      <c r="I25" s="12">
        <f>SUMIFS(Concentrado!J$2:J1014,Concentrado!$A$2:$A1014,"="&amp;$A25,Concentrado!$B$2:$B1014, "=San Luis Potosí")</f>
        <v>68.441328166061183</v>
      </c>
      <c r="J25" s="12">
        <f>SUMIFS(Concentrado!K$2:K1014,Concentrado!$A$2:$A1014,"="&amp;$A25,Concentrado!$B$2:$B1014, "=San Luis Potosí")</f>
        <v>70.279830427288815</v>
      </c>
      <c r="K25" s="12">
        <f>SUMIFS(Concentrado!L$2:L1014,Concentrado!$A$2:$A1014,"="&amp;$A25,Concentrado!$B$2:$B1014, "=San Luis Potosí")</f>
        <v>17.505328230443983</v>
      </c>
      <c r="L25" s="12">
        <f>SUMIFS(Concentrado!M$2:M1014,Concentrado!$A$2:$A1014,"="&amp;$A25,Concentrado!$B$2:$B1014, "=San Luis Potosí")</f>
        <v>11.596356675863735</v>
      </c>
      <c r="M25" s="12">
        <f>SUMIFS(Concentrado!N$2:N1014,Concentrado!$A$2:$A1014,"="&amp;$A25,Concentrado!$B$2:$B1014, "=San Luis Potosí")</f>
        <v>20.943295083466968</v>
      </c>
      <c r="N25" s="12">
        <f>SUMIFS(Concentrado!O$2:O1014,Concentrado!$A$2:$A1014,"="&amp;$A25,Concentrado!$B$2:$B1014, "=San Luis Potosí")</f>
        <v>2.6712332723040761</v>
      </c>
      <c r="O25" s="12">
        <f>SUMIFS(Concentrado!P$2:P1014,Concentrado!$A$2:$A1014,"="&amp;$A25,Concentrado!$B$2:$B1014, "=San Luis Potosí")</f>
        <v>7.0863327924099311</v>
      </c>
      <c r="P25" s="12">
        <f>SUMIFS(Concentrado!Q$2:Q1014,Concentrado!$A$2:$A1014,"="&amp;$A25,Concentrado!$B$2:$B1014, "=San Luis Potosí")</f>
        <v>1.6988293219418209</v>
      </c>
      <c r="Q25" s="12">
        <f>SUMIFS(Concentrado!R$2:R1014,Concentrado!$A$2:$A1014,"="&amp;$A25,Concentrado!$B$2:$B1014, "=San Luis Potosí")</f>
        <v>1.9204157552385801</v>
      </c>
    </row>
    <row r="26" spans="1:17" x14ac:dyDescent="0.25">
      <c r="A26" s="5">
        <v>2014</v>
      </c>
      <c r="B26" s="12">
        <f>SUMIFS(Concentrado!C$2:C1015,Concentrado!$A$2:$A1015,"="&amp;$A26,Concentrado!$B$2:$B1015, "=San Luis Potosí")</f>
        <v>3.9246467817896389</v>
      </c>
      <c r="C26" s="12">
        <f>SUMIFS(Concentrado!D$2:D1015,Concentrado!$A$2:$A1015,"="&amp;$A26,Concentrado!$B$2:$B1015, "=San Luis Potosí")</f>
        <v>15.306122448979592</v>
      </c>
      <c r="D26" s="12">
        <f>SUMIFS(Concentrado!E$2:E1015,Concentrado!$A$2:$A1015,"="&amp;$A26,Concentrado!$B$2:$B1015, "=San Luis Potosí")</f>
        <v>11.345975740720707</v>
      </c>
      <c r="E26" s="12">
        <f>SUMIFS(Concentrado!F$2:F1015,Concentrado!$A$2:$A1015,"="&amp;$A26,Concentrado!$B$2:$B1015, "=San Luis Potosí")</f>
        <v>15.699664106346095</v>
      </c>
      <c r="F26" s="12">
        <f>SUMIFS(Concentrado!G$2:G1015,Concentrado!$A$2:$A1015,"="&amp;$A26,Concentrado!$B$2:$B1015, "=San Luis Potosí")</f>
        <v>50.165670578763198</v>
      </c>
      <c r="G26" s="12">
        <f>SUMIFS(Concentrado!H$2:H1015,Concentrado!$A$2:$A1015,"="&amp;$A26,Concentrado!$B$2:$B1015, "=San Luis Potosí")</f>
        <v>69.864714844057204</v>
      </c>
      <c r="H26" s="12">
        <f>SUMIFS(Concentrado!I$2:I1015,Concentrado!$A$2:$A1015,"="&amp;$A26,Concentrado!$B$2:$B1015, "=San Luis Potosí")</f>
        <v>70.624695276533501</v>
      </c>
      <c r="I26" s="12">
        <f>SUMIFS(Concentrado!J$2:J1015,Concentrado!$A$2:$A1015,"="&amp;$A26,Concentrado!$B$2:$B1015, "=San Luis Potosí")</f>
        <v>69.139184972701827</v>
      </c>
      <c r="J26" s="12">
        <f>SUMIFS(Concentrado!K$2:K1015,Concentrado!$A$2:$A1015,"="&amp;$A26,Concentrado!$B$2:$B1015, "=San Luis Potosí")</f>
        <v>67.413963066804925</v>
      </c>
      <c r="K26" s="12">
        <f>SUMIFS(Concentrado!L$2:L1015,Concentrado!$A$2:$A1015,"="&amp;$A26,Concentrado!$B$2:$B1015, "=San Luis Potosí")</f>
        <v>20.666787375336295</v>
      </c>
      <c r="L26" s="12">
        <f>SUMIFS(Concentrado!M$2:M1015,Concentrado!$A$2:$A1015,"="&amp;$A26,Concentrado!$B$2:$B1015, "=San Luis Potosí")</f>
        <v>9.9127422632143993</v>
      </c>
      <c r="M26" s="12">
        <f>SUMIFS(Concentrado!N$2:N1015,Concentrado!$A$2:$A1015,"="&amp;$A26,Concentrado!$B$2:$B1015, "=San Luis Potosí")</f>
        <v>17.150641800982157</v>
      </c>
      <c r="N26" s="12">
        <f>SUMIFS(Concentrado!O$2:O1015,Concentrado!$A$2:$A1015,"="&amp;$A26,Concentrado!$B$2:$B1015, "=San Luis Potosí")</f>
        <v>3.0029428840263459</v>
      </c>
      <c r="O26" s="12">
        <f>SUMIFS(Concentrado!P$2:P1015,Concentrado!$A$2:$A1015,"="&amp;$A26,Concentrado!$B$2:$B1015, "=San Luis Potosí")</f>
        <v>8.3669692216500877</v>
      </c>
      <c r="P26" s="12">
        <f>SUMIFS(Concentrado!Q$2:Q1015,Concentrado!$A$2:$A1015,"="&amp;$A26,Concentrado!$B$2:$B1015, "=San Luis Potosí")</f>
        <v>1.5728705436096648</v>
      </c>
      <c r="Q26" s="12">
        <f>SUMIFS(Concentrado!R$2:R1015,Concentrado!$A$2:$A1015,"="&amp;$A26,Concentrado!$B$2:$B1015, "=San Luis Potosí")</f>
        <v>2.8896923940735699</v>
      </c>
    </row>
    <row r="27" spans="1:17" x14ac:dyDescent="0.25">
      <c r="A27" s="5">
        <v>2015</v>
      </c>
      <c r="B27" s="12">
        <f>SUMIFS(Concentrado!C$2:C1016,Concentrado!$A$2:$A1016,"="&amp;$A27,Concentrado!$B$2:$B1016, "=San Luis Potosí")</f>
        <v>5.9598307408069608</v>
      </c>
      <c r="C27" s="12">
        <f>SUMIFS(Concentrado!D$2:D1016,Concentrado!$A$2:$A1016,"="&amp;$A27,Concentrado!$B$2:$B1016, "=San Luis Potosí")</f>
        <v>13.508949679162447</v>
      </c>
      <c r="D27" s="12">
        <f>SUMIFS(Concentrado!E$2:E1016,Concentrado!$A$2:$A1016,"="&amp;$A27,Concentrado!$B$2:$B1016, "=San Luis Potosí")</f>
        <v>12.407717600347416</v>
      </c>
      <c r="E27" s="12">
        <f>SUMIFS(Concentrado!F$2:F1016,Concentrado!$A$2:$A1016,"="&amp;$A27,Concentrado!$B$2:$B1016, "=San Luis Potosí")</f>
        <v>14.734164650412557</v>
      </c>
      <c r="F27" s="12">
        <f>SUMIFS(Concentrado!G$2:G1016,Concentrado!$A$2:$A1016,"="&amp;$A27,Concentrado!$B$2:$B1016, "=San Luis Potosí")</f>
        <v>46.994321519483059</v>
      </c>
      <c r="G27" s="12">
        <f>SUMIFS(Concentrado!H$2:H1016,Concentrado!$A$2:$A1016,"="&amp;$A27,Concentrado!$B$2:$B1016, "=San Luis Potosí")</f>
        <v>65.476559500463878</v>
      </c>
      <c r="H27" s="12">
        <f>SUMIFS(Concentrado!I$2:I1016,Concentrado!$A$2:$A1016,"="&amp;$A27,Concentrado!$B$2:$B1016, "=San Luis Potosí")</f>
        <v>63.770728270625447</v>
      </c>
      <c r="I27" s="12">
        <f>SUMIFS(Concentrado!J$2:J1016,Concentrado!$A$2:$A1016,"="&amp;$A27,Concentrado!$B$2:$B1016, "=San Luis Potosí")</f>
        <v>67.104772729527369</v>
      </c>
      <c r="J27" s="12">
        <f>SUMIFS(Concentrado!K$2:K1016,Concentrado!$A$2:$A1016,"="&amp;$A27,Concentrado!$B$2:$B1016, "=San Luis Potosí")</f>
        <v>66.890505137517081</v>
      </c>
      <c r="K27" s="12">
        <f>SUMIFS(Concentrado!L$2:L1016,Concentrado!$A$2:$A1016,"="&amp;$A27,Concentrado!$B$2:$B1016, "=San Luis Potosí")</f>
        <v>20.302809147430661</v>
      </c>
      <c r="L27" s="12">
        <f>SUMIFS(Concentrado!M$2:M1016,Concentrado!$A$2:$A1016,"="&amp;$A27,Concentrado!$B$2:$B1016, "=San Luis Potosí")</f>
        <v>9.3900492306866816</v>
      </c>
      <c r="M27" s="12">
        <f>SUMIFS(Concentrado!N$2:N1016,Concentrado!$A$2:$A1016,"="&amp;$A27,Concentrado!$B$2:$B1016, "=San Luis Potosí")</f>
        <v>16.183956650752442</v>
      </c>
      <c r="N27" s="12">
        <f>SUMIFS(Concentrado!O$2:O1016,Concentrado!$A$2:$A1016,"="&amp;$A27,Concentrado!$B$2:$B1016, "=San Luis Potosí")</f>
        <v>2.6926941538775502</v>
      </c>
      <c r="O27" s="12">
        <f>SUMIFS(Concentrado!P$2:P1016,Concentrado!$A$2:$A1016,"="&amp;$A27,Concentrado!$B$2:$B1016, "=San Luis Potosí")</f>
        <v>8.2400052253691669</v>
      </c>
      <c r="P27" s="12">
        <f>SUMIFS(Concentrado!Q$2:Q1016,Concentrado!$A$2:$A1016,"="&amp;$A27,Concentrado!$B$2:$B1016, "=San Luis Potosí")</f>
        <v>1.5952207187266949</v>
      </c>
      <c r="Q27" s="12">
        <f>SUMIFS(Concentrado!R$2:R1016,Concentrado!$A$2:$A1016,"="&amp;$A27,Concentrado!$B$2:$B1016, "=San Luis Potosí")</f>
        <v>2.3565760617553448</v>
      </c>
    </row>
    <row r="28" spans="1:17" x14ac:dyDescent="0.25">
      <c r="A28" s="5">
        <v>2016</v>
      </c>
      <c r="B28" s="12">
        <f>SUMIFS(Concentrado!C$2:C1017,Concentrado!$A$2:$A1017,"="&amp;$A28,Concentrado!$B$2:$B1017, "=San Luis Potosí")</f>
        <v>4.8044777732847015</v>
      </c>
      <c r="C28" s="12">
        <f>SUMIFS(Concentrado!D$2:D1017,Concentrado!$A$2:$A1017,"="&amp;$A28,Concentrado!$B$2:$B1017, "=San Luis Potosí")</f>
        <v>12.811940728759202</v>
      </c>
      <c r="D28" s="12">
        <f>SUMIFS(Concentrado!E$2:E1017,Concentrado!$A$2:$A1017,"="&amp;$A28,Concentrado!$B$2:$B1017, "=San Luis Potosí")</f>
        <v>10.523966749336862</v>
      </c>
      <c r="E28" s="12">
        <f>SUMIFS(Concentrado!F$2:F1017,Concentrado!$A$2:$A1017,"="&amp;$A28,Concentrado!$B$2:$B1017, "=San Luis Potosí")</f>
        <v>19.019217016873849</v>
      </c>
      <c r="F28" s="12">
        <f>SUMIFS(Concentrado!G$2:G1017,Concentrado!$A$2:$A1017,"="&amp;$A28,Concentrado!$B$2:$B1017, "=San Luis Potosí")</f>
        <v>52.888132784472049</v>
      </c>
      <c r="G28" s="12">
        <f>SUMIFS(Concentrado!H$2:H1017,Concentrado!$A$2:$A1017,"="&amp;$A28,Concentrado!$B$2:$B1017, "=San Luis Potosí")</f>
        <v>71.617141663523824</v>
      </c>
      <c r="H28" s="12">
        <f>SUMIFS(Concentrado!I$2:I1017,Concentrado!$A$2:$A1017,"="&amp;$A28,Concentrado!$B$2:$B1017, "=San Luis Potosí")</f>
        <v>72.737606446848915</v>
      </c>
      <c r="I28" s="12">
        <f>SUMIFS(Concentrado!J$2:J1017,Concentrado!$A$2:$A1017,"="&amp;$A28,Concentrado!$B$2:$B1017, "=San Luis Potosí")</f>
        <v>70.547728630151425</v>
      </c>
      <c r="J28" s="12">
        <f>SUMIFS(Concentrado!K$2:K1017,Concentrado!$A$2:$A1017,"="&amp;$A28,Concentrado!$B$2:$B1017, "=San Luis Potosí")</f>
        <v>76.003332066611136</v>
      </c>
      <c r="K28" s="12">
        <f>SUMIFS(Concentrado!L$2:L1017,Concentrado!$A$2:$A1017,"="&amp;$A28,Concentrado!$B$2:$B1017, "=San Luis Potosí")</f>
        <v>19.665952053186512</v>
      </c>
      <c r="L28" s="12">
        <f>SUMIFS(Concentrado!M$2:M1017,Concentrado!$A$2:$A1017,"="&amp;$A28,Concentrado!$B$2:$B1017, "=San Luis Potosí")</f>
        <v>11.900237896900798</v>
      </c>
      <c r="M28" s="12">
        <f>SUMIFS(Concentrado!N$2:N1017,Concentrado!$A$2:$A1017,"="&amp;$A28,Concentrado!$B$2:$B1017, "=San Luis Potosí")</f>
        <v>21.718212451235249</v>
      </c>
      <c r="N28" s="12">
        <f>SUMIFS(Concentrado!O$2:O1017,Concentrado!$A$2:$A1017,"="&amp;$A28,Concentrado!$B$2:$B1017, "=San Luis Potosí")</f>
        <v>2.4593331693777887</v>
      </c>
      <c r="O28" s="12">
        <f>SUMIFS(Concentrado!P$2:P1017,Concentrado!$A$2:$A1017,"="&amp;$A28,Concentrado!$B$2:$B1017, "=San Luis Potosí")</f>
        <v>7.7179132767152563</v>
      </c>
      <c r="P28" s="12">
        <f>SUMIFS(Concentrado!Q$2:Q1017,Concentrado!$A$2:$A1017,"="&amp;$A28,Concentrado!$B$2:$B1017, "=San Luis Potosí")</f>
        <v>1.8335713980119053</v>
      </c>
      <c r="Q28" s="12">
        <f>SUMIFS(Concentrado!R$2:R1017,Concentrado!$A$2:$A1017,"="&amp;$A28,Concentrado!$B$2:$B1017, "=San Luis Potosí")</f>
        <v>1.9773809194246039</v>
      </c>
    </row>
    <row r="29" spans="1:17" x14ac:dyDescent="0.25">
      <c r="A29" s="5">
        <v>2017</v>
      </c>
      <c r="B29" s="12">
        <f>SUMIFS(Concentrado!C$2:C1018,Concentrado!$A$2:$A1018,"="&amp;$A29,Concentrado!$B$2:$B1018, "=San Luis Potosí")</f>
        <v>2.4079945418790385</v>
      </c>
      <c r="C29" s="12">
        <f>SUMIFS(Concentrado!D$2:D1018,Concentrado!$A$2:$A1018,"="&amp;$A29,Concentrado!$B$2:$B1018, "=San Luis Potosí")</f>
        <v>9.2306457438696459</v>
      </c>
      <c r="D29" s="12">
        <f>SUMIFS(Concentrado!E$2:E1018,Concentrado!$A$2:$A1018,"="&amp;$A29,Concentrado!$B$2:$B1018, "=San Luis Potosí")</f>
        <v>8.3442618255003129</v>
      </c>
      <c r="E29" s="12">
        <f>SUMIFS(Concentrado!F$2:F1018,Concentrado!$A$2:$A1018,"="&amp;$A29,Concentrado!$B$2:$B1018, "=San Luis Potosí")</f>
        <v>18.432100748866365</v>
      </c>
      <c r="F29" s="12">
        <f>SUMIFS(Concentrado!G$2:G1018,Concentrado!$A$2:$A1018,"="&amp;$A29,Concentrado!$B$2:$B1018, "=San Luis Potosí")</f>
        <v>42.512243813463165</v>
      </c>
      <c r="G29" s="12">
        <f>SUMIFS(Concentrado!H$2:H1018,Concentrado!$A$2:$A1018,"="&amp;$A29,Concentrado!$B$2:$B1018, "=San Luis Potosí")</f>
        <v>80.679332822578232</v>
      </c>
      <c r="H29" s="12">
        <f>SUMIFS(Concentrado!I$2:I1018,Concentrado!$A$2:$A1018,"="&amp;$A29,Concentrado!$B$2:$B1018, "=San Luis Potosí")</f>
        <v>81.222189434687721</v>
      </c>
      <c r="I29" s="12">
        <f>SUMIFS(Concentrado!J$2:J1018,Concentrado!$A$2:$A1018,"="&amp;$A29,Concentrado!$B$2:$B1018, "=San Luis Potosí")</f>
        <v>80.16127053522635</v>
      </c>
      <c r="J29" s="12">
        <f>SUMIFS(Concentrado!K$2:K1018,Concentrado!$A$2:$A1018,"="&amp;$A29,Concentrado!$B$2:$B1018, "=San Luis Potosí")</f>
        <v>80.322660263680888</v>
      </c>
      <c r="K29" s="12">
        <f>SUMIFS(Concentrado!L$2:L1018,Concentrado!$A$2:$A1018,"="&amp;$A29,Concentrado!$B$2:$B1018, "=San Luis Potosí")</f>
        <v>21.186349998501978</v>
      </c>
      <c r="L29" s="12">
        <f>SUMIFS(Concentrado!M$2:M1018,Concentrado!$A$2:$A1018,"="&amp;$A29,Concentrado!$B$2:$B1018, "=San Luis Potosí")</f>
        <v>17.013281059403099</v>
      </c>
      <c r="M29" s="12">
        <f>SUMIFS(Concentrado!N$2:N1018,Concentrado!$A$2:$A1018,"="&amp;$A29,Concentrado!$B$2:$B1018, "=San Luis Potosí")</f>
        <v>31.334819485144809</v>
      </c>
      <c r="N29" s="12">
        <f>SUMIFS(Concentrado!O$2:O1018,Concentrado!$A$2:$A1018,"="&amp;$A29,Concentrado!$B$2:$B1018, "=San Luis Potosí")</f>
        <v>3.345861726687708</v>
      </c>
      <c r="O29" s="12">
        <f>SUMIFS(Concentrado!P$2:P1018,Concentrado!$A$2:$A1018,"="&amp;$A29,Concentrado!$B$2:$B1018, "=San Luis Potosí")</f>
        <v>9.1055270549223373</v>
      </c>
      <c r="P29" s="12">
        <f>SUMIFS(Concentrado!Q$2:Q1018,Concentrado!$A$2:$A1018,"="&amp;$A29,Concentrado!$B$2:$B1018, "=San Luis Potosí")</f>
        <v>1.5693592591482943</v>
      </c>
      <c r="Q29" s="12">
        <f>SUMIFS(Concentrado!R$2:R1018,Concentrado!$A$2:$A1018,"="&amp;$A29,Concentrado!$B$2:$B1018, "=San Luis Potosí")</f>
        <v>2.7820459593992495</v>
      </c>
    </row>
    <row r="30" spans="1:17" x14ac:dyDescent="0.25">
      <c r="A30" s="5">
        <v>2018</v>
      </c>
      <c r="B30" s="12">
        <f>SUMIFS(Concentrado!C$2:C1019,Concentrado!$A$2:$A1019,"="&amp;$A30,Concentrado!$B$2:$B1019, "=San Luis Potosí")</f>
        <v>4.4242092731426368</v>
      </c>
      <c r="C30" s="12">
        <f>SUMIFS(Concentrado!D$2:D1019,Concentrado!$A$2:$A1019,"="&amp;$A30,Concentrado!$B$2:$B1019, "=San Luis Potosí")</f>
        <v>5.2286109591685701</v>
      </c>
      <c r="D30" s="12">
        <f>SUMIFS(Concentrado!E$2:E1019,Concentrado!$A$2:$A1019,"="&amp;$A30,Concentrado!$B$2:$B1019, "=San Luis Potosí")</f>
        <v>6.4866161526533315</v>
      </c>
      <c r="E30" s="12">
        <f>SUMIFS(Concentrado!F$2:F1019,Concentrado!$A$2:$A1019,"="&amp;$A30,Concentrado!$B$2:$B1019, "=San Luis Potosí")</f>
        <v>20.92851626610792</v>
      </c>
      <c r="F30" s="12">
        <f>SUMIFS(Concentrado!G$2:G1019,Concentrado!$A$2:$A1019,"="&amp;$A30,Concentrado!$B$2:$B1019, "=San Luis Potosí")</f>
        <v>44.111036187907395</v>
      </c>
      <c r="G30" s="12">
        <f>SUMIFS(Concentrado!H$2:H1019,Concentrado!$A$2:$A1019,"="&amp;$A30,Concentrado!$B$2:$B1019, "=San Luis Potosí")</f>
        <v>81.517593535509704</v>
      </c>
      <c r="H30" s="12">
        <f>SUMIFS(Concentrado!I$2:I1019,Concentrado!$A$2:$A1019,"="&amp;$A30,Concentrado!$B$2:$B1019, "=San Luis Potosí")</f>
        <v>82.280302530536147</v>
      </c>
      <c r="I30" s="12">
        <f>SUMIFS(Concentrado!J$2:J1019,Concentrado!$A$2:$A1019,"="&amp;$A30,Concentrado!$B$2:$B1019, "=San Luis Potosí")</f>
        <v>80.859028612614011</v>
      </c>
      <c r="J30" s="12">
        <f>SUMIFS(Concentrado!K$2:K1019,Concentrado!$A$2:$A1019,"="&amp;$A30,Concentrado!$B$2:$B1019, "=San Luis Potosí")</f>
        <v>84.526275884844623</v>
      </c>
      <c r="K30" s="12">
        <f>SUMIFS(Concentrado!L$2:L1019,Concentrado!$A$2:$A1019,"="&amp;$A30,Concentrado!$B$2:$B1019, "=San Luis Potosí")</f>
        <v>20.706813816010932</v>
      </c>
      <c r="L30" s="12">
        <f>SUMIFS(Concentrado!M$2:M1019,Concentrado!$A$2:$A1019,"="&amp;$A30,Concentrado!$B$2:$B1019, "=San Luis Potosí")</f>
        <v>17.945905307209475</v>
      </c>
      <c r="M30" s="12">
        <f>SUMIFS(Concentrado!N$2:N1019,Concentrado!$A$2:$A1019,"="&amp;$A30,Concentrado!$B$2:$B1019, "=San Luis Potosí")</f>
        <v>33.492070281152152</v>
      </c>
      <c r="N30" s="12">
        <f>SUMIFS(Concentrado!O$2:O1019,Concentrado!$A$2:$A1019,"="&amp;$A30,Concentrado!$B$2:$B1019, "=San Luis Potosí")</f>
        <v>3.1126230004855691</v>
      </c>
      <c r="O30" s="12">
        <f>SUMIFS(Concentrado!P$2:P1019,Concentrado!$A$2:$A1019,"="&amp;$A30,Concentrado!$B$2:$B1019, "=San Luis Potosí")</f>
        <v>8.7998416028511492</v>
      </c>
      <c r="P30" s="12">
        <f>SUMIFS(Concentrado!Q$2:Q1019,Concentrado!$A$2:$A1019,"="&amp;$A30,Concentrado!$B$2:$B1019, "=San Luis Potosí")</f>
        <v>1.6990206208008969</v>
      </c>
      <c r="Q30" s="12">
        <f>SUMIFS(Concentrado!R$2:R1019,Concentrado!$A$2:$A1019,"="&amp;$A30,Concentrado!$B$2:$B1019, "=San Luis Potosí")</f>
        <v>2.3361533536012336</v>
      </c>
    </row>
    <row r="31" spans="1:17" x14ac:dyDescent="0.25">
      <c r="A31" s="5">
        <v>2019</v>
      </c>
      <c r="B31" s="12">
        <f>SUMIFS(Concentrado!C$2:C1020,Concentrado!$A$2:$A1020,"="&amp;$A31,Concentrado!$B$2:$B1020, "=San Luis Potosí")</f>
        <v>3.6277742395782111</v>
      </c>
      <c r="C31" s="12">
        <f>SUMIFS(Concentrado!D$2:D1020,Concentrado!$A$2:$A1020,"="&amp;$A31,Concentrado!$B$2:$B1020, "=San Luis Potosí")</f>
        <v>3.6277742395782111</v>
      </c>
      <c r="D31" s="12">
        <f>SUMIFS(Concentrado!E$2:E1020,Concentrado!$A$2:$A1020,"="&amp;$A31,Concentrado!$B$2:$B1020, "=San Luis Potosí")</f>
        <v>4.5724461985524592</v>
      </c>
      <c r="E31" s="12">
        <f>SUMIFS(Concentrado!F$2:F1020,Concentrado!$A$2:$A1020,"="&amp;$A31,Concentrado!$B$2:$B1020, "=San Luis Potosí")</f>
        <v>21.297973082731193</v>
      </c>
      <c r="F31" s="12">
        <f>SUMIFS(Concentrado!G$2:G1020,Concentrado!$A$2:$A1020,"="&amp;$A31,Concentrado!$B$2:$B1020, "=San Luis Potosí")</f>
        <v>42.074810663352011</v>
      </c>
      <c r="G31" s="12">
        <f>SUMIFS(Concentrado!H$2:H1020,Concentrado!$A$2:$A1020,"="&amp;$A31,Concentrado!$B$2:$B1020, "=San Luis Potosí")</f>
        <v>88.93311534003125</v>
      </c>
      <c r="H31" s="12">
        <f>SUMIFS(Concentrado!I$2:I1020,Concentrado!$A$2:$A1020,"="&amp;$A31,Concentrado!$B$2:$B1020, "=San Luis Potosí")</f>
        <v>90.829397632677853</v>
      </c>
      <c r="I31" s="12">
        <f>SUMIFS(Concentrado!J$2:J1020,Concentrado!$A$2:$A1020,"="&amp;$A31,Concentrado!$B$2:$B1020, "=San Luis Potosí")</f>
        <v>87.261532631075951</v>
      </c>
      <c r="J31" s="12">
        <f>SUMIFS(Concentrado!K$2:K1020,Concentrado!$A$2:$A1020,"="&amp;$A31,Concentrado!$B$2:$B1020, "=San Luis Potosí")</f>
        <v>91.076505318593846</v>
      </c>
      <c r="K31" s="12">
        <f>SUMIFS(Concentrado!L$2:L1020,Concentrado!$A$2:$A1020,"="&amp;$A31,Concentrado!$B$2:$B1020, "=San Luis Potosí")</f>
        <v>21.152799460568477</v>
      </c>
      <c r="L31" s="12">
        <f>SUMIFS(Concentrado!M$2:M1020,Concentrado!$A$2:$A1020,"="&amp;$A31,Concentrado!$B$2:$B1020, "=San Luis Potosí")</f>
        <v>21.644725029418908</v>
      </c>
      <c r="M31" s="12">
        <f>SUMIFS(Concentrado!N$2:N1020,Concentrado!$A$2:$A1020,"="&amp;$A31,Concentrado!$B$2:$B1020, "=San Luis Potosí")</f>
        <v>40.880426192837575</v>
      </c>
      <c r="N31" s="12">
        <f>SUMIFS(Concentrado!O$2:O1020,Concentrado!$A$2:$A1020,"="&amp;$A31,Concentrado!$B$2:$B1020, "=San Luis Potosí")</f>
        <v>3.432790426084813</v>
      </c>
      <c r="O31" s="12">
        <f>SUMIFS(Concentrado!P$2:P1020,Concentrado!$A$2:$A1020,"="&amp;$A31,Concentrado!$B$2:$B1020, "=San Luis Potosí")</f>
        <v>9.3042334262089241</v>
      </c>
      <c r="P31" s="12">
        <f>SUMIFS(Concentrado!Q$2:Q1020,Concentrado!$A$2:$A1020,"="&amp;$A31,Concentrado!$B$2:$B1020, "=San Luis Potosí")</f>
        <v>1.6866019503443306</v>
      </c>
      <c r="Q31" s="12">
        <f>SUMIFS(Concentrado!R$2:R1020,Concentrado!$A$2:$A1020,"="&amp;$A31,Concentrado!$B$2:$B1020, "=San Luis Potosí")</f>
        <v>2.5650404661486688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"=Sinaloa")</f>
        <v>84.204014297497935</v>
      </c>
      <c r="C2" s="12">
        <f>SUMIFS(Concentrado!D$2:D991,Concentrado!$A$2:$A991,"="&amp;$A2,Concentrado!$B$2:$B991, "=Sinaloa")</f>
        <v>62.551553478141329</v>
      </c>
      <c r="D2" s="12">
        <f>SUMIFS(Concentrado!E$2:E991,Concentrado!$A$2:$A991,"="&amp;$A2,Concentrado!$B$2:$B991, "=Sinaloa")</f>
        <v>28.237825239237129</v>
      </c>
      <c r="E2" s="12">
        <f>SUMIFS(Concentrado!F$2:F991,Concentrado!$A$2:$A991,"="&amp;$A2,Concentrado!$B$2:$B991, "=Sinaloa")</f>
        <v>12.774254274892986</v>
      </c>
      <c r="F2" s="12">
        <f>SUMIFS(Concentrado!G$2:G991,Concentrado!$A$2:$A991,"="&amp;$A2,Concentrado!$B$2:$B991, "=Sinaloa")</f>
        <v>54.542078633430812</v>
      </c>
      <c r="G2" s="12">
        <f>SUMIFS(Concentrado!H$2:H991,Concentrado!$A$2:$A991,"="&amp;$A2,Concentrado!$B$2:$B991, "=Sinaloa")</f>
        <v>25.145202515931913</v>
      </c>
      <c r="H2" s="12">
        <f>SUMIFS(Concentrado!I$2:I991,Concentrado!$A$2:$A991,"="&amp;$A2,Concentrado!$B$2:$B991, "=Sinaloa")</f>
        <v>22.540854201895886</v>
      </c>
      <c r="I2" s="12">
        <f>SUMIFS(Concentrado!J$2:J991,Concentrado!$A$2:$A991,"="&amp;$A2,Concentrado!$B$2:$B991, "=Sinaloa")</f>
        <v>27.780687008401664</v>
      </c>
      <c r="J2" s="12">
        <f>SUMIFS(Concentrado!K$2:K991,Concentrado!$A$2:$A991,"="&amp;$A2,Concentrado!$B$2:$B991, "=Sinaloa")</f>
        <v>38.820663533368567</v>
      </c>
      <c r="K2" s="12">
        <f>SUMIFS(Concentrado!L$2:L991,Concentrado!$A$2:$A991,"="&amp;$A2,Concentrado!$B$2:$B991, "=Sinaloa")</f>
        <v>8.7346492950079266</v>
      </c>
      <c r="L2" s="12">
        <f>SUMIFS(Concentrado!M$2:M991,Concentrado!$A$2:$A991,"="&amp;$A2,Concentrado!$B$2:$B991, "=Sinaloa")</f>
        <v>19.807361280093737</v>
      </c>
      <c r="M2" s="12">
        <f>SUMIFS(Concentrado!N$2:N991,Concentrado!$A$2:$A991,"="&amp;$A2,Concentrado!$B$2:$B991, "=Sinaloa")</f>
        <v>36.310948013949016</v>
      </c>
      <c r="N2" s="12">
        <f>SUMIFS(Concentrado!O$2:O991,Concentrado!$A$2:$A991,"="&amp;$A2,Concentrado!$B$2:$B991, "=Sinaloa")</f>
        <v>3.0177104098583274</v>
      </c>
      <c r="O2" s="12">
        <f>SUMIFS(Concentrado!P$2:P991,Concentrado!$A$2:$A991,"="&amp;$A2,Concentrado!$B$2:$B991, "=Sinaloa")</f>
        <v>2.0721115541976318</v>
      </c>
      <c r="P2" s="12">
        <f>SUMIFS(Concentrado!Q$2:Q991,Concentrado!$A$2:$A991,"="&amp;$A2,Concentrado!$B$2:$B991, "=Sinaloa")</f>
        <v>6.5289297760665317</v>
      </c>
      <c r="Q2" s="12">
        <f>SUMIFS(Concentrado!R$2:R991,Concentrado!$A$2:$A991,"="&amp;$A2,Concentrado!$B$2:$B991, "=Sinaloa")</f>
        <v>0.48525829416710708</v>
      </c>
    </row>
    <row r="3" spans="1:17" x14ac:dyDescent="0.25">
      <c r="A3" s="5">
        <v>1991</v>
      </c>
      <c r="B3" s="12">
        <f>SUMIFS(Concentrado!C$2:C992,Concentrado!$A$2:$A992,"="&amp;$A3,Concentrado!$B$2:$B992, "=Sinaloa")</f>
        <v>82.222813589622874</v>
      </c>
      <c r="C3" s="12">
        <f>SUMIFS(Concentrado!D$2:D992,Concentrado!$A$2:$A992,"="&amp;$A3,Concentrado!$B$2:$B992, "=Sinaloa")</f>
        <v>69.94056757623521</v>
      </c>
      <c r="D3" s="12">
        <f>SUMIFS(Concentrado!E$2:E992,Concentrado!$A$2:$A992,"="&amp;$A3,Concentrado!$B$2:$B992, "=Sinaloa")</f>
        <v>25.147252337502142</v>
      </c>
      <c r="E3" s="12">
        <f>SUMIFS(Concentrado!F$2:F992,Concentrado!$A$2:$A992,"="&amp;$A3,Concentrado!$B$2:$B992, "=Sinaloa")</f>
        <v>14.091132775324477</v>
      </c>
      <c r="F3" s="12">
        <f>SUMIFS(Concentrado!G$2:G992,Concentrado!$A$2:$A992,"="&amp;$A3,Concentrado!$B$2:$B992, "=Sinaloa")</f>
        <v>47.852277205427015</v>
      </c>
      <c r="G3" s="12">
        <f>SUMIFS(Concentrado!H$2:H992,Concentrado!$A$2:$A992,"="&amp;$A3,Concentrado!$B$2:$B992, "=Sinaloa")</f>
        <v>23.96314884458118</v>
      </c>
      <c r="H3" s="12">
        <f>SUMIFS(Concentrado!I$2:I992,Concentrado!$A$2:$A992,"="&amp;$A3,Concentrado!$B$2:$B992, "=Sinaloa")</f>
        <v>22.016390555227467</v>
      </c>
      <c r="I3" s="12">
        <f>SUMIFS(Concentrado!J$2:J992,Concentrado!$A$2:$A992,"="&amp;$A3,Concentrado!$B$2:$B992, "=Sinaloa")</f>
        <v>25.844553740518936</v>
      </c>
      <c r="J3" s="12">
        <f>SUMIFS(Concentrado!K$2:K992,Concentrado!$A$2:$A992,"="&amp;$A3,Concentrado!$B$2:$B992, "=Sinaloa")</f>
        <v>46.016191621840676</v>
      </c>
      <c r="K3" s="12">
        <f>SUMIFS(Concentrado!L$2:L992,Concentrado!$A$2:$A992,"="&amp;$A3,Concentrado!$B$2:$B992, "=Sinaloa")</f>
        <v>7.6404242692867532</v>
      </c>
      <c r="L3" s="12">
        <f>SUMIFS(Concentrado!M$2:M992,Concentrado!$A$2:$A992,"="&amp;$A3,Concentrado!$B$2:$B992, "=Sinaloa")</f>
        <v>23.051507312450376</v>
      </c>
      <c r="M3" s="12">
        <f>SUMIFS(Concentrado!N$2:N992,Concentrado!$A$2:$A992,"="&amp;$A3,Concentrado!$B$2:$B992, "=Sinaloa")</f>
        <v>43.514748391508412</v>
      </c>
      <c r="N3" s="12">
        <f>SUMIFS(Concentrado!O$2:O992,Concentrado!$A$2:$A992,"="&amp;$A3,Concentrado!$B$2:$B992, "=Sinaloa")</f>
        <v>2.0955043573393732</v>
      </c>
      <c r="O3" s="12">
        <f>SUMIFS(Concentrado!P$2:P992,Concentrado!$A$2:$A992,"="&amp;$A3,Concentrado!$B$2:$B992, "=Sinaloa")</f>
        <v>2.2544841176717738</v>
      </c>
      <c r="P3" s="12">
        <f>SUMIFS(Concentrado!Q$2:Q992,Concentrado!$A$2:$A992,"="&amp;$A3,Concentrado!$B$2:$B992, "=Sinaloa")</f>
        <v>6.0776102142053725</v>
      </c>
      <c r="Q3" s="12">
        <f>SUMIFS(Concentrado!R$2:R992,Concentrado!$A$2:$A992,"="&amp;$A3,Concentrado!$B$2:$B992, "=Sinaloa")</f>
        <v>1.3891680489612279</v>
      </c>
    </row>
    <row r="4" spans="1:17" x14ac:dyDescent="0.25">
      <c r="A4" s="5">
        <v>1992</v>
      </c>
      <c r="B4" s="12">
        <f>SUMIFS(Concentrado!C$2:C993,Concentrado!$A$2:$A993,"="&amp;$A4,Concentrado!$B$2:$B993, "=Sinaloa")</f>
        <v>69.10615925582151</v>
      </c>
      <c r="C4" s="12">
        <f>SUMIFS(Concentrado!D$2:D993,Concentrado!$A$2:$A993,"="&amp;$A4,Concentrado!$B$2:$B993, "=Sinaloa")</f>
        <v>44.715750106708043</v>
      </c>
      <c r="D4" s="12">
        <f>SUMIFS(Concentrado!E$2:E993,Concentrado!$A$2:$A993,"="&amp;$A4,Concentrado!$B$2:$B993, "=Sinaloa")</f>
        <v>25.593045404579897</v>
      </c>
      <c r="E4" s="12">
        <f>SUMIFS(Concentrado!F$2:F993,Concentrado!$A$2:$A993,"="&amp;$A4,Concentrado!$B$2:$B993, "=Sinaloa")</f>
        <v>12.586743641596669</v>
      </c>
      <c r="F4" s="12">
        <f>SUMIFS(Concentrado!G$2:G993,Concentrado!$A$2:$A993,"="&amp;$A4,Concentrado!$B$2:$B993, "=Sinaloa")</f>
        <v>45.864546705396727</v>
      </c>
      <c r="G4" s="12">
        <f>SUMIFS(Concentrado!H$2:H993,Concentrado!$A$2:$A993,"="&amp;$A4,Concentrado!$B$2:$B993, "=Sinaloa")</f>
        <v>25.431512935664255</v>
      </c>
      <c r="H4" s="12">
        <f>SUMIFS(Concentrado!I$2:I993,Concentrado!$A$2:$A993,"="&amp;$A4,Concentrado!$B$2:$B993, "=Sinaloa")</f>
        <v>22.875005527417692</v>
      </c>
      <c r="I4" s="12">
        <f>SUMIFS(Concentrado!J$2:J993,Concentrado!$A$2:$A993,"="&amp;$A4,Concentrado!$B$2:$B993, "=Sinaloa")</f>
        <v>28.015031869247146</v>
      </c>
      <c r="J4" s="12">
        <f>SUMIFS(Concentrado!K$2:K993,Concentrado!$A$2:$A993,"="&amp;$A4,Concentrado!$B$2:$B993, "=Sinaloa")</f>
        <v>42.314618161861532</v>
      </c>
      <c r="K4" s="12">
        <f>SUMIFS(Concentrado!L$2:L993,Concentrado!$A$2:$A993,"="&amp;$A4,Concentrado!$B$2:$B993, "=Sinaloa")</f>
        <v>6.7105000519315769</v>
      </c>
      <c r="L4" s="12">
        <f>SUMIFS(Concentrado!M$2:M993,Concentrado!$A$2:$A993,"="&amp;$A4,Concentrado!$B$2:$B993, "=Sinaloa")</f>
        <v>26.371837783705622</v>
      </c>
      <c r="M4" s="12">
        <f>SUMIFS(Concentrado!N$2:N993,Concentrado!$A$2:$A993,"="&amp;$A4,Concentrado!$B$2:$B993, "=Sinaloa")</f>
        <v>48.981424475065396</v>
      </c>
      <c r="N4" s="12">
        <f>SUMIFS(Concentrado!O$2:O993,Concentrado!$A$2:$A993,"="&amp;$A4,Concentrado!$B$2:$B993, "=Sinaloa")</f>
        <v>3.3514915426399958</v>
      </c>
      <c r="O4" s="12">
        <f>SUMIFS(Concentrado!P$2:P993,Concentrado!$A$2:$A993,"="&amp;$A4,Concentrado!$B$2:$B993, "=Sinaloa")</f>
        <v>2.7400958221657512</v>
      </c>
      <c r="P4" s="12">
        <f>SUMIFS(Concentrado!Q$2:Q993,Concentrado!$A$2:$A993,"="&amp;$A4,Concentrado!$B$2:$B993, "=Sinaloa")</f>
        <v>4.4024299703754934</v>
      </c>
      <c r="Q4" s="12">
        <f>SUMIFS(Concentrado!R$2:R993,Concentrado!$A$2:$A993,"="&amp;$A4,Concentrado!$B$2:$B993, "=Sinaloa")</f>
        <v>1.4104872720620512</v>
      </c>
    </row>
    <row r="5" spans="1:17" x14ac:dyDescent="0.25">
      <c r="A5" s="5">
        <v>1993</v>
      </c>
      <c r="B5" s="12">
        <f>SUMIFS(Concentrado!C$2:C994,Concentrado!$A$2:$A994,"="&amp;$A5,Concentrado!$B$2:$B994, "=Sinaloa")</f>
        <v>68.287399124710277</v>
      </c>
      <c r="C5" s="12">
        <f>SUMIFS(Concentrado!D$2:D994,Concentrado!$A$2:$A994,"="&amp;$A5,Concentrado!$B$2:$B994, "=Sinaloa")</f>
        <v>48.776713660507347</v>
      </c>
      <c r="D5" s="12">
        <f>SUMIFS(Concentrado!E$2:E994,Concentrado!$A$2:$A994,"="&amp;$A5,Concentrado!$B$2:$B994, "=Sinaloa")</f>
        <v>23.557843644967051</v>
      </c>
      <c r="E5" s="12">
        <f>SUMIFS(Concentrado!F$2:F994,Concentrado!$A$2:$A994,"="&amp;$A5,Concentrado!$B$2:$B994, "=Sinaloa")</f>
        <v>15.63753414364192</v>
      </c>
      <c r="F5" s="12">
        <f>SUMIFS(Concentrado!G$2:G994,Concentrado!$A$2:$A994,"="&amp;$A5,Concentrado!$B$2:$B994, "=Sinaloa")</f>
        <v>37.055270582879409</v>
      </c>
      <c r="G5" s="12">
        <f>SUMIFS(Concentrado!H$2:H994,Concentrado!$A$2:$A994,"="&amp;$A5,Concentrado!$B$2:$B994, "=Sinaloa")</f>
        <v>28.71788134462005</v>
      </c>
      <c r="H5" s="12">
        <f>SUMIFS(Concentrado!I$2:I994,Concentrado!$A$2:$A994,"="&amp;$A5,Concentrado!$B$2:$B994, "=Sinaloa")</f>
        <v>24.89123702743316</v>
      </c>
      <c r="I5" s="12">
        <f>SUMIFS(Concentrado!J$2:J994,Concentrado!$A$2:$A994,"="&amp;$A5,Concentrado!$B$2:$B994, "=Sinaloa")</f>
        <v>32.581945709169318</v>
      </c>
      <c r="J5" s="12">
        <f>SUMIFS(Concentrado!K$2:K994,Concentrado!$A$2:$A994,"="&amp;$A5,Concentrado!$B$2:$B994, "=Sinaloa")</f>
        <v>47.919280014923196</v>
      </c>
      <c r="K5" s="12">
        <f>SUMIFS(Concentrado!L$2:L994,Concentrado!$A$2:$A994,"="&amp;$A5,Concentrado!$B$2:$B994, "=Sinaloa")</f>
        <v>8.0847994401276395</v>
      </c>
      <c r="L5" s="12">
        <f>SUMIFS(Concentrado!M$2:M994,Concentrado!$A$2:$A994,"="&amp;$A5,Concentrado!$B$2:$B994, "=Sinaloa")</f>
        <v>23.243798390366962</v>
      </c>
      <c r="M5" s="12">
        <f>SUMIFS(Concentrado!N$2:N994,Concentrado!$A$2:$A994,"="&amp;$A5,Concentrado!$B$2:$B994, "=Sinaloa")</f>
        <v>43.91585253324908</v>
      </c>
      <c r="N5" s="12">
        <f>SUMIFS(Concentrado!O$2:O994,Concentrado!$A$2:$A994,"="&amp;$A5,Concentrado!$B$2:$B994, "=Sinaloa")</f>
        <v>2.3695960515759507</v>
      </c>
      <c r="O5" s="12">
        <f>SUMIFS(Concentrado!P$2:P994,Concentrado!$A$2:$A994,"="&amp;$A5,Concentrado!$B$2:$B994, "=Sinaloa")</f>
        <v>2.9189175043456643</v>
      </c>
      <c r="P5" s="12">
        <f>SUMIFS(Concentrado!Q$2:Q994,Concentrado!$A$2:$A994,"="&amp;$A5,Concentrado!$B$2:$B994, "=Sinaloa")</f>
        <v>5.0951079804971053</v>
      </c>
      <c r="Q5" s="12">
        <f>SUMIFS(Concentrado!R$2:R994,Concentrado!$A$2:$A994,"="&amp;$A5,Concentrado!$B$2:$B994, "=Sinaloa")</f>
        <v>1.8106582079452525</v>
      </c>
    </row>
    <row r="6" spans="1:17" x14ac:dyDescent="0.25">
      <c r="A6" s="5">
        <v>1994</v>
      </c>
      <c r="B6" s="12">
        <f>SUMIFS(Concentrado!C$2:C995,Concentrado!$A$2:$A995,"="&amp;$A6,Concentrado!$B$2:$B995, "=Sinaloa")</f>
        <v>39.444830721506122</v>
      </c>
      <c r="C6" s="12">
        <f>SUMIFS(Concentrado!D$2:D995,Concentrado!$A$2:$A995,"="&amp;$A6,Concentrado!$B$2:$B995, "=Sinaloa")</f>
        <v>42.119056533133659</v>
      </c>
      <c r="D6" s="12">
        <f>SUMIFS(Concentrado!E$2:E995,Concentrado!$A$2:$A995,"="&amp;$A6,Concentrado!$B$2:$B995, "=Sinaloa")</f>
        <v>22.422715390833829</v>
      </c>
      <c r="E6" s="12">
        <f>SUMIFS(Concentrado!F$2:F995,Concentrado!$A$2:$A995,"="&amp;$A6,Concentrado!$B$2:$B995, "=Sinaloa")</f>
        <v>13.571643526031002</v>
      </c>
      <c r="F6" s="12">
        <f>SUMIFS(Concentrado!G$2:G995,Concentrado!$A$2:$A995,"="&amp;$A6,Concentrado!$B$2:$B995, "=Sinaloa")</f>
        <v>41.561906716609371</v>
      </c>
      <c r="G6" s="12">
        <f>SUMIFS(Concentrado!H$2:H995,Concentrado!$A$2:$A995,"="&amp;$A6,Concentrado!$B$2:$B995, "=Sinaloa")</f>
        <v>27.10497303615546</v>
      </c>
      <c r="H6" s="12">
        <f>SUMIFS(Concentrado!I$2:I995,Concentrado!$A$2:$A995,"="&amp;$A6,Concentrado!$B$2:$B995, "=Sinaloa")</f>
        <v>25.125898106218081</v>
      </c>
      <c r="I6" s="12">
        <f>SUMIFS(Concentrado!J$2:J995,Concentrado!$A$2:$A995,"="&amp;$A6,Concentrado!$B$2:$B995, "=Sinaloa")</f>
        <v>29.10164311712786</v>
      </c>
      <c r="J6" s="12">
        <f>SUMIFS(Concentrado!K$2:K995,Concentrado!$A$2:$A995,"="&amp;$A6,Concentrado!$B$2:$B995, "=Sinaloa")</f>
        <v>47.942180485083547</v>
      </c>
      <c r="K6" s="12">
        <f>SUMIFS(Concentrado!L$2:L995,Concentrado!$A$2:$A995,"="&amp;$A6,Concentrado!$B$2:$B995, "=Sinaloa")</f>
        <v>9.7959780038785436</v>
      </c>
      <c r="L6" s="12">
        <f>SUMIFS(Concentrado!M$2:M995,Concentrado!$A$2:$A995,"="&amp;$A6,Concentrado!$B$2:$B995, "=Sinaloa")</f>
        <v>25.278604255771324</v>
      </c>
      <c r="M6" s="12">
        <f>SUMIFS(Concentrado!N$2:N995,Concentrado!$A$2:$A995,"="&amp;$A6,Concentrado!$B$2:$B995, "=Sinaloa")</f>
        <v>47.359011890996584</v>
      </c>
      <c r="N6" s="12">
        <f>SUMIFS(Concentrado!O$2:O995,Concentrado!$A$2:$A995,"="&amp;$A6,Concentrado!$B$2:$B995, "=Sinaloa")</f>
        <v>3.0018886882997222</v>
      </c>
      <c r="O6" s="12">
        <f>SUMIFS(Concentrado!P$2:P995,Concentrado!$A$2:$A995,"="&amp;$A6,Concentrado!$B$2:$B995, "=Sinaloa")</f>
        <v>2.7982538895729063</v>
      </c>
      <c r="P6" s="12">
        <f>SUMIFS(Concentrado!Q$2:Q995,Concentrado!$A$2:$A995,"="&amp;$A6,Concentrado!$B$2:$B995, "=Sinaloa")</f>
        <v>5.9772069176208058</v>
      </c>
      <c r="Q6" s="12">
        <f>SUMIFS(Concentrado!R$2:R995,Concentrado!$A$2:$A995,"="&amp;$A6,Concentrado!$B$2:$B995, "=Sinaloa")</f>
        <v>2.5735196450867361</v>
      </c>
    </row>
    <row r="7" spans="1:17" x14ac:dyDescent="0.25">
      <c r="A7" s="5">
        <v>1995</v>
      </c>
      <c r="B7" s="12">
        <f>SUMIFS(Concentrado!C$2:C996,Concentrado!$A$2:$A996,"="&amp;$A7,Concentrado!$B$2:$B996, "=Sinaloa")</f>
        <v>37.914439747636166</v>
      </c>
      <c r="C7" s="12">
        <f>SUMIFS(Concentrado!D$2:D996,Concentrado!$A$2:$A996,"="&amp;$A7,Concentrado!$B$2:$B996, "=Sinaloa")</f>
        <v>41.240267795674427</v>
      </c>
      <c r="D7" s="12">
        <f>SUMIFS(Concentrado!E$2:E996,Concentrado!$A$2:$A996,"="&amp;$A7,Concentrado!$B$2:$B996, "=Sinaloa")</f>
        <v>24.01852857918966</v>
      </c>
      <c r="E7" s="12">
        <f>SUMIFS(Concentrado!F$2:F996,Concentrado!$A$2:$A996,"="&amp;$A7,Concentrado!$B$2:$B996, "=Sinaloa")</f>
        <v>16.202975628818422</v>
      </c>
      <c r="F7" s="12">
        <f>SUMIFS(Concentrado!G$2:G996,Concentrado!$A$2:$A996,"="&amp;$A7,Concentrado!$B$2:$B996, "=Sinaloa")</f>
        <v>53.22668099310043</v>
      </c>
      <c r="G7" s="12">
        <f>SUMIFS(Concentrado!H$2:H996,Concentrado!$A$2:$A996,"="&amp;$A7,Concentrado!$B$2:$B996, "=Sinaloa")</f>
        <v>27.92210796357352</v>
      </c>
      <c r="H7" s="12">
        <f>SUMIFS(Concentrado!I$2:I996,Concentrado!$A$2:$A996,"="&amp;$A7,Concentrado!$B$2:$B996, "=Sinaloa")</f>
        <v>24.876717513046003</v>
      </c>
      <c r="I7" s="12">
        <f>SUMIFS(Concentrado!J$2:J996,Concentrado!$A$2:$A996,"="&amp;$A7,Concentrado!$B$2:$B996, "=Sinaloa")</f>
        <v>30.991489260256994</v>
      </c>
      <c r="J7" s="12">
        <f>SUMIFS(Concentrado!K$2:K996,Concentrado!$A$2:$A996,"="&amp;$A7,Concentrado!$B$2:$B996, "=Sinaloa")</f>
        <v>50.972176561068963</v>
      </c>
      <c r="K7" s="12">
        <f>SUMIFS(Concentrado!L$2:L996,Concentrado!$A$2:$A996,"="&amp;$A7,Concentrado!$B$2:$B996, "=Sinaloa")</f>
        <v>10.11255229765786</v>
      </c>
      <c r="L7" s="12">
        <f>SUMIFS(Concentrado!M$2:M996,Concentrado!$A$2:$A996,"="&amp;$A7,Concentrado!$B$2:$B996, "=Sinaloa")</f>
        <v>25.9569156142311</v>
      </c>
      <c r="M7" s="12">
        <f>SUMIFS(Concentrado!N$2:N996,Concentrado!$A$2:$A996,"="&amp;$A7,Concentrado!$B$2:$B996, "=Sinaloa")</f>
        <v>49.264056976655034</v>
      </c>
      <c r="N7" s="12">
        <f>SUMIFS(Concentrado!O$2:O996,Concentrado!$A$2:$A996,"="&amp;$A7,Concentrado!$B$2:$B996, "=Sinaloa")</f>
        <v>2.4661662541318559</v>
      </c>
      <c r="O7" s="12">
        <f>SUMIFS(Concentrado!P$2:P996,Concentrado!$A$2:$A996,"="&amp;$A7,Concentrado!$B$2:$B996, "=Sinaloa")</f>
        <v>4.2709108263616509</v>
      </c>
      <c r="P7" s="12">
        <f>SUMIFS(Concentrado!Q$2:Q996,Concentrado!$A$2:$A996,"="&amp;$A7,Concentrado!$B$2:$B996, "=Sinaloa")</f>
        <v>6.1002845844170892</v>
      </c>
      <c r="Q7" s="12">
        <f>SUMIFS(Concentrado!R$2:R996,Concentrado!$A$2:$A996,"="&amp;$A7,Concentrado!$B$2:$B996, "=Sinaloa")</f>
        <v>2.9477885240136268</v>
      </c>
    </row>
    <row r="8" spans="1:17" x14ac:dyDescent="0.25">
      <c r="A8" s="5">
        <v>1996</v>
      </c>
      <c r="B8" s="12">
        <f>SUMIFS(Concentrado!C$2:C997,Concentrado!$A$2:$A997,"="&amp;$A8,Concentrado!$B$2:$B997, "=Sinaloa")</f>
        <v>38.27069695930993</v>
      </c>
      <c r="C8" s="12">
        <f>SUMIFS(Concentrado!D$2:D997,Concentrado!$A$2:$A997,"="&amp;$A8,Concentrado!$B$2:$B997, "=Sinaloa")</f>
        <v>59.23638311962754</v>
      </c>
      <c r="D8" s="12">
        <f>SUMIFS(Concentrado!E$2:E997,Concentrado!$A$2:$A997,"="&amp;$A8,Concentrado!$B$2:$B997, "=Sinaloa")</f>
        <v>20.189036056877516</v>
      </c>
      <c r="E8" s="12">
        <f>SUMIFS(Concentrado!F$2:F997,Concentrado!$A$2:$A997,"="&amp;$A8,Concentrado!$B$2:$B997, "=Sinaloa")</f>
        <v>15.373302685512238</v>
      </c>
      <c r="F8" s="12">
        <f>SUMIFS(Concentrado!G$2:G997,Concentrado!$A$2:$A997,"="&amp;$A8,Concentrado!$B$2:$B997, "=Sinaloa")</f>
        <v>55.062887613748337</v>
      </c>
      <c r="G8" s="12">
        <f>SUMIFS(Concentrado!H$2:H997,Concentrado!$A$2:$A997,"="&amp;$A8,Concentrado!$B$2:$B997, "=Sinaloa")</f>
        <v>30.302637988260862</v>
      </c>
      <c r="H8" s="12">
        <f>SUMIFS(Concentrado!I$2:I997,Concentrado!$A$2:$A997,"="&amp;$A8,Concentrado!$B$2:$B997, "=Sinaloa")</f>
        <v>27.489979459100393</v>
      </c>
      <c r="I8" s="12">
        <f>SUMIFS(Concentrado!J$2:J997,Concentrado!$A$2:$A997,"="&amp;$A8,Concentrado!$B$2:$B997, "=Sinaloa")</f>
        <v>33.05503216165291</v>
      </c>
      <c r="J8" s="12">
        <f>SUMIFS(Concentrado!K$2:K997,Concentrado!$A$2:$A997,"="&amp;$A8,Concentrado!$B$2:$B997, "=Sinaloa")</f>
        <v>53.282475608197004</v>
      </c>
      <c r="K8" s="12">
        <f>SUMIFS(Concentrado!L$2:L997,Concentrado!$A$2:$A997,"="&amp;$A8,Concentrado!$B$2:$B997, "=Sinaloa")</f>
        <v>9.1838435558547609</v>
      </c>
      <c r="L8" s="12">
        <f>SUMIFS(Concentrado!M$2:M997,Concentrado!$A$2:$A997,"="&amp;$A8,Concentrado!$B$2:$B997, "=Sinaloa")</f>
        <v>26.985126219185574</v>
      </c>
      <c r="M8" s="12">
        <f>SUMIFS(Concentrado!N$2:N997,Concentrado!$A$2:$A997,"="&amp;$A8,Concentrado!$B$2:$B997, "=Sinaloa")</f>
        <v>52.077790998764961</v>
      </c>
      <c r="N8" s="12">
        <f>SUMIFS(Concentrado!O$2:O997,Concentrado!$A$2:$A997,"="&amp;$A8,Concentrado!$B$2:$B997, "=Sinaloa")</f>
        <v>1.7055421999870055</v>
      </c>
      <c r="O8" s="12">
        <f>SUMIFS(Concentrado!P$2:P997,Concentrado!$A$2:$A997,"="&amp;$A8,Concentrado!$B$2:$B997, "=Sinaloa")</f>
        <v>2.4730707327906427</v>
      </c>
      <c r="P8" s="12">
        <f>SUMIFS(Concentrado!Q$2:Q997,Concentrado!$A$2:$A997,"="&amp;$A8,Concentrado!$B$2:$B997, "=Sinaloa")</f>
        <v>4.9358101930144533</v>
      </c>
      <c r="Q8" s="12">
        <f>SUMIFS(Concentrado!R$2:R997,Concentrado!$A$2:$A997,"="&amp;$A8,Concentrado!$B$2:$B997, "=Sinaloa")</f>
        <v>4.0457460598479127</v>
      </c>
    </row>
    <row r="9" spans="1:17" x14ac:dyDescent="0.25">
      <c r="A9" s="5">
        <v>1997</v>
      </c>
      <c r="B9" s="12">
        <f>SUMIFS(Concentrado!C$2:C998,Concentrado!$A$2:$A998,"="&amp;$A9,Concentrado!$B$2:$B998, "=Sinaloa")</f>
        <v>35.504940545972197</v>
      </c>
      <c r="C9" s="12">
        <f>SUMIFS(Concentrado!D$2:D998,Concentrado!$A$2:$A998,"="&amp;$A9,Concentrado!$B$2:$B998, "=Sinaloa")</f>
        <v>60.626360743594041</v>
      </c>
      <c r="D9" s="12">
        <f>SUMIFS(Concentrado!E$2:E998,Concentrado!$A$2:$A998,"="&amp;$A9,Concentrado!$B$2:$B998, "=Sinaloa")</f>
        <v>18.40198597119187</v>
      </c>
      <c r="E9" s="12">
        <f>SUMIFS(Concentrado!F$2:F998,Concentrado!$A$2:$A998,"="&amp;$A9,Concentrado!$B$2:$B998, "=Sinaloa")</f>
        <v>16.778281326674939</v>
      </c>
      <c r="F9" s="12">
        <f>SUMIFS(Concentrado!G$2:G998,Concentrado!$A$2:$A998,"="&amp;$A9,Concentrado!$B$2:$B998, "=Sinaloa")</f>
        <v>47.885075818036711</v>
      </c>
      <c r="G9" s="12">
        <f>SUMIFS(Concentrado!H$2:H998,Concentrado!$A$2:$A998,"="&amp;$A9,Concentrado!$B$2:$B998, "=Sinaloa")</f>
        <v>31.399689207157849</v>
      </c>
      <c r="H9" s="12">
        <f>SUMIFS(Concentrado!I$2:I998,Concentrado!$A$2:$A998,"="&amp;$A9,Concentrado!$B$2:$B998, "=Sinaloa")</f>
        <v>26.653536740783185</v>
      </c>
      <c r="I9" s="12">
        <f>SUMIFS(Concentrado!J$2:J998,Concentrado!$A$2:$A998,"="&amp;$A9,Concentrado!$B$2:$B998, "=Sinaloa")</f>
        <v>36.181689974375324</v>
      </c>
      <c r="J9" s="12">
        <f>SUMIFS(Concentrado!K$2:K998,Concentrado!$A$2:$A998,"="&amp;$A9,Concentrado!$B$2:$B998, "=Sinaloa")</f>
        <v>52.746671793146533</v>
      </c>
      <c r="K9" s="12">
        <f>SUMIFS(Concentrado!L$2:L998,Concentrado!$A$2:$A998,"="&amp;$A9,Concentrado!$B$2:$B998, "=Sinaloa")</f>
        <v>9.6522003812819399</v>
      </c>
      <c r="L9" s="12">
        <f>SUMIFS(Concentrado!M$2:M998,Concentrado!$A$2:$A998,"="&amp;$A9,Concentrado!$B$2:$B998, "=Sinaloa")</f>
        <v>24.190576889187934</v>
      </c>
      <c r="M9" s="12">
        <f>SUMIFS(Concentrado!N$2:N998,Concentrado!$A$2:$A998,"="&amp;$A9,Concentrado!$B$2:$B998, "=Sinaloa")</f>
        <v>46.124982743031971</v>
      </c>
      <c r="N9" s="12">
        <f>SUMIFS(Concentrado!O$2:O998,Concentrado!$A$2:$A998,"="&amp;$A9,Concentrado!$B$2:$B998, "=Sinaloa")</f>
        <v>2.0100938874652958</v>
      </c>
      <c r="O9" s="12">
        <f>SUMIFS(Concentrado!P$2:P998,Concentrado!$A$2:$A998,"="&amp;$A9,Concentrado!$B$2:$B998, "=Sinaloa")</f>
        <v>3.8499962487216037</v>
      </c>
      <c r="P9" s="12">
        <f>SUMIFS(Concentrado!Q$2:Q998,Concentrado!$A$2:$A998,"="&amp;$A9,Concentrado!$B$2:$B998, "=Sinaloa")</f>
        <v>4.9662773746014963</v>
      </c>
      <c r="Q9" s="12">
        <f>SUMIFS(Concentrado!R$2:R998,Concentrado!$A$2:$A998,"="&amp;$A9,Concentrado!$B$2:$B998, "=Sinaloa")</f>
        <v>3.6446067829736783</v>
      </c>
    </row>
    <row r="10" spans="1:17" x14ac:dyDescent="0.25">
      <c r="A10" s="5">
        <v>1998</v>
      </c>
      <c r="B10" s="12">
        <f>SUMIFS(Concentrado!C$2:C999,Concentrado!$A$2:$A999,"="&amp;$A10,Concentrado!$B$2:$B999, "=Sinaloa")</f>
        <v>33.780017768289341</v>
      </c>
      <c r="C10" s="12">
        <f>SUMIFS(Concentrado!D$2:D999,Concentrado!$A$2:$A999,"="&amp;$A10,Concentrado!$B$2:$B999, "=Sinaloa")</f>
        <v>23.30821226011965</v>
      </c>
      <c r="D10" s="12">
        <f>SUMIFS(Concentrado!E$2:E999,Concentrado!$A$2:$A999,"="&amp;$A10,Concentrado!$B$2:$B999, "=Sinaloa")</f>
        <v>21.09574832772245</v>
      </c>
      <c r="E10" s="12">
        <f>SUMIFS(Concentrado!F$2:F999,Concentrado!$A$2:$A999,"="&amp;$A10,Concentrado!$B$2:$B999, "=Sinaloa")</f>
        <v>21.09574832772245</v>
      </c>
      <c r="F10" s="12">
        <f>SUMIFS(Concentrado!G$2:G999,Concentrado!$A$2:$A999,"="&amp;$A10,Concentrado!$B$2:$B999, "=Sinaloa")</f>
        <v>52.441254394805121</v>
      </c>
      <c r="G10" s="12">
        <f>SUMIFS(Concentrado!H$2:H999,Concentrado!$A$2:$A999,"="&amp;$A10,Concentrado!$B$2:$B999, "=Sinaloa")</f>
        <v>35.544088355621774</v>
      </c>
      <c r="H10" s="12">
        <f>SUMIFS(Concentrado!I$2:I999,Concentrado!$A$2:$A999,"="&amp;$A10,Concentrado!$B$2:$B999, "=Sinaloa")</f>
        <v>33.436752761693967</v>
      </c>
      <c r="I10" s="12">
        <f>SUMIFS(Concentrado!J$2:J999,Concentrado!$A$2:$A999,"="&amp;$A10,Concentrado!$B$2:$B999, "=Sinaloa")</f>
        <v>37.667092976401129</v>
      </c>
      <c r="J10" s="12">
        <f>SUMIFS(Concentrado!K$2:K999,Concentrado!$A$2:$A999,"="&amp;$A10,Concentrado!$B$2:$B999, "=Sinaloa")</f>
        <v>55.854995987405651</v>
      </c>
      <c r="K10" s="12">
        <f>SUMIFS(Concentrado!L$2:L999,Concentrado!$A$2:$A999,"="&amp;$A10,Concentrado!$B$2:$B999, "=Sinaloa")</f>
        <v>10.195123557360265</v>
      </c>
      <c r="L10" s="12">
        <f>SUMIFS(Concentrado!M$2:M999,Concentrado!$A$2:$A999,"="&amp;$A10,Concentrado!$B$2:$B999, "=Sinaloa")</f>
        <v>22.730761861351873</v>
      </c>
      <c r="M10" s="12">
        <f>SUMIFS(Concentrado!N$2:N999,Concentrado!$A$2:$A999,"="&amp;$A10,Concentrado!$B$2:$B999, "=Sinaloa")</f>
        <v>42.606169594688062</v>
      </c>
      <c r="N10" s="12">
        <f>SUMIFS(Concentrado!O$2:O999,Concentrado!$A$2:$A999,"="&amp;$A10,Concentrado!$B$2:$B999, "=Sinaloa")</f>
        <v>2.7075711653227028</v>
      </c>
      <c r="O10" s="12">
        <f>SUMIFS(Concentrado!P$2:P999,Concentrado!$A$2:$A999,"="&amp;$A10,Concentrado!$B$2:$B999, "=Sinaloa")</f>
        <v>3.253642107255819</v>
      </c>
      <c r="P10" s="12">
        <f>SUMIFS(Concentrado!Q$2:Q999,Concentrado!$A$2:$A999,"="&amp;$A10,Concentrado!$B$2:$B999, "=Sinaloa")</f>
        <v>5.196736132350952</v>
      </c>
      <c r="Q10" s="12">
        <f>SUMIFS(Concentrado!R$2:R999,Concentrado!$A$2:$A999,"="&amp;$A10,Concentrado!$B$2:$B999, "=Sinaloa")</f>
        <v>2.7372121613146234</v>
      </c>
    </row>
    <row r="11" spans="1:17" x14ac:dyDescent="0.25">
      <c r="A11" s="5">
        <v>1999</v>
      </c>
      <c r="B11" s="12">
        <f>SUMIFS(Concentrado!C$2:C1000,Concentrado!$A$2:$A1000,"="&amp;$A11,Concentrado!$B$2:$B1000, "=Sinaloa")</f>
        <v>22.512305021267306</v>
      </c>
      <c r="C11" s="12">
        <f>SUMIFS(Concentrado!D$2:D1000,Concentrado!$A$2:$A1000,"="&amp;$A11,Concentrado!$B$2:$B1000, "=Sinaloa")</f>
        <v>32.745170940025176</v>
      </c>
      <c r="D11" s="12">
        <f>SUMIFS(Concentrado!E$2:E1000,Concentrado!$A$2:$A1000,"="&amp;$A11,Concentrado!$B$2:$B1000, "=Sinaloa")</f>
        <v>20.737074461521587</v>
      </c>
      <c r="E11" s="12">
        <f>SUMIFS(Concentrado!F$2:F1000,Concentrado!$A$2:$A1000,"="&amp;$A11,Concentrado!$B$2:$B1000, "=Sinaloa")</f>
        <v>13.539081673224839</v>
      </c>
      <c r="F11" s="12">
        <f>SUMIFS(Concentrado!G$2:G1000,Concentrado!$A$2:$A1000,"="&amp;$A11,Concentrado!$B$2:$B1000, "=Sinaloa")</f>
        <v>50.904101099971236</v>
      </c>
      <c r="G11" s="12">
        <f>SUMIFS(Concentrado!H$2:H1000,Concentrado!$A$2:$A1000,"="&amp;$A11,Concentrado!$B$2:$B1000, "=Sinaloa")</f>
        <v>38.055729628193944</v>
      </c>
      <c r="H11" s="12">
        <f>SUMIFS(Concentrado!I$2:I1000,Concentrado!$A$2:$A1000,"="&amp;$A11,Concentrado!$B$2:$B1000, "=Sinaloa")</f>
        <v>35.570877323565711</v>
      </c>
      <c r="I11" s="12">
        <f>SUMIFS(Concentrado!J$2:J1000,Concentrado!$A$2:$A1000,"="&amp;$A11,Concentrado!$B$2:$B1000, "=Sinaloa")</f>
        <v>40.558251986683636</v>
      </c>
      <c r="J11" s="12">
        <f>SUMIFS(Concentrado!K$2:K1000,Concentrado!$A$2:$A1000,"="&amp;$A11,Concentrado!$B$2:$B1000, "=Sinaloa")</f>
        <v>53.466727576801418</v>
      </c>
      <c r="K11" s="12">
        <f>SUMIFS(Concentrado!L$2:L1000,Concentrado!$A$2:$A1000,"="&amp;$A11,Concentrado!$B$2:$B1000, "=Sinaloa")</f>
        <v>9.9070701098190845</v>
      </c>
      <c r="L11" s="12">
        <f>SUMIFS(Concentrado!M$2:M1000,Concentrado!$A$2:$A1000,"="&amp;$A11,Concentrado!$B$2:$B1000, "=Sinaloa")</f>
        <v>21.465318571274686</v>
      </c>
      <c r="M11" s="12">
        <f>SUMIFS(Concentrado!N$2:N1000,Concentrado!$A$2:$A1000,"="&amp;$A11,Concentrado!$B$2:$B1000, "=Sinaloa")</f>
        <v>39.645074726264866</v>
      </c>
      <c r="N11" s="12">
        <f>SUMIFS(Concentrado!O$2:O1000,Concentrado!$A$2:$A1000,"="&amp;$A11,Concentrado!$B$2:$B1000, "=Sinaloa")</f>
        <v>3.0773770962658791</v>
      </c>
      <c r="O11" s="12">
        <f>SUMIFS(Concentrado!P$2:P1000,Concentrado!$A$2:$A1000,"="&amp;$A11,Concentrado!$B$2:$B1000, "=Sinaloa")</f>
        <v>3.8444628891040034</v>
      </c>
      <c r="P11" s="12">
        <f>SUMIFS(Concentrado!Q$2:Q1000,Concentrado!$A$2:$A1000,"="&amp;$A11,Concentrado!$B$2:$B1000, "=Sinaloa")</f>
        <v>5.2287314468489621</v>
      </c>
      <c r="Q11" s="12">
        <f>SUMIFS(Concentrado!R$2:R1000,Concentrado!$A$2:$A1000,"="&amp;$A11,Concentrado!$B$2:$B1000, "=Sinaloa")</f>
        <v>2.9485327707794897</v>
      </c>
    </row>
    <row r="12" spans="1:17" x14ac:dyDescent="0.25">
      <c r="A12" s="5">
        <v>2000</v>
      </c>
      <c r="B12" s="12">
        <f>SUMIFS(Concentrado!C$2:C1001,Concentrado!$A$2:$A1001,"="&amp;$A12,Concentrado!$B$2:$B1001, "=Sinaloa")</f>
        <v>18.98607457730094</v>
      </c>
      <c r="C12" s="12">
        <f>SUMIFS(Concentrado!D$2:D1001,Concentrado!$A$2:$A1001,"="&amp;$A12,Concentrado!$B$2:$B1001, "=Sinaloa")</f>
        <v>29.68731661177965</v>
      </c>
      <c r="D12" s="12">
        <f>SUMIFS(Concentrado!E$2:E1001,Concentrado!$A$2:$A1001,"="&amp;$A12,Concentrado!$B$2:$B1001, "=Sinaloa")</f>
        <v>19.54276608645252</v>
      </c>
      <c r="E12" s="12">
        <f>SUMIFS(Concentrado!F$2:F1001,Concentrado!$A$2:$A1001,"="&amp;$A12,Concentrado!$B$2:$B1001, "=Sinaloa")</f>
        <v>15.533993555898157</v>
      </c>
      <c r="F12" s="12">
        <f>SUMIFS(Concentrado!G$2:G1001,Concentrado!$A$2:$A1001,"="&amp;$A12,Concentrado!$B$2:$B1001, "=Sinaloa")</f>
        <v>68.154930301939203</v>
      </c>
      <c r="G12" s="12">
        <f>SUMIFS(Concentrado!H$2:H1001,Concentrado!$A$2:$A1001,"="&amp;$A12,Concentrado!$B$2:$B1001, "=Sinaloa")</f>
        <v>38.804539390117441</v>
      </c>
      <c r="H12" s="12">
        <f>SUMIFS(Concentrado!I$2:I1001,Concentrado!$A$2:$A1001,"="&amp;$A12,Concentrado!$B$2:$B1001, "=Sinaloa")</f>
        <v>38.421782506266872</v>
      </c>
      <c r="I12" s="12">
        <f>SUMIFS(Concentrado!J$2:J1001,Concentrado!$A$2:$A1001,"="&amp;$A12,Concentrado!$B$2:$B1001, "=Sinaloa")</f>
        <v>39.189489394588875</v>
      </c>
      <c r="J12" s="12">
        <f>SUMIFS(Concentrado!K$2:K1001,Concentrado!$A$2:$A1001,"="&amp;$A12,Concentrado!$B$2:$B1001, "=Sinaloa")</f>
        <v>54.014358849560452</v>
      </c>
      <c r="K12" s="12">
        <f>SUMIFS(Concentrado!L$2:L1001,Concentrado!$A$2:$A1001,"="&amp;$A12,Concentrado!$B$2:$B1001, "=Sinaloa")</f>
        <v>11.309865751893525</v>
      </c>
      <c r="L12" s="12">
        <f>SUMIFS(Concentrado!M$2:M1001,Concentrado!$A$2:$A1001,"="&amp;$A12,Concentrado!$B$2:$B1001, "=Sinaloa")</f>
        <v>18.446781036709094</v>
      </c>
      <c r="M12" s="12">
        <f>SUMIFS(Concentrado!N$2:N1001,Concentrado!$A$2:$A1001,"="&amp;$A12,Concentrado!$B$2:$B1001, "=Sinaloa")</f>
        <v>34.377384347712464</v>
      </c>
      <c r="N12" s="12">
        <f>SUMIFS(Concentrado!O$2:O1001,Concentrado!$A$2:$A1001,"="&amp;$A12,Concentrado!$B$2:$B1001, "=Sinaloa")</f>
        <v>2.4248985453737628</v>
      </c>
      <c r="O12" s="12">
        <f>SUMIFS(Concentrado!P$2:P1001,Concentrado!$A$2:$A1001,"="&amp;$A12,Concentrado!$B$2:$B1001, "=Sinaloa")</f>
        <v>3.160546893133021</v>
      </c>
      <c r="P12" s="12">
        <f>SUMIFS(Concentrado!Q$2:Q1001,Concentrado!$A$2:$A1001,"="&amp;$A12,Concentrado!$B$2:$B1001, "=Sinaloa")</f>
        <v>3.7439555592475116</v>
      </c>
      <c r="Q12" s="12">
        <f>SUMIFS(Concentrado!R$2:R1001,Concentrado!$A$2:$A1001,"="&amp;$A12,Concentrado!$B$2:$B1001, "=Sinaloa")</f>
        <v>2.2229736133032101</v>
      </c>
    </row>
    <row r="13" spans="1:17" x14ac:dyDescent="0.25">
      <c r="A13" s="5">
        <v>2001</v>
      </c>
      <c r="B13" s="12">
        <f>SUMIFS(Concentrado!C$2:C1002,Concentrado!$A$2:$A1002,"="&amp;$A13,Concentrado!$B$2:$B1002, "=Sinaloa")</f>
        <v>13.650156976805235</v>
      </c>
      <c r="C13" s="12">
        <f>SUMIFS(Concentrado!D$2:D1002,Concentrado!$A$2:$A1002,"="&amp;$A13,Concentrado!$B$2:$B1002, "=Sinaloa")</f>
        <v>18.550213327453264</v>
      </c>
      <c r="D13" s="12">
        <f>SUMIFS(Concentrado!E$2:E1002,Concentrado!$A$2:$A1002,"="&amp;$A13,Concentrado!$B$2:$B1002, "=Sinaloa")</f>
        <v>19.20163506804376</v>
      </c>
      <c r="E13" s="12">
        <f>SUMIFS(Concentrado!F$2:F1002,Concentrado!$A$2:$A1002,"="&amp;$A13,Concentrado!$B$2:$B1002, "=Sinaloa")</f>
        <v>12.529880510503132</v>
      </c>
      <c r="F13" s="12">
        <f>SUMIFS(Concentrado!G$2:G1002,Concentrado!$A$2:$A1002,"="&amp;$A13,Concentrado!$B$2:$B1002, "=Sinaloa")</f>
        <v>48.464463535669019</v>
      </c>
      <c r="G13" s="12">
        <f>SUMIFS(Concentrado!H$2:H1002,Concentrado!$A$2:$A1002,"="&amp;$A13,Concentrado!$B$2:$B1002, "=Sinaloa")</f>
        <v>42.290480269730459</v>
      </c>
      <c r="H13" s="12">
        <f>SUMIFS(Concentrado!I$2:I1002,Concentrado!$A$2:$A1002,"="&amp;$A13,Concentrado!$B$2:$B1002, "=Sinaloa")</f>
        <v>39.624578361272647</v>
      </c>
      <c r="I13" s="12">
        <f>SUMIFS(Concentrado!J$2:J1002,Concentrado!$A$2:$A1002,"="&amp;$A13,Concentrado!$B$2:$B1002, "=Sinaloa")</f>
        <v>44.966294661027788</v>
      </c>
      <c r="J13" s="12">
        <f>SUMIFS(Concentrado!K$2:K1002,Concentrado!$A$2:$A1002,"="&amp;$A13,Concentrado!$B$2:$B1002, "=Sinaloa")</f>
        <v>54.362419742883169</v>
      </c>
      <c r="K13" s="12">
        <f>SUMIFS(Concentrado!L$2:L1002,Concentrado!$A$2:$A1002,"="&amp;$A13,Concentrado!$B$2:$B1002, "=Sinaloa")</f>
        <v>11.917171018368693</v>
      </c>
      <c r="L13" s="12">
        <f>SUMIFS(Concentrado!M$2:M1002,Concentrado!$A$2:$A1002,"="&amp;$A13,Concentrado!$B$2:$B1002, "=Sinaloa")</f>
        <v>19.07521205212911</v>
      </c>
      <c r="M13" s="12">
        <f>SUMIFS(Concentrado!N$2:N1002,Concentrado!$A$2:$A1002,"="&amp;$A13,Concentrado!$B$2:$B1002, "=Sinaloa")</f>
        <v>36.30321994112699</v>
      </c>
      <c r="N13" s="12">
        <f>SUMIFS(Concentrado!O$2:O1002,Concentrado!$A$2:$A1002,"="&amp;$A13,Concentrado!$B$2:$B1002, "=Sinaloa")</f>
        <v>1.7831461675924816</v>
      </c>
      <c r="O13" s="12">
        <f>SUMIFS(Concentrado!P$2:P1002,Concentrado!$A$2:$A1002,"="&amp;$A13,Concentrado!$B$2:$B1002, "=Sinaloa")</f>
        <v>3.36482745857551</v>
      </c>
      <c r="P13" s="12">
        <f>SUMIFS(Concentrado!Q$2:Q1002,Concentrado!$A$2:$A1002,"="&amp;$A13,Concentrado!$B$2:$B1002, "=Sinaloa")</f>
        <v>4.0626719380802365</v>
      </c>
      <c r="Q13" s="12">
        <f>SUMIFS(Concentrado!R$2:R1002,Concentrado!$A$2:$A1002,"="&amp;$A13,Concentrado!$B$2:$B1002, "=Sinaloa")</f>
        <v>3.1340612093761826</v>
      </c>
    </row>
    <row r="14" spans="1:17" x14ac:dyDescent="0.25">
      <c r="A14" s="5">
        <v>2002</v>
      </c>
      <c r="B14" s="12">
        <f>SUMIFS(Concentrado!C$2:C1003,Concentrado!$A$2:$A1003,"="&amp;$A14,Concentrado!$B$2:$B1003, "=Sinaloa")</f>
        <v>15.956767797115017</v>
      </c>
      <c r="C14" s="12">
        <f>SUMIFS(Concentrado!D$2:D1003,Concentrado!$A$2:$A1003,"="&amp;$A14,Concentrado!$B$2:$B1003, "=Sinaloa")</f>
        <v>15.956767797115017</v>
      </c>
      <c r="D14" s="12">
        <f>SUMIFS(Concentrado!E$2:E1003,Concentrado!$A$2:$A1003,"="&amp;$A14,Concentrado!$B$2:$B1003, "=Sinaloa")</f>
        <v>15.22642164816498</v>
      </c>
      <c r="E14" s="12">
        <f>SUMIFS(Concentrado!F$2:F1003,Concentrado!$A$2:$A1003,"="&amp;$A14,Concentrado!$B$2:$B1003, "=Sinaloa")</f>
        <v>15.860855883505184</v>
      </c>
      <c r="F14" s="12">
        <f>SUMIFS(Concentrado!G$2:G1003,Concentrado!$A$2:$A1003,"="&amp;$A14,Concentrado!$B$2:$B1003, "=Sinaloa")</f>
        <v>56.8327356557377</v>
      </c>
      <c r="G14" s="12">
        <f>SUMIFS(Concentrado!H$2:H1003,Concentrado!$A$2:$A1003,"="&amp;$A14,Concentrado!$B$2:$B1003, "=Sinaloa")</f>
        <v>46.882235430923323</v>
      </c>
      <c r="H14" s="12">
        <f>SUMIFS(Concentrado!I$2:I1003,Concentrado!$A$2:$A1003,"="&amp;$A14,Concentrado!$B$2:$B1003, "=Sinaloa")</f>
        <v>43.846873227344503</v>
      </c>
      <c r="I14" s="12">
        <f>SUMIFS(Concentrado!J$2:J1003,Concentrado!$A$2:$A1003,"="&amp;$A14,Concentrado!$B$2:$B1003, "=Sinaloa")</f>
        <v>49.923540178081112</v>
      </c>
      <c r="J14" s="12">
        <f>SUMIFS(Concentrado!K$2:K1003,Concentrado!$A$2:$A1003,"="&amp;$A14,Concentrado!$B$2:$B1003, "=Sinaloa")</f>
        <v>64.18492624871908</v>
      </c>
      <c r="K14" s="12">
        <f>SUMIFS(Concentrado!L$2:L1003,Concentrado!$A$2:$A1003,"="&amp;$A14,Concentrado!$B$2:$B1003, "=Sinaloa")</f>
        <v>12.085027954779743</v>
      </c>
      <c r="L14" s="12">
        <f>SUMIFS(Concentrado!M$2:M1003,Concentrado!$A$2:$A1003,"="&amp;$A14,Concentrado!$B$2:$B1003, "=Sinaloa")</f>
        <v>17.916533507562352</v>
      </c>
      <c r="M14" s="12">
        <f>SUMIFS(Concentrado!N$2:N1003,Concentrado!$A$2:$A1003,"="&amp;$A14,Concentrado!$B$2:$B1003, "=Sinaloa")</f>
        <v>33.881674766584389</v>
      </c>
      <c r="N14" s="12">
        <f>SUMIFS(Concentrado!O$2:O1003,Concentrado!$A$2:$A1003,"="&amp;$A14,Concentrado!$B$2:$B1003, "=Sinaloa")</f>
        <v>1.920136160695427</v>
      </c>
      <c r="O14" s="12">
        <f>SUMIFS(Concentrado!P$2:P1003,Concentrado!$A$2:$A1003,"="&amp;$A14,Concentrado!$B$2:$B1003, "=Sinaloa")</f>
        <v>4.1595071974329905</v>
      </c>
      <c r="P14" s="12">
        <f>SUMIFS(Concentrado!Q$2:Q1003,Concentrado!$A$2:$A1003,"="&amp;$A14,Concentrado!$B$2:$B1003, "=Sinaloa")</f>
        <v>4.3352639964765425</v>
      </c>
      <c r="Q14" s="12">
        <f>SUMIFS(Concentrado!R$2:R1003,Concentrado!$A$2:$A1003,"="&amp;$A14,Concentrado!$B$2:$B1003, "=Sinaloa")</f>
        <v>3.299404457495422</v>
      </c>
    </row>
    <row r="15" spans="1:17" x14ac:dyDescent="0.25">
      <c r="A15" s="5">
        <v>2003</v>
      </c>
      <c r="B15" s="12">
        <f>SUMIFS(Concentrado!C$2:C1004,Concentrado!$A$2:$A1004,"="&amp;$A15,Concentrado!$B$2:$B1004, "=Sinaloa")</f>
        <v>12.921334199541294</v>
      </c>
      <c r="C15" s="12">
        <f>SUMIFS(Concentrado!D$2:D1004,Concentrado!$A$2:$A1004,"="&amp;$A15,Concentrado!$B$2:$B1004, "=Sinaloa")</f>
        <v>23.689112699159036</v>
      </c>
      <c r="D15" s="12">
        <f>SUMIFS(Concentrado!E$2:E1004,Concentrado!$A$2:$A1004,"="&amp;$A15,Concentrado!$B$2:$B1004, "=Sinaloa")</f>
        <v>15.625410940572387</v>
      </c>
      <c r="E15" s="12">
        <f>SUMIFS(Concentrado!F$2:F1004,Concentrado!$A$2:$A1004,"="&amp;$A15,Concentrado!$B$2:$B1004, "=Sinaloa")</f>
        <v>17.172481330728068</v>
      </c>
      <c r="F15" s="12">
        <f>SUMIFS(Concentrado!G$2:G1004,Concentrado!$A$2:$A1004,"="&amp;$A15,Concentrado!$B$2:$B1004, "=Sinaloa")</f>
        <v>58.005761905682633</v>
      </c>
      <c r="G15" s="12">
        <f>SUMIFS(Concentrado!H$2:H1004,Concentrado!$A$2:$A1004,"="&amp;$A15,Concentrado!$B$2:$B1004, "=Sinaloa")</f>
        <v>50.027144005511737</v>
      </c>
      <c r="H15" s="12">
        <f>SUMIFS(Concentrado!I$2:I1004,Concentrado!$A$2:$A1004,"="&amp;$A15,Concentrado!$B$2:$B1004, "=Sinaloa")</f>
        <v>48.237431638277087</v>
      </c>
      <c r="I15" s="12">
        <f>SUMIFS(Concentrado!J$2:J1004,Concentrado!$A$2:$A1004,"="&amp;$A15,Concentrado!$B$2:$B1004, "=Sinaloa")</f>
        <v>51.816980295090474</v>
      </c>
      <c r="J15" s="12">
        <f>SUMIFS(Concentrado!K$2:K1004,Concentrado!$A$2:$A1004,"="&amp;$A15,Concentrado!$B$2:$B1004, "=Sinaloa")</f>
        <v>62.733658148356547</v>
      </c>
      <c r="K15" s="12">
        <f>SUMIFS(Concentrado!L$2:L1004,Concentrado!$A$2:$A1004,"="&amp;$A15,Concentrado!$B$2:$B1004, "=Sinaloa")</f>
        <v>12.782601053879805</v>
      </c>
      <c r="L15" s="12">
        <f>SUMIFS(Concentrado!M$2:M1004,Concentrado!$A$2:$A1004,"="&amp;$A15,Concentrado!$B$2:$B1004, "=Sinaloa")</f>
        <v>16.206512050454752</v>
      </c>
      <c r="M15" s="12">
        <f>SUMIFS(Concentrado!N$2:N1004,Concentrado!$A$2:$A1004,"="&amp;$A15,Concentrado!$B$2:$B1004, "=Sinaloa")</f>
        <v>30.433710812793116</v>
      </c>
      <c r="N15" s="12">
        <f>SUMIFS(Concentrado!O$2:O1004,Concentrado!$A$2:$A1004,"="&amp;$A15,Concentrado!$B$2:$B1004, "=Sinaloa")</f>
        <v>1.9783281757303266</v>
      </c>
      <c r="O15" s="12">
        <f>SUMIFS(Concentrado!P$2:P1004,Concentrado!$A$2:$A1004,"="&amp;$A15,Concentrado!$B$2:$B1004, "=Sinaloa")</f>
        <v>4.5598459961578337</v>
      </c>
      <c r="P15" s="12">
        <f>SUMIFS(Concentrado!Q$2:Q1004,Concentrado!$A$2:$A1004,"="&amp;$A15,Concentrado!$B$2:$B1004, "=Sinaloa")</f>
        <v>4.3369539289949337</v>
      </c>
      <c r="Q15" s="12">
        <f>SUMIFS(Concentrado!R$2:R1004,Concentrado!$A$2:$A1004,"="&amp;$A15,Concentrado!$B$2:$B1004, "=Sinaloa")</f>
        <v>3.1195633524349526</v>
      </c>
    </row>
    <row r="16" spans="1:17" x14ac:dyDescent="0.25">
      <c r="A16" s="5">
        <v>2004</v>
      </c>
      <c r="B16" s="12">
        <f>SUMIFS(Concentrado!C$2:C1005,Concentrado!$A$2:$A1005,"="&amp;$A16,Concentrado!$B$2:$B1005, "=Sinaloa")</f>
        <v>12.70422034199761</v>
      </c>
      <c r="C16" s="12">
        <f>SUMIFS(Concentrado!D$2:D1005,Concentrado!$A$2:$A1005,"="&amp;$A16,Concentrado!$B$2:$B1005, "=Sinaloa")</f>
        <v>21.052707995310328</v>
      </c>
      <c r="D16" s="12">
        <f>SUMIFS(Concentrado!E$2:E1005,Concentrado!$A$2:$A1005,"="&amp;$A16,Concentrado!$B$2:$B1005, "=Sinaloa")</f>
        <v>16.760586348728914</v>
      </c>
      <c r="E16" s="12">
        <f>SUMIFS(Concentrado!F$2:F1005,Concentrado!$A$2:$A1005,"="&amp;$A16,Concentrado!$B$2:$B1005, "=Sinaloa")</f>
        <v>17.968556536024693</v>
      </c>
      <c r="F16" s="12">
        <f>SUMIFS(Concentrado!G$2:G1005,Concentrado!$A$2:$A1005,"="&amp;$A16,Concentrado!$B$2:$B1005, "=Sinaloa")</f>
        <v>64.239748718006183</v>
      </c>
      <c r="G16" s="12">
        <f>SUMIFS(Concentrado!H$2:H1005,Concentrado!$A$2:$A1005,"="&amp;$A16,Concentrado!$B$2:$B1005, "=Sinaloa")</f>
        <v>50.073922240896692</v>
      </c>
      <c r="H16" s="12">
        <f>SUMIFS(Concentrado!I$2:I1005,Concentrado!$A$2:$A1005,"="&amp;$A16,Concentrado!$B$2:$B1005, "=Sinaloa")</f>
        <v>47.588149493261746</v>
      </c>
      <c r="I16" s="12">
        <f>SUMIFS(Concentrado!J$2:J1005,Concentrado!$A$2:$A1005,"="&amp;$A16,Concentrado!$B$2:$B1005, "=Sinaloa")</f>
        <v>52.55526408454687</v>
      </c>
      <c r="J16" s="12">
        <f>SUMIFS(Concentrado!K$2:K1005,Concentrado!$A$2:$A1005,"="&amp;$A16,Concentrado!$B$2:$B1005, "=Sinaloa")</f>
        <v>60.413224949265718</v>
      </c>
      <c r="K16" s="12">
        <f>SUMIFS(Concentrado!L$2:L1005,Concentrado!$A$2:$A1005,"="&amp;$A16,Concentrado!$B$2:$B1005, "=Sinaloa")</f>
        <v>14.188240212944354</v>
      </c>
      <c r="L16" s="12">
        <f>SUMIFS(Concentrado!M$2:M1005,Concentrado!$A$2:$A1005,"="&amp;$A16,Concentrado!$B$2:$B1005, "=Sinaloa")</f>
        <v>14.829729797040242</v>
      </c>
      <c r="M16" s="12">
        <f>SUMIFS(Concentrado!N$2:N1005,Concentrado!$A$2:$A1005,"="&amp;$A16,Concentrado!$B$2:$B1005, "=Sinaloa")</f>
        <v>27.873058988910451</v>
      </c>
      <c r="N16" s="12">
        <f>SUMIFS(Concentrado!O$2:O1005,Concentrado!$A$2:$A1005,"="&amp;$A16,Concentrado!$B$2:$B1005, "=Sinaloa")</f>
        <v>1.8096504132412121</v>
      </c>
      <c r="O16" s="12">
        <f>SUMIFS(Concentrado!P$2:P1005,Concentrado!$A$2:$A1005,"="&amp;$A16,Concentrado!$B$2:$B1005, "=Sinaloa")</f>
        <v>3.1780618391245232</v>
      </c>
      <c r="P16" s="12">
        <f>SUMIFS(Concentrado!Q$2:Q1005,Concentrado!$A$2:$A1005,"="&amp;$A16,Concentrado!$B$2:$B1005, "=Sinaloa")</f>
        <v>3.6225294160708987</v>
      </c>
      <c r="Q16" s="12">
        <f>SUMIFS(Concentrado!R$2:R1005,Concentrado!$A$2:$A1005,"="&amp;$A16,Concentrado!$B$2:$B1005, "=Sinaloa")</f>
        <v>3.8866721859927353</v>
      </c>
    </row>
    <row r="17" spans="1:17" x14ac:dyDescent="0.25">
      <c r="A17" s="5">
        <v>2005</v>
      </c>
      <c r="B17" s="12">
        <f>SUMIFS(Concentrado!C$2:C1006,Concentrado!$A$2:$A1006,"="&amp;$A17,Concentrado!$B$2:$B1006, "=Sinaloa")</f>
        <v>9.1688610807519932</v>
      </c>
      <c r="C17" s="12">
        <f>SUMIFS(Concentrado!D$2:D1006,Concentrado!$A$2:$A1006,"="&amp;$A17,Concentrado!$B$2:$B1006, "=Sinaloa")</f>
        <v>18.337722161503986</v>
      </c>
      <c r="D17" s="12">
        <f>SUMIFS(Concentrado!E$2:E1006,Concentrado!$A$2:$A1006,"="&amp;$A17,Concentrado!$B$2:$B1006, "=Sinaloa")</f>
        <v>14.448353035186162</v>
      </c>
      <c r="E17" s="12">
        <f>SUMIFS(Concentrado!F$2:F1006,Concentrado!$A$2:$A1006,"="&amp;$A17,Concentrado!$B$2:$B1006, "=Sinaloa")</f>
        <v>19.018750423867498</v>
      </c>
      <c r="F17" s="12">
        <f>SUMIFS(Concentrado!G$2:G1006,Concentrado!$A$2:$A1006,"="&amp;$A17,Concentrado!$B$2:$B1006, "=Sinaloa")</f>
        <v>60.949221004039238</v>
      </c>
      <c r="G17" s="12">
        <f>SUMIFS(Concentrado!H$2:H1006,Concentrado!$A$2:$A1006,"="&amp;$A17,Concentrado!$B$2:$B1006, "=Sinaloa")</f>
        <v>51.388076918182541</v>
      </c>
      <c r="H17" s="12">
        <f>SUMIFS(Concentrado!I$2:I1006,Concentrado!$A$2:$A1006,"="&amp;$A17,Concentrado!$B$2:$B1006, "=Sinaloa")</f>
        <v>48.371094034156741</v>
      </c>
      <c r="I17" s="12">
        <f>SUMIFS(Concentrado!J$2:J1006,Concentrado!$A$2:$A1006,"="&amp;$A17,Concentrado!$B$2:$B1006, "=Sinaloa")</f>
        <v>54.393915054337874</v>
      </c>
      <c r="J17" s="12">
        <f>SUMIFS(Concentrado!K$2:K1006,Concentrado!$A$2:$A1006,"="&amp;$A17,Concentrado!$B$2:$B1006, "=Sinaloa")</f>
        <v>63.028056467749018</v>
      </c>
      <c r="K17" s="12">
        <f>SUMIFS(Concentrado!L$2:L1006,Concentrado!$A$2:$A1006,"="&amp;$A17,Concentrado!$B$2:$B1006, "=Sinaloa")</f>
        <v>12.725379571873317</v>
      </c>
      <c r="L17" s="12">
        <f>SUMIFS(Concentrado!M$2:M1006,Concentrado!$A$2:$A1006,"="&amp;$A17,Concentrado!$B$2:$B1006, "=Sinaloa")</f>
        <v>16.730131378315804</v>
      </c>
      <c r="M17" s="12">
        <f>SUMIFS(Concentrado!N$2:N1006,Concentrado!$A$2:$A1006,"="&amp;$A17,Concentrado!$B$2:$B1006, "=Sinaloa")</f>
        <v>31.647444468859142</v>
      </c>
      <c r="N17" s="12">
        <f>SUMIFS(Concentrado!O$2:O1006,Concentrado!$A$2:$A1006,"="&amp;$A17,Concentrado!$B$2:$B1006, "=Sinaloa")</f>
        <v>1.8679229070857788</v>
      </c>
      <c r="O17" s="12">
        <f>SUMIFS(Concentrado!P$2:P1006,Concentrado!$A$2:$A1006,"="&amp;$A17,Concentrado!$B$2:$B1006, "=Sinaloa")</f>
        <v>3.4842026252969038</v>
      </c>
      <c r="P17" s="12">
        <f>SUMIFS(Concentrado!Q$2:Q1006,Concentrado!$A$2:$A1006,"="&amp;$A17,Concentrado!$B$2:$B1006, "=Sinaloa")</f>
        <v>3.9673242194663874</v>
      </c>
      <c r="Q17" s="12">
        <f>SUMIFS(Concentrado!R$2:R1006,Concentrado!$A$2:$A1006,"="&amp;$A17,Concentrado!$B$2:$B1006, "=Sinaloa")</f>
        <v>3.4059104148249175</v>
      </c>
    </row>
    <row r="18" spans="1:17" x14ac:dyDescent="0.25">
      <c r="A18" s="5">
        <v>2006</v>
      </c>
      <c r="B18" s="12">
        <f>SUMIFS(Concentrado!C$2:C1007,Concentrado!$A$2:$A1007,"="&amp;$A18,Concentrado!$B$2:$B1007, "=Sinaloa")</f>
        <v>8.5028983792736312</v>
      </c>
      <c r="C18" s="12">
        <f>SUMIFS(Concentrado!D$2:D1007,Concentrado!$A$2:$A1007,"="&amp;$A18,Concentrado!$B$2:$B1007, "=Sinaloa")</f>
        <v>17.375487992428724</v>
      </c>
      <c r="D18" s="12">
        <f>SUMIFS(Concentrado!E$2:E1007,Concentrado!$A$2:$A1007,"="&amp;$A18,Concentrado!$B$2:$B1007, "=Sinaloa")</f>
        <v>11.676954880822979</v>
      </c>
      <c r="E18" s="12">
        <f>SUMIFS(Concentrado!F$2:F1007,Concentrado!$A$2:$A1007,"="&amp;$A18,Concentrado!$B$2:$B1007, "=Sinaloa")</f>
        <v>18.308311973636034</v>
      </c>
      <c r="F18" s="12">
        <f>SUMIFS(Concentrado!G$2:G1007,Concentrado!$A$2:$A1007,"="&amp;$A18,Concentrado!$B$2:$B1007, "=Sinaloa")</f>
        <v>48.498974194358766</v>
      </c>
      <c r="G18" s="12">
        <f>SUMIFS(Concentrado!H$2:H1007,Concentrado!$A$2:$A1007,"="&amp;$A18,Concentrado!$B$2:$B1007, "=Sinaloa")</f>
        <v>54.248850087644172</v>
      </c>
      <c r="H18" s="12">
        <f>SUMIFS(Concentrado!I$2:I1007,Concentrado!$A$2:$A1007,"="&amp;$A18,Concentrado!$B$2:$B1007, "=Sinaloa")</f>
        <v>55.134420843043237</v>
      </c>
      <c r="I18" s="12">
        <f>SUMIFS(Concentrado!J$2:J1007,Concentrado!$A$2:$A1007,"="&amp;$A18,Concentrado!$B$2:$B1007, "=Sinaloa")</f>
        <v>53.367875647668392</v>
      </c>
      <c r="J18" s="12">
        <f>SUMIFS(Concentrado!K$2:K1007,Concentrado!$A$2:$A1007,"="&amp;$A18,Concentrado!$B$2:$B1007, "=Sinaloa")</f>
        <v>64.527188989338725</v>
      </c>
      <c r="K18" s="12">
        <f>SUMIFS(Concentrado!L$2:L1007,Concentrado!$A$2:$A1007,"="&amp;$A18,Concentrado!$B$2:$B1007, "=Sinaloa")</f>
        <v>12.838647147965037</v>
      </c>
      <c r="L18" s="12">
        <f>SUMIFS(Concentrado!M$2:M1007,Concentrado!$A$2:$A1007,"="&amp;$A18,Concentrado!$B$2:$B1007, "=Sinaloa")</f>
        <v>18.144793223569085</v>
      </c>
      <c r="M18" s="12">
        <f>SUMIFS(Concentrado!N$2:N1007,Concentrado!$A$2:$A1007,"="&amp;$A18,Concentrado!$B$2:$B1007, "=Sinaloa")</f>
        <v>34.524117774861082</v>
      </c>
      <c r="N18" s="12">
        <f>SUMIFS(Concentrado!O$2:O1007,Concentrado!$A$2:$A1007,"="&amp;$A18,Concentrado!$B$2:$B1007, "=Sinaloa")</f>
        <v>1.8504811250925239</v>
      </c>
      <c r="O18" s="12">
        <f>SUMIFS(Concentrado!P$2:P1007,Concentrado!$A$2:$A1007,"="&amp;$A18,Concentrado!$B$2:$B1007, "=Sinaloa")</f>
        <v>2.490206019724424</v>
      </c>
      <c r="P18" s="12">
        <f>SUMIFS(Concentrado!Q$2:Q1007,Concentrado!$A$2:$A1007,"="&amp;$A18,Concentrado!$B$2:$B1007, "=Sinaloa")</f>
        <v>3.2282147452975671</v>
      </c>
      <c r="Q18" s="12">
        <f>SUMIFS(Concentrado!R$2:R1007,Concentrado!$A$2:$A1007,"="&amp;$A18,Concentrado!$B$2:$B1007, "=Sinaloa")</f>
        <v>4.1187567440003443</v>
      </c>
    </row>
    <row r="19" spans="1:17" x14ac:dyDescent="0.25">
      <c r="A19" s="5">
        <v>2007</v>
      </c>
      <c r="B19" s="12">
        <f>SUMIFS(Concentrado!C$2:C1008,Concentrado!$A$2:$A1008,"="&amp;$A19,Concentrado!$B$2:$B1008, "=Sinaloa")</f>
        <v>7.4357458610779599</v>
      </c>
      <c r="C19" s="12">
        <f>SUMIFS(Concentrado!D$2:D1008,Concentrado!$A$2:$A1008,"="&amp;$A19,Concentrado!$B$2:$B1008, "=Sinaloa")</f>
        <v>18.589364652694901</v>
      </c>
      <c r="D19" s="12">
        <f>SUMIFS(Concentrado!E$2:E1008,Concentrado!$A$2:$A1008,"="&amp;$A19,Concentrado!$B$2:$B1008, "=Sinaloa")</f>
        <v>11.574874617288064</v>
      </c>
      <c r="E19" s="12">
        <f>SUMIFS(Concentrado!F$2:F1008,Concentrado!$A$2:$A1008,"="&amp;$A19,Concentrado!$B$2:$B1008, "=Sinaloa")</f>
        <v>16.091898858180969</v>
      </c>
      <c r="F19" s="12">
        <f>SUMIFS(Concentrado!G$2:G1008,Concentrado!$A$2:$A1008,"="&amp;$A19,Concentrado!$B$2:$B1008, "=Sinaloa")</f>
        <v>54.455914385831989</v>
      </c>
      <c r="G19" s="12">
        <f>SUMIFS(Concentrado!H$2:H1008,Concentrado!$A$2:$A1008,"="&amp;$A19,Concentrado!$B$2:$B1008, "=Sinaloa")</f>
        <v>47.761496953412134</v>
      </c>
      <c r="H19" s="12">
        <f>SUMIFS(Concentrado!I$2:I1008,Concentrado!$A$2:$A1008,"="&amp;$A19,Concentrado!$B$2:$B1008, "=Sinaloa")</f>
        <v>46.687303487386686</v>
      </c>
      <c r="I19" s="12">
        <f>SUMIFS(Concentrado!J$2:J1008,Concentrado!$A$2:$A1008,"="&amp;$A19,Concentrado!$B$2:$B1008, "=Sinaloa")</f>
        <v>48.829306381902363</v>
      </c>
      <c r="J19" s="12">
        <f>SUMIFS(Concentrado!K$2:K1008,Concentrado!$A$2:$A1008,"="&amp;$A19,Concentrado!$B$2:$B1008, "=Sinaloa")</f>
        <v>64.454121754681665</v>
      </c>
      <c r="K19" s="12">
        <f>SUMIFS(Concentrado!L$2:L1008,Concentrado!$A$2:$A1008,"="&amp;$A19,Concentrado!$B$2:$B1008, "=Sinaloa")</f>
        <v>12.611388341047236</v>
      </c>
      <c r="L19" s="12">
        <f>SUMIFS(Concentrado!M$2:M1008,Concentrado!$A$2:$A1008,"="&amp;$A19,Concentrado!$B$2:$B1008, "=Sinaloa")</f>
        <v>14.780694207291514</v>
      </c>
      <c r="M19" s="12">
        <f>SUMIFS(Concentrado!N$2:N1008,Concentrado!$A$2:$A1008,"="&amp;$A19,Concentrado!$B$2:$B1008, "=Sinaloa")</f>
        <v>27.363332691659494</v>
      </c>
      <c r="N19" s="12">
        <f>SUMIFS(Concentrado!O$2:O1008,Concentrado!$A$2:$A1008,"="&amp;$A19,Concentrado!$B$2:$B1008, "=Sinaloa")</f>
        <v>2.2728355823408006</v>
      </c>
      <c r="O19" s="12">
        <f>SUMIFS(Concentrado!P$2:P1008,Concentrado!$A$2:$A1008,"="&amp;$A19,Concentrado!$B$2:$B1008, "=Sinaloa")</f>
        <v>2.9838335896114847</v>
      </c>
      <c r="P19" s="12">
        <f>SUMIFS(Concentrado!Q$2:Q1008,Concentrado!$A$2:$A1008,"="&amp;$A19,Concentrado!$B$2:$B1008, "=Sinaloa")</f>
        <v>2.9046637870050489</v>
      </c>
      <c r="Q19" s="12">
        <f>SUMIFS(Concentrado!R$2:R1008,Concentrado!$A$2:$A1008,"="&amp;$A19,Concentrado!$B$2:$B1008, "=Sinaloa")</f>
        <v>3.5664859156897437</v>
      </c>
    </row>
    <row r="20" spans="1:17" x14ac:dyDescent="0.25">
      <c r="A20" s="5">
        <v>2008</v>
      </c>
      <c r="B20" s="12">
        <f>SUMIFS(Concentrado!C$2:C1009,Concentrado!$A$2:$A1009,"="&amp;$A20,Concentrado!$B$2:$B1009, "=Sinaloa")</f>
        <v>8.6005100476393466</v>
      </c>
      <c r="C20" s="12">
        <f>SUMIFS(Concentrado!D$2:D1009,Concentrado!$A$2:$A1009,"="&amp;$A20,Concentrado!$B$2:$B1009, "=Sinaloa")</f>
        <v>12.713797461727731</v>
      </c>
      <c r="D20" s="12">
        <f>SUMIFS(Concentrado!E$2:E1009,Concentrado!$A$2:$A1009,"="&amp;$A20,Concentrado!$B$2:$B1009, "=Sinaloa")</f>
        <v>10.783951820621404</v>
      </c>
      <c r="E20" s="12">
        <f>SUMIFS(Concentrado!F$2:F1009,Concentrado!$A$2:$A1009,"="&amp;$A20,Concentrado!$B$2:$B1009, "=Sinaloa")</f>
        <v>15.761160353215899</v>
      </c>
      <c r="F20" s="12">
        <f>SUMIFS(Concentrado!G$2:G1009,Concentrado!$A$2:$A1009,"="&amp;$A20,Concentrado!$B$2:$B1009, "=Sinaloa")</f>
        <v>58.741295458871249</v>
      </c>
      <c r="G20" s="12">
        <f>SUMIFS(Concentrado!H$2:H1009,Concentrado!$A$2:$A1009,"="&amp;$A20,Concentrado!$B$2:$B1009, "=Sinaloa")</f>
        <v>54.445066384741978</v>
      </c>
      <c r="H20" s="12">
        <f>SUMIFS(Concentrado!I$2:I1009,Concentrado!$A$2:$A1009,"="&amp;$A20,Concentrado!$B$2:$B1009, "=Sinaloa")</f>
        <v>51.585524195875934</v>
      </c>
      <c r="I20" s="12">
        <f>SUMIFS(Concentrado!J$2:J1009,Concentrado!$A$2:$A1009,"="&amp;$A20,Concentrado!$B$2:$B1009, "=Sinaloa")</f>
        <v>57.286576644211877</v>
      </c>
      <c r="J20" s="12">
        <f>SUMIFS(Concentrado!K$2:K1009,Concentrado!$A$2:$A1009,"="&amp;$A20,Concentrado!$B$2:$B1009, "=Sinaloa")</f>
        <v>68.247528030104661</v>
      </c>
      <c r="K20" s="12">
        <f>SUMIFS(Concentrado!L$2:L1009,Concentrado!$A$2:$A1009,"="&amp;$A20,Concentrado!$B$2:$B1009, "=Sinaloa")</f>
        <v>14.603659946676609</v>
      </c>
      <c r="L20" s="12">
        <f>SUMIFS(Concentrado!M$2:M1009,Concentrado!$A$2:$A1009,"="&amp;$A20,Concentrado!$B$2:$B1009, "=Sinaloa")</f>
        <v>30.481953554534474</v>
      </c>
      <c r="M20" s="12">
        <f>SUMIFS(Concentrado!N$2:N1009,Concentrado!$A$2:$A1009,"="&amp;$A20,Concentrado!$B$2:$B1009, "=Sinaloa")</f>
        <v>58.892255668379605</v>
      </c>
      <c r="N20" s="12">
        <f>SUMIFS(Concentrado!O$2:O1009,Concentrado!$A$2:$A1009,"="&amp;$A20,Concentrado!$B$2:$B1009, "=Sinaloa")</f>
        <v>2.2508033915976782</v>
      </c>
      <c r="O20" s="12">
        <f>SUMIFS(Concentrado!P$2:P1009,Concentrado!$A$2:$A1009,"="&amp;$A20,Concentrado!$B$2:$B1009, "=Sinaloa")</f>
        <v>3.669866724326555</v>
      </c>
      <c r="P20" s="12">
        <f>SUMIFS(Concentrado!Q$2:Q1009,Concentrado!$A$2:$A1009,"="&amp;$A20,Concentrado!$B$2:$B1009, "=Sinaloa")</f>
        <v>3.5689742513075009</v>
      </c>
      <c r="Q20" s="12">
        <f>SUMIFS(Concentrado!R$2:R1009,Concentrado!$A$2:$A1009,"="&amp;$A20,Concentrado!$B$2:$B1009, "=Sinaloa")</f>
        <v>4.2973363434110725</v>
      </c>
    </row>
    <row r="21" spans="1:17" x14ac:dyDescent="0.25">
      <c r="A21" s="5">
        <v>2009</v>
      </c>
      <c r="B21" s="12">
        <f>SUMIFS(Concentrado!C$2:C1010,Concentrado!$A$2:$A1010,"="&amp;$A21,Concentrado!$B$2:$B1010, "=Sinaloa")</f>
        <v>6.7729773255770205</v>
      </c>
      <c r="C21" s="12">
        <f>SUMIFS(Concentrado!D$2:D1010,Concentrado!$A$2:$A1010,"="&amp;$A21,Concentrado!$B$2:$B1010, "=Sinaloa")</f>
        <v>15.05106072350449</v>
      </c>
      <c r="D21" s="12">
        <f>SUMIFS(Concentrado!E$2:E1010,Concentrado!$A$2:$A1010,"="&amp;$A21,Concentrado!$B$2:$B1010, "=Sinaloa")</f>
        <v>11.244372733344441</v>
      </c>
      <c r="E21" s="12">
        <f>SUMIFS(Concentrado!F$2:F1010,Concentrado!$A$2:$A1010,"="&amp;$A21,Concentrado!$B$2:$B1010, "=Sinaloa")</f>
        <v>19.914732431344977</v>
      </c>
      <c r="F21" s="12">
        <f>SUMIFS(Concentrado!G$2:G1010,Concentrado!$A$2:$A1010,"="&amp;$A21,Concentrado!$B$2:$B1010, "=Sinaloa")</f>
        <v>54.178604550365385</v>
      </c>
      <c r="G21" s="12">
        <f>SUMIFS(Concentrado!H$2:H1010,Concentrado!$A$2:$A1010,"="&amp;$A21,Concentrado!$B$2:$B1010, "=Sinaloa")</f>
        <v>51.473617156044781</v>
      </c>
      <c r="H21" s="12">
        <f>SUMIFS(Concentrado!I$2:I1010,Concentrado!$A$2:$A1010,"="&amp;$A21,Concentrado!$B$2:$B1010, "=Sinaloa")</f>
        <v>51.094811271254827</v>
      </c>
      <c r="I21" s="12">
        <f>SUMIFS(Concentrado!J$2:J1010,Concentrado!$A$2:$A1010,"="&amp;$A21,Concentrado!$B$2:$B1010, "=Sinaloa")</f>
        <v>51.850024702473625</v>
      </c>
      <c r="J21" s="12">
        <f>SUMIFS(Concentrado!K$2:K1010,Concentrado!$A$2:$A1010,"="&amp;$A21,Concentrado!$B$2:$B1010, "=Sinaloa")</f>
        <v>66.298884606033852</v>
      </c>
      <c r="K21" s="12">
        <f>SUMIFS(Concentrado!L$2:L1010,Concentrado!$A$2:$A1010,"="&amp;$A21,Concentrado!$B$2:$B1010, "=Sinaloa")</f>
        <v>13.851344770792709</v>
      </c>
      <c r="L21" s="12">
        <f>SUMIFS(Concentrado!M$2:M1010,Concentrado!$A$2:$A1010,"="&amp;$A21,Concentrado!$B$2:$B1010, "=Sinaloa")</f>
        <v>52.736109517965993</v>
      </c>
      <c r="M21" s="12">
        <f>SUMIFS(Concentrado!N$2:N1010,Concentrado!$A$2:$A1010,"="&amp;$A21,Concentrado!$B$2:$B1010, "=Sinaloa")</f>
        <v>99.728965909049776</v>
      </c>
      <c r="N21" s="12">
        <f>SUMIFS(Concentrado!O$2:O1010,Concentrado!$A$2:$A1010,"="&amp;$A21,Concentrado!$B$2:$B1010, "=Sinaloa")</f>
        <v>5.7531234066544945</v>
      </c>
      <c r="O21" s="12">
        <f>SUMIFS(Concentrado!P$2:P1010,Concentrado!$A$2:$A1010,"="&amp;$A21,Concentrado!$B$2:$B1010, "=Sinaloa")</f>
        <v>3.2621976535901966</v>
      </c>
      <c r="P21" s="12">
        <f>SUMIFS(Concentrado!Q$2:Q1010,Concentrado!$A$2:$A1010,"="&amp;$A21,Concentrado!$B$2:$B1010, "=Sinaloa")</f>
        <v>2.561055934183027</v>
      </c>
      <c r="Q21" s="12">
        <f>SUMIFS(Concentrado!R$2:R1010,Concentrado!$A$2:$A1010,"="&amp;$A21,Concentrado!$B$2:$B1010, "=Sinaloa")</f>
        <v>3.1381952996327227</v>
      </c>
    </row>
    <row r="22" spans="1:17" x14ac:dyDescent="0.25">
      <c r="A22" s="5">
        <v>2010</v>
      </c>
      <c r="B22" s="12">
        <f>SUMIFS(Concentrado!C$2:C1011,Concentrado!$A$2:$A1011,"="&amp;$A22,Concentrado!$B$2:$B1011, "=Sinaloa")</f>
        <v>9.0615962001706603</v>
      </c>
      <c r="C22" s="12">
        <f>SUMIFS(Concentrado!D$2:D1011,Concentrado!$A$2:$A1011,"="&amp;$A22,Concentrado!$B$2:$B1011, "=Sinaloa")</f>
        <v>10.194295725191992</v>
      </c>
      <c r="D22" s="12">
        <f>SUMIFS(Concentrado!E$2:E1011,Concentrado!$A$2:$A1011,"="&amp;$A22,Concentrado!$B$2:$B1011, "=Sinaloa")</f>
        <v>13.906419070600903</v>
      </c>
      <c r="E22" s="12">
        <f>SUMIFS(Concentrado!F$2:F1011,Concentrado!$A$2:$A1011,"="&amp;$A22,Concentrado!$B$2:$B1011, "=Sinaloa")</f>
        <v>18.144565834974511</v>
      </c>
      <c r="F22" s="12">
        <f>SUMIFS(Concentrado!G$2:G1011,Concentrado!$A$2:$A1011,"="&amp;$A22,Concentrado!$B$2:$B1011, "=Sinaloa")</f>
        <v>55.931176841402667</v>
      </c>
      <c r="G22" s="12">
        <f>SUMIFS(Concentrado!H$2:H1011,Concentrado!$A$2:$A1011,"="&amp;$A22,Concentrado!$B$2:$B1011, "=Sinaloa")</f>
        <v>56.40085581083801</v>
      </c>
      <c r="H22" s="12">
        <f>SUMIFS(Concentrado!I$2:I1011,Concentrado!$A$2:$A1011,"="&amp;$A22,Concentrado!$B$2:$B1011, "=Sinaloa")</f>
        <v>56.188851731488775</v>
      </c>
      <c r="I22" s="12">
        <f>SUMIFS(Concentrado!J$2:J1011,Concentrado!$A$2:$A1011,"="&amp;$A22,Concentrado!$B$2:$B1011, "=Sinaloa")</f>
        <v>56.611506555072623</v>
      </c>
      <c r="J22" s="12">
        <f>SUMIFS(Concentrado!K$2:K1011,Concentrado!$A$2:$A1011,"="&amp;$A22,Concentrado!$B$2:$B1011, "=Sinaloa")</f>
        <v>72.790239053406239</v>
      </c>
      <c r="K22" s="12">
        <f>SUMIFS(Concentrado!L$2:L1011,Concentrado!$A$2:$A1011,"="&amp;$A22,Concentrado!$B$2:$B1011, "=Sinaloa")</f>
        <v>14.216008508227649</v>
      </c>
      <c r="L22" s="12">
        <f>SUMIFS(Concentrado!M$2:M1011,Concentrado!$A$2:$A1011,"="&amp;$A22,Concentrado!$B$2:$B1011, "=Sinaloa")</f>
        <v>87.255651219672956</v>
      </c>
      <c r="M22" s="12">
        <f>SUMIFS(Concentrado!N$2:N1011,Concentrado!$A$2:$A1011,"="&amp;$A22,Concentrado!$B$2:$B1011, "=Sinaloa")</f>
        <v>166.49342962167603</v>
      </c>
      <c r="N22" s="12">
        <f>SUMIFS(Concentrado!O$2:O1011,Concentrado!$A$2:$A1011,"="&amp;$A22,Concentrado!$B$2:$B1011, "=Sinaloa")</f>
        <v>8.026474580581187</v>
      </c>
      <c r="O22" s="12">
        <f>SUMIFS(Concentrado!P$2:P1011,Concentrado!$A$2:$A1011,"="&amp;$A22,Concentrado!$B$2:$B1011, "=Sinaloa")</f>
        <v>4.3201888315263819</v>
      </c>
      <c r="P22" s="12">
        <f>SUMIFS(Concentrado!Q$2:Q1011,Concentrado!$A$2:$A1011,"="&amp;$A22,Concentrado!$B$2:$B1011, "=Sinaloa")</f>
        <v>2.3515202043684833</v>
      </c>
      <c r="Q22" s="12">
        <f>SUMIFS(Concentrado!R$2:R1011,Concentrado!$A$2:$A1011,"="&amp;$A22,Concentrado!$B$2:$B1011, "=Sinaloa")</f>
        <v>3.1353602724913108</v>
      </c>
    </row>
    <row r="23" spans="1:17" x14ac:dyDescent="0.25">
      <c r="A23" s="5">
        <v>2011</v>
      </c>
      <c r="B23" s="12">
        <f>SUMIFS(Concentrado!C$2:C1012,Concentrado!$A$2:$A1012,"="&amp;$A23,Concentrado!$B$2:$B1012, "=Sinaloa")</f>
        <v>3.0203153964352727</v>
      </c>
      <c r="C23" s="12">
        <f>SUMIFS(Concentrado!D$2:D1012,Concentrado!$A$2:$A1012,"="&amp;$A23,Concentrado!$B$2:$B1012, "=Sinaloa")</f>
        <v>13.968958708513137</v>
      </c>
      <c r="D23" s="12">
        <f>SUMIFS(Concentrado!E$2:E1012,Concentrado!$A$2:$A1012,"="&amp;$A23,Concentrado!$B$2:$B1012, "=Sinaloa")</f>
        <v>11.752353376476954</v>
      </c>
      <c r="E23" s="12">
        <f>SUMIFS(Concentrado!F$2:F1012,Concentrado!$A$2:$A1012,"="&amp;$A23,Concentrado!$B$2:$B1012, "=Sinaloa")</f>
        <v>15.497608848101478</v>
      </c>
      <c r="F23" s="12">
        <f>SUMIFS(Concentrado!G$2:G1012,Concentrado!$A$2:$A1012,"="&amp;$A23,Concentrado!$B$2:$B1012, "=Sinaloa")</f>
        <v>55.933095642602481</v>
      </c>
      <c r="G23" s="12">
        <f>SUMIFS(Concentrado!H$2:H1012,Concentrado!$A$2:$A1012,"="&amp;$A23,Concentrado!$B$2:$B1012, "=Sinaloa")</f>
        <v>55.714489205493145</v>
      </c>
      <c r="H23" s="12">
        <f>SUMIFS(Concentrado!I$2:I1012,Concentrado!$A$2:$A1012,"="&amp;$A23,Concentrado!$B$2:$B1012, "=Sinaloa")</f>
        <v>54.496718579367716</v>
      </c>
      <c r="I23" s="12">
        <f>SUMIFS(Concentrado!J$2:J1012,Concentrado!$A$2:$A1012,"="&amp;$A23,Concentrado!$B$2:$B1012, "=Sinaloa")</f>
        <v>56.923992483795189</v>
      </c>
      <c r="J23" s="12">
        <f>SUMIFS(Concentrado!K$2:K1012,Concentrado!$A$2:$A1012,"="&amp;$A23,Concentrado!$B$2:$B1012, "=Sinaloa")</f>
        <v>75.256662056538275</v>
      </c>
      <c r="K23" s="12">
        <f>SUMIFS(Concentrado!L$2:L1012,Concentrado!$A$2:$A1012,"="&amp;$A23,Concentrado!$B$2:$B1012, "=Sinaloa")</f>
        <v>15.507433393468494</v>
      </c>
      <c r="L23" s="12">
        <f>SUMIFS(Concentrado!M$2:M1012,Concentrado!$A$2:$A1012,"="&amp;$A23,Concentrado!$B$2:$B1012, "=Sinaloa")</f>
        <v>70.029043107156369</v>
      </c>
      <c r="M23" s="12">
        <f>SUMIFS(Concentrado!N$2:N1012,Concentrado!$A$2:$A1012,"="&amp;$A23,Concentrado!$B$2:$B1012, "=Sinaloa")</f>
        <v>132.01724462056131</v>
      </c>
      <c r="N23" s="12">
        <f>SUMIFS(Concentrado!O$2:O1012,Concentrado!$A$2:$A1012,"="&amp;$A23,Concentrado!$B$2:$B1012, "=Sinaloa")</f>
        <v>7.9721561955192293</v>
      </c>
      <c r="O23" s="12">
        <f>SUMIFS(Concentrado!P$2:P1012,Concentrado!$A$2:$A1012,"="&amp;$A23,Concentrado!$B$2:$B1012, "=Sinaloa")</f>
        <v>4.9536878749261799</v>
      </c>
      <c r="P23" s="12">
        <f>SUMIFS(Concentrado!Q$2:Q1012,Concentrado!$A$2:$A1012,"="&amp;$A23,Concentrado!$B$2:$B1012, "=Sinaloa")</f>
        <v>3.5084690935449077</v>
      </c>
      <c r="Q23" s="12">
        <f>SUMIFS(Concentrado!R$2:R1012,Concentrado!$A$2:$A1012,"="&amp;$A23,Concentrado!$B$2:$B1012, "=Sinaloa")</f>
        <v>3.5786384754158065</v>
      </c>
    </row>
    <row r="24" spans="1:17" x14ac:dyDescent="0.25">
      <c r="A24" s="5">
        <v>2012</v>
      </c>
      <c r="B24" s="12">
        <f>SUMIFS(Concentrado!C$2:C1013,Concentrado!$A$2:$A1013,"="&amp;$A24,Concentrado!$B$2:$B1013, "=Sinaloa")</f>
        <v>3.0196769700561283</v>
      </c>
      <c r="C24" s="12">
        <f>SUMIFS(Concentrado!D$2:D1013,Concentrado!$A$2:$A1013,"="&amp;$A24,Concentrado!$B$2:$B1013, "=Sinaloa")</f>
        <v>10.191409773939432</v>
      </c>
      <c r="D24" s="12">
        <f>SUMIFS(Concentrado!E$2:E1013,Concentrado!$A$2:$A1013,"="&amp;$A24,Concentrado!$B$2:$B1013, "=Sinaloa")</f>
        <v>8.5674580226054893</v>
      </c>
      <c r="E24" s="12">
        <f>SUMIFS(Concentrado!F$2:F1013,Concentrado!$A$2:$A1013,"="&amp;$A24,Concentrado!$B$2:$B1013, "=Sinaloa")</f>
        <v>20.914676937536932</v>
      </c>
      <c r="F24" s="12">
        <f>SUMIFS(Concentrado!G$2:G1013,Concentrado!$A$2:$A1013,"="&amp;$A24,Concentrado!$B$2:$B1013, "=Sinaloa")</f>
        <v>58.22812679247032</v>
      </c>
      <c r="G24" s="12">
        <f>SUMIFS(Concentrado!H$2:H1013,Concentrado!$A$2:$A1013,"="&amp;$A24,Concentrado!$B$2:$B1013, "=Sinaloa")</f>
        <v>54.088335064275263</v>
      </c>
      <c r="H24" s="12">
        <f>SUMIFS(Concentrado!I$2:I1013,Concentrado!$A$2:$A1013,"="&amp;$A24,Concentrado!$B$2:$B1013, "=Sinaloa")</f>
        <v>55.716955092689282</v>
      </c>
      <c r="I24" s="12">
        <f>SUMIFS(Concentrado!J$2:J1013,Concentrado!$A$2:$A1013,"="&amp;$A24,Concentrado!$B$2:$B1013, "=Sinaloa")</f>
        <v>52.472039013856197</v>
      </c>
      <c r="J24" s="12">
        <f>SUMIFS(Concentrado!K$2:K1013,Concentrado!$A$2:$A1013,"="&amp;$A24,Concentrado!$B$2:$B1013, "=Sinaloa")</f>
        <v>68.223880777558705</v>
      </c>
      <c r="K24" s="12">
        <f>SUMIFS(Concentrado!L$2:L1013,Concentrado!$A$2:$A1013,"="&amp;$A24,Concentrado!$B$2:$B1013, "=Sinaloa")</f>
        <v>14.066423240357846</v>
      </c>
      <c r="L24" s="12">
        <f>SUMIFS(Concentrado!M$2:M1013,Concentrado!$A$2:$A1013,"="&amp;$A24,Concentrado!$B$2:$B1013, "=Sinaloa")</f>
        <v>48.385731047913971</v>
      </c>
      <c r="M24" s="12">
        <f>SUMIFS(Concentrado!N$2:N1013,Concentrado!$A$2:$A1013,"="&amp;$A24,Concentrado!$B$2:$B1013, "=Sinaloa")</f>
        <v>92.005831199135727</v>
      </c>
      <c r="N24" s="12">
        <f>SUMIFS(Concentrado!O$2:O1013,Concentrado!$A$2:$A1013,"="&amp;$A24,Concentrado!$B$2:$B1013, "=Sinaloa")</f>
        <v>5.0268488819048587</v>
      </c>
      <c r="O24" s="12">
        <f>SUMIFS(Concentrado!P$2:P1013,Concentrado!$A$2:$A1013,"="&amp;$A24,Concentrado!$B$2:$B1013, "=Sinaloa")</f>
        <v>2.9796890934728468</v>
      </c>
      <c r="P24" s="12">
        <f>SUMIFS(Concentrado!Q$2:Q1013,Concentrado!$A$2:$A1013,"="&amp;$A24,Concentrado!$B$2:$B1013, "=Sinaloa")</f>
        <v>2.5920927347096772</v>
      </c>
      <c r="Q24" s="12">
        <f>SUMIFS(Concentrado!R$2:R1013,Concentrado!$A$2:$A1013,"="&amp;$A24,Concentrado!$B$2:$B1013, "=Sinaloa")</f>
        <v>2.9031438628748383</v>
      </c>
    </row>
    <row r="25" spans="1:17" x14ac:dyDescent="0.25">
      <c r="A25" s="5">
        <v>2013</v>
      </c>
      <c r="B25" s="12">
        <f>SUMIFS(Concentrado!C$2:C1014,Concentrado!$A$2:$A1014,"="&amp;$A25,Concentrado!$B$2:$B1014, "=Sinaloa")</f>
        <v>4.9074752172501528</v>
      </c>
      <c r="C25" s="12">
        <f>SUMIFS(Concentrado!D$2:D1014,Concentrado!$A$2:$A1014,"="&amp;$A25,Concentrado!$B$2:$B1014, "=Sinaloa")</f>
        <v>13.589931370846577</v>
      </c>
      <c r="D25" s="12">
        <f>SUMIFS(Concentrado!E$2:E1014,Concentrado!$A$2:$A1014,"="&amp;$A25,Concentrado!$B$2:$B1014, "=Sinaloa")</f>
        <v>10.453741578588771</v>
      </c>
      <c r="E25" s="12">
        <f>SUMIFS(Concentrado!F$2:F1014,Concentrado!$A$2:$A1014,"="&amp;$A25,Concentrado!$B$2:$B1014, "=Sinaloa")</f>
        <v>19.677631206755333</v>
      </c>
      <c r="F25" s="12">
        <f>SUMIFS(Concentrado!G$2:G1014,Concentrado!$A$2:$A1014,"="&amp;$A25,Concentrado!$B$2:$B1014, "=Sinaloa")</f>
        <v>49.687278933716605</v>
      </c>
      <c r="G25" s="12">
        <f>SUMIFS(Concentrado!H$2:H1014,Concentrado!$A$2:$A1014,"="&amp;$A25,Concentrado!$B$2:$B1014, "=Sinaloa")</f>
        <v>53.996324161907218</v>
      </c>
      <c r="H25" s="12">
        <f>SUMIFS(Concentrado!I$2:I1014,Concentrado!$A$2:$A1014,"="&amp;$A25,Concentrado!$B$2:$B1014, "=Sinaloa")</f>
        <v>54.193792073747353</v>
      </c>
      <c r="I25" s="12">
        <f>SUMIFS(Concentrado!J$2:J1014,Concentrado!$A$2:$A1014,"="&amp;$A25,Concentrado!$B$2:$B1014, "=Sinaloa")</f>
        <v>53.800536377100372</v>
      </c>
      <c r="J25" s="12">
        <f>SUMIFS(Concentrado!K$2:K1014,Concentrado!$A$2:$A1014,"="&amp;$A25,Concentrado!$B$2:$B1014, "=Sinaloa")</f>
        <v>73.891499752161977</v>
      </c>
      <c r="K25" s="12">
        <f>SUMIFS(Concentrado!L$2:L1014,Concentrado!$A$2:$A1014,"="&amp;$A25,Concentrado!$B$2:$B1014, "=Sinaloa")</f>
        <v>17.237943234022111</v>
      </c>
      <c r="L25" s="12">
        <f>SUMIFS(Concentrado!M$2:M1014,Concentrado!$A$2:$A1014,"="&amp;$A25,Concentrado!$B$2:$B1014, "=Sinaloa")</f>
        <v>41.97064439587993</v>
      </c>
      <c r="M25" s="12">
        <f>SUMIFS(Concentrado!N$2:N1014,Concentrado!$A$2:$A1014,"="&amp;$A25,Concentrado!$B$2:$B1014, "=Sinaloa")</f>
        <v>79.990584512892241</v>
      </c>
      <c r="N25" s="12">
        <f>SUMIFS(Concentrado!O$2:O1014,Concentrado!$A$2:$A1014,"="&amp;$A25,Concentrado!$B$2:$B1014, "=Sinaloa")</f>
        <v>4.2741914145741786</v>
      </c>
      <c r="O25" s="12">
        <f>SUMIFS(Concentrado!P$2:P1014,Concentrado!$A$2:$A1014,"="&amp;$A25,Concentrado!$B$2:$B1014, "=Sinaloa")</f>
        <v>4.2846410851377223</v>
      </c>
      <c r="P25" s="12">
        <f>SUMIFS(Concentrado!Q$2:Q1014,Concentrado!$A$2:$A1014,"="&amp;$A25,Concentrado!$B$2:$B1014, "=Sinaloa")</f>
        <v>3.4748423119965524</v>
      </c>
      <c r="Q25" s="12">
        <f>SUMIFS(Concentrado!R$2:R1014,Concentrado!$A$2:$A1014,"="&amp;$A25,Concentrado!$B$2:$B1014, "=Sinaloa")</f>
        <v>3.100104415604767</v>
      </c>
    </row>
    <row r="26" spans="1:17" x14ac:dyDescent="0.25">
      <c r="A26" s="5">
        <v>2014</v>
      </c>
      <c r="B26" s="12">
        <f>SUMIFS(Concentrado!C$2:C1015,Concentrado!$A$2:$A1015,"="&amp;$A26,Concentrado!$B$2:$B1015, "=Sinaloa")</f>
        <v>4.1529493491195746</v>
      </c>
      <c r="C26" s="12">
        <f>SUMIFS(Concentrado!D$2:D1015,Concentrado!$A$2:$A1015,"="&amp;$A26,Concentrado!$B$2:$B1015, "=Sinaloa")</f>
        <v>11.703766347518801</v>
      </c>
      <c r="D26" s="12">
        <f>SUMIFS(Concentrado!E$2:E1015,Concentrado!$A$2:$A1015,"="&amp;$A26,Concentrado!$B$2:$B1015, "=Sinaloa")</f>
        <v>11.771630370806356</v>
      </c>
      <c r="E26" s="12">
        <f>SUMIFS(Concentrado!F$2:F1015,Concentrado!$A$2:$A1015,"="&amp;$A26,Concentrado!$B$2:$B1015, "=Sinaloa")</f>
        <v>17.777564233462662</v>
      </c>
      <c r="F26" s="12">
        <f>SUMIFS(Concentrado!G$2:G1015,Concentrado!$A$2:$A1015,"="&amp;$A26,Concentrado!$B$2:$B1015, "=Sinaloa")</f>
        <v>56.615585617463729</v>
      </c>
      <c r="G26" s="12">
        <f>SUMIFS(Concentrado!H$2:H1015,Concentrado!$A$2:$A1015,"="&amp;$A26,Concentrado!$B$2:$B1015, "=Sinaloa")</f>
        <v>53.62038380906305</v>
      </c>
      <c r="H26" s="12">
        <f>SUMIFS(Concentrado!I$2:I1015,Concentrado!$A$2:$A1015,"="&amp;$A26,Concentrado!$B$2:$B1015, "=Sinaloa")</f>
        <v>54.957593532557986</v>
      </c>
      <c r="I26" s="12">
        <f>SUMIFS(Concentrado!J$2:J1015,Concentrado!$A$2:$A1015,"="&amp;$A26,Concentrado!$B$2:$B1015, "=Sinaloa")</f>
        <v>52.295868893855435</v>
      </c>
      <c r="J26" s="12">
        <f>SUMIFS(Concentrado!K$2:K1015,Concentrado!$A$2:$A1015,"="&amp;$A26,Concentrado!$B$2:$B1015, "=Sinaloa")</f>
        <v>70.687523517712194</v>
      </c>
      <c r="K26" s="12">
        <f>SUMIFS(Concentrado!L$2:L1015,Concentrado!$A$2:$A1015,"="&amp;$A26,Concentrado!$B$2:$B1015, "=Sinaloa")</f>
        <v>17.167929903778962</v>
      </c>
      <c r="L26" s="12">
        <f>SUMIFS(Concentrado!M$2:M1015,Concentrado!$A$2:$A1015,"="&amp;$A26,Concentrado!$B$2:$B1015, "=Sinaloa")</f>
        <v>39.476159759178628</v>
      </c>
      <c r="M26" s="12">
        <f>SUMIFS(Concentrado!N$2:N1015,Concentrado!$A$2:$A1015,"="&amp;$A26,Concentrado!$B$2:$B1015, "=Sinaloa")</f>
        <v>73.051739806176585</v>
      </c>
      <c r="N26" s="12">
        <f>SUMIFS(Concentrado!O$2:O1015,Concentrado!$A$2:$A1015,"="&amp;$A26,Concentrado!$B$2:$B1015, "=Sinaloa")</f>
        <v>6.219329676634981</v>
      </c>
      <c r="O26" s="12">
        <f>SUMIFS(Concentrado!P$2:P1015,Concentrado!$A$2:$A1015,"="&amp;$A26,Concentrado!$B$2:$B1015, "=Sinaloa")</f>
        <v>4.8145092315854461</v>
      </c>
      <c r="P26" s="12">
        <f>SUMIFS(Concentrado!Q$2:Q1015,Concentrado!$A$2:$A1015,"="&amp;$A26,Concentrado!$B$2:$B1015, "=Sinaloa")</f>
        <v>2.9901091221845939</v>
      </c>
      <c r="Q26" s="12">
        <f>SUMIFS(Concentrado!R$2:R1015,Concentrado!$A$2:$A1015,"="&amp;$A26,Concentrado!$B$2:$B1015, "=Sinaloa")</f>
        <v>2.6877385367951407</v>
      </c>
    </row>
    <row r="27" spans="1:17" x14ac:dyDescent="0.25">
      <c r="A27" s="5">
        <v>2015</v>
      </c>
      <c r="B27" s="12">
        <f>SUMIFS(Concentrado!C$2:C1016,Concentrado!$A$2:$A1016,"="&amp;$A27,Concentrado!$B$2:$B1016, "=Sinaloa")</f>
        <v>3.0220496296100423</v>
      </c>
      <c r="C27" s="12">
        <f>SUMIFS(Concentrado!D$2:D1016,Concentrado!$A$2:$A1016,"="&amp;$A27,Concentrado!$B$2:$B1016, "=Sinaloa")</f>
        <v>16.621272962855233</v>
      </c>
      <c r="D27" s="12">
        <f>SUMIFS(Concentrado!E$2:E1016,Concentrado!$A$2:$A1016,"="&amp;$A27,Concentrado!$B$2:$B1016, "=Sinaloa")</f>
        <v>10.451505016722408</v>
      </c>
      <c r="E27" s="12">
        <f>SUMIFS(Concentrado!F$2:F1016,Concentrado!$A$2:$A1016,"="&amp;$A27,Concentrado!$B$2:$B1016, "=Sinaloa")</f>
        <v>22.194769080455451</v>
      </c>
      <c r="F27" s="12">
        <f>SUMIFS(Concentrado!G$2:G1016,Concentrado!$A$2:$A1016,"="&amp;$A27,Concentrado!$B$2:$B1016, "=Sinaloa")</f>
        <v>58.390997746266017</v>
      </c>
      <c r="G27" s="12">
        <f>SUMIFS(Concentrado!H$2:H1016,Concentrado!$A$2:$A1016,"="&amp;$A27,Concentrado!$B$2:$B1016, "=Sinaloa")</f>
        <v>57.099466474787697</v>
      </c>
      <c r="H27" s="12">
        <f>SUMIFS(Concentrado!I$2:I1016,Concentrado!$A$2:$A1016,"="&amp;$A27,Concentrado!$B$2:$B1016, "=Sinaloa")</f>
        <v>58.001778721214109</v>
      </c>
      <c r="I27" s="12">
        <f>SUMIFS(Concentrado!J$2:J1016,Concentrado!$A$2:$A1016,"="&amp;$A27,Concentrado!$B$2:$B1016, "=Sinaloa")</f>
        <v>56.206608102723514</v>
      </c>
      <c r="J27" s="12">
        <f>SUMIFS(Concentrado!K$2:K1016,Concentrado!$A$2:$A1016,"="&amp;$A27,Concentrado!$B$2:$B1016, "=Sinaloa")</f>
        <v>74.176252325261373</v>
      </c>
      <c r="K27" s="12">
        <f>SUMIFS(Concentrado!L$2:L1016,Concentrado!$A$2:$A1016,"="&amp;$A27,Concentrado!$B$2:$B1016, "=Sinaloa")</f>
        <v>17.64048557757669</v>
      </c>
      <c r="L27" s="12">
        <f>SUMIFS(Concentrado!M$2:M1016,Concentrado!$A$2:$A1016,"="&amp;$A27,Concentrado!$B$2:$B1016, "=Sinaloa")</f>
        <v>36.242576571976166</v>
      </c>
      <c r="M27" s="12">
        <f>SUMIFS(Concentrado!N$2:N1016,Concentrado!$A$2:$A1016,"="&amp;$A27,Concentrado!$B$2:$B1016, "=Sinaloa")</f>
        <v>68.935447353718857</v>
      </c>
      <c r="N27" s="12">
        <f>SUMIFS(Concentrado!O$2:O1016,Concentrado!$A$2:$A1016,"="&amp;$A27,Concentrado!$B$2:$B1016, "=Sinaloa")</f>
        <v>3.5623906543979689</v>
      </c>
      <c r="O27" s="12">
        <f>SUMIFS(Concentrado!P$2:P1016,Concentrado!$A$2:$A1016,"="&amp;$A27,Concentrado!$B$2:$B1016, "=Sinaloa")</f>
        <v>4.0291711994842663</v>
      </c>
      <c r="P27" s="12">
        <f>SUMIFS(Concentrado!Q$2:Q1016,Concentrado!$A$2:$A1016,"="&amp;$A27,Concentrado!$B$2:$B1016, "=Sinaloa")</f>
        <v>2.4869105607485933</v>
      </c>
      <c r="Q27" s="12">
        <f>SUMIFS(Concentrado!R$2:R1016,Concentrado!$A$2:$A1016,"="&amp;$A27,Concentrado!$B$2:$B1016, "=Sinaloa")</f>
        <v>2.7190222130851285</v>
      </c>
    </row>
    <row r="28" spans="1:17" x14ac:dyDescent="0.25">
      <c r="A28" s="5">
        <v>2016</v>
      </c>
      <c r="B28" s="12">
        <f>SUMIFS(Concentrado!C$2:C1017,Concentrado!$A$2:$A1017,"="&amp;$A28,Concentrado!$B$2:$B1017, "=Sinaloa")</f>
        <v>8.7328286011527325</v>
      </c>
      <c r="C28" s="12">
        <f>SUMIFS(Concentrado!D$2:D1017,Concentrado!$A$2:$A1017,"="&amp;$A28,Concentrado!$B$2:$B1017, "=Sinaloa")</f>
        <v>27.717238603658675</v>
      </c>
      <c r="D28" s="12">
        <f>SUMIFS(Concentrado!E$2:E1017,Concentrado!$A$2:$A1017,"="&amp;$A28,Concentrado!$B$2:$B1017, "=Sinaloa")</f>
        <v>10.811357906553063</v>
      </c>
      <c r="E28" s="12">
        <f>SUMIFS(Concentrado!F$2:F1017,Concentrado!$A$2:$A1017,"="&amp;$A28,Concentrado!$B$2:$B1017, "=Sinaloa")</f>
        <v>25.073149187537954</v>
      </c>
      <c r="F28" s="12">
        <f>SUMIFS(Concentrado!G$2:G1017,Concentrado!$A$2:$A1017,"="&amp;$A28,Concentrado!$B$2:$B1017, "=Sinaloa")</f>
        <v>60.337169236773327</v>
      </c>
      <c r="G28" s="12">
        <f>SUMIFS(Concentrado!H$2:H1017,Concentrado!$A$2:$A1017,"="&amp;$A28,Concentrado!$B$2:$B1017, "=Sinaloa")</f>
        <v>59.946553122385744</v>
      </c>
      <c r="H28" s="12">
        <f>SUMIFS(Concentrado!I$2:I1017,Concentrado!$A$2:$A1017,"="&amp;$A28,Concentrado!$B$2:$B1017, "=Sinaloa")</f>
        <v>60.281887073690321</v>
      </c>
      <c r="I28" s="12">
        <f>SUMIFS(Concentrado!J$2:J1017,Concentrado!$A$2:$A1017,"="&amp;$A28,Concentrado!$B$2:$B1017, "=Sinaloa")</f>
        <v>59.614929300215955</v>
      </c>
      <c r="J28" s="12">
        <f>SUMIFS(Concentrado!K$2:K1017,Concentrado!$A$2:$A1017,"="&amp;$A28,Concentrado!$B$2:$B1017, "=Sinaloa")</f>
        <v>78.343717401192308</v>
      </c>
      <c r="K28" s="12">
        <f>SUMIFS(Concentrado!L$2:L1017,Concentrado!$A$2:$A1017,"="&amp;$A28,Concentrado!$B$2:$B1017, "=Sinaloa")</f>
        <v>17.544532779254034</v>
      </c>
      <c r="L28" s="12">
        <f>SUMIFS(Concentrado!M$2:M1017,Concentrado!$A$2:$A1017,"="&amp;$A28,Concentrado!$B$2:$B1017, "=Sinaloa")</f>
        <v>41.844530516501209</v>
      </c>
      <c r="M28" s="12">
        <f>SUMIFS(Concentrado!N$2:N1017,Concentrado!$A$2:$A1017,"="&amp;$A28,Concentrado!$B$2:$B1017, "=Sinaloa")</f>
        <v>78.551124184644607</v>
      </c>
      <c r="N28" s="12">
        <f>SUMIFS(Concentrado!O$2:O1017,Concentrado!$A$2:$A1017,"="&amp;$A28,Concentrado!$B$2:$B1017, "=Sinaloa")</f>
        <v>5.348385342032504</v>
      </c>
      <c r="O28" s="12">
        <f>SUMIFS(Concentrado!P$2:P1017,Concentrado!$A$2:$A1017,"="&amp;$A28,Concentrado!$B$2:$B1017, "=Sinaloa")</f>
        <v>3.6350384148995563</v>
      </c>
      <c r="P28" s="12">
        <f>SUMIFS(Concentrado!Q$2:Q1017,Concentrado!$A$2:$A1017,"="&amp;$A28,Concentrado!$B$2:$B1017, "=Sinaloa")</f>
        <v>2.5251009794440384</v>
      </c>
      <c r="Q28" s="12">
        <f>SUMIFS(Concentrado!R$2:R1017,Concentrado!$A$2:$A1017,"="&amp;$A28,Concentrado!$B$2:$B1017, "=Sinaloa")</f>
        <v>2.78744913315251</v>
      </c>
    </row>
    <row r="29" spans="1:17" x14ac:dyDescent="0.25">
      <c r="A29" s="5">
        <v>2017</v>
      </c>
      <c r="B29" s="12">
        <f>SUMIFS(Concentrado!C$2:C1018,Concentrado!$A$2:$A1018,"="&amp;$A29,Concentrado!$B$2:$B1018, "=Sinaloa")</f>
        <v>3.4495578816648331</v>
      </c>
      <c r="C29" s="12">
        <f>SUMIFS(Concentrado!D$2:D1018,Concentrado!$A$2:$A1018,"="&amp;$A29,Concentrado!$B$2:$B1018, "=Sinaloa")</f>
        <v>23.380336753506093</v>
      </c>
      <c r="D29" s="12">
        <f>SUMIFS(Concentrado!E$2:E1018,Concentrado!$A$2:$A1018,"="&amp;$A29,Concentrado!$B$2:$B1018, "=Sinaloa")</f>
        <v>10.718681985731742</v>
      </c>
      <c r="E29" s="12">
        <f>SUMIFS(Concentrado!F$2:F1018,Concentrado!$A$2:$A1018,"="&amp;$A29,Concentrado!$B$2:$B1018, "=Sinaloa")</f>
        <v>22.00150512860726</v>
      </c>
      <c r="F29" s="12">
        <f>SUMIFS(Concentrado!G$2:G1018,Concentrado!$A$2:$A1018,"="&amp;$A29,Concentrado!$B$2:$B1018, "=Sinaloa")</f>
        <v>46.950936271596184</v>
      </c>
      <c r="G29" s="12">
        <f>SUMIFS(Concentrado!H$2:H1018,Concentrado!$A$2:$A1018,"="&amp;$A29,Concentrado!$B$2:$B1018, "=Sinaloa")</f>
        <v>58.360385126550398</v>
      </c>
      <c r="H29" s="12">
        <f>SUMIFS(Concentrado!I$2:I1018,Concentrado!$A$2:$A1018,"="&amp;$A29,Concentrado!$B$2:$B1018, "=Sinaloa")</f>
        <v>57.257409311388145</v>
      </c>
      <c r="I29" s="12">
        <f>SUMIFS(Concentrado!J$2:J1018,Concentrado!$A$2:$A1018,"="&amp;$A29,Concentrado!$B$2:$B1018, "=Sinaloa")</f>
        <v>59.450842231035018</v>
      </c>
      <c r="J29" s="12">
        <f>SUMIFS(Concentrado!K$2:K1018,Concentrado!$A$2:$A1018,"="&amp;$A29,Concentrado!$B$2:$B1018, "=Sinaloa")</f>
        <v>83.121305764875231</v>
      </c>
      <c r="K29" s="12">
        <f>SUMIFS(Concentrado!L$2:L1018,Concentrado!$A$2:$A1018,"="&amp;$A29,Concentrado!$B$2:$B1018, "=Sinaloa")</f>
        <v>17.027194769661698</v>
      </c>
      <c r="L29" s="12">
        <f>SUMIFS(Concentrado!M$2:M1018,Concentrado!$A$2:$A1018,"="&amp;$A29,Concentrado!$B$2:$B1018, "=Sinaloa")</f>
        <v>47.832119658286295</v>
      </c>
      <c r="M29" s="12">
        <f>SUMIFS(Concentrado!N$2:N1018,Concentrado!$A$2:$A1018,"="&amp;$A29,Concentrado!$B$2:$B1018, "=Sinaloa")</f>
        <v>91.115101118807161</v>
      </c>
      <c r="N29" s="12">
        <f>SUMIFS(Concentrado!O$2:O1018,Concentrado!$A$2:$A1018,"="&amp;$A29,Concentrado!$B$2:$B1018, "=Sinaloa")</f>
        <v>5.0403974935007954</v>
      </c>
      <c r="O29" s="12">
        <f>SUMIFS(Concentrado!P$2:P1018,Concentrado!$A$2:$A1018,"="&amp;$A29,Concentrado!$B$2:$B1018, "=Sinaloa")</f>
        <v>4.7392263909861772</v>
      </c>
      <c r="P29" s="12">
        <f>SUMIFS(Concentrado!Q$2:Q1018,Concentrado!$A$2:$A1018,"="&amp;$A29,Concentrado!$B$2:$B1018, "=Sinaloa")</f>
        <v>2.5670770740520497</v>
      </c>
      <c r="Q29" s="12">
        <f>SUMIFS(Concentrado!R$2:R1018,Concentrado!$A$2:$A1018,"="&amp;$A29,Concentrado!$B$2:$B1018, "=Sinaloa")</f>
        <v>2.8920235391219298</v>
      </c>
    </row>
    <row r="30" spans="1:17" x14ac:dyDescent="0.25">
      <c r="A30" s="5">
        <v>2018</v>
      </c>
      <c r="B30" s="12">
        <f>SUMIFS(Concentrado!C$2:C1019,Concentrado!$A$2:$A1019,"="&amp;$A30,Concentrado!$B$2:$B1019, "=Sinaloa")</f>
        <v>1.9345428094978316</v>
      </c>
      <c r="C30" s="12">
        <f>SUMIFS(Concentrado!D$2:D1019,Concentrado!$A$2:$A1019,"="&amp;$A30,Concentrado!$B$2:$B1019, "=Sinaloa")</f>
        <v>7.3512626760917588</v>
      </c>
      <c r="D30" s="12">
        <f>SUMIFS(Concentrado!E$2:E1019,Concentrado!$A$2:$A1019,"="&amp;$A30,Concentrado!$B$2:$B1019, "=Sinaloa")</f>
        <v>10.962799566803314</v>
      </c>
      <c r="E30" s="12">
        <f>SUMIFS(Concentrado!F$2:F1019,Concentrado!$A$2:$A1019,"="&amp;$A30,Concentrado!$B$2:$B1019, "=Sinaloa")</f>
        <v>22.922217276043291</v>
      </c>
      <c r="F30" s="12">
        <f>SUMIFS(Concentrado!G$2:G1019,Concentrado!$A$2:$A1019,"="&amp;$A30,Concentrado!$B$2:$B1019, "=Sinaloa")</f>
        <v>49.112808717766683</v>
      </c>
      <c r="G30" s="12">
        <f>SUMIFS(Concentrado!H$2:H1019,Concentrado!$A$2:$A1019,"="&amp;$A30,Concentrado!$B$2:$B1019, "=Sinaloa")</f>
        <v>61.585835257890686</v>
      </c>
      <c r="H30" s="12">
        <f>SUMIFS(Concentrado!I$2:I1019,Concentrado!$A$2:$A1019,"="&amp;$A30,Concentrado!$B$2:$B1019, "=Sinaloa")</f>
        <v>60.006156139128741</v>
      </c>
      <c r="I30" s="12">
        <f>SUMIFS(Concentrado!J$2:J1019,Concentrado!$A$2:$A1019,"="&amp;$A30,Concentrado!$B$2:$B1019, "=Sinaloa")</f>
        <v>63.147041023161385</v>
      </c>
      <c r="J30" s="12">
        <f>SUMIFS(Concentrado!K$2:K1019,Concentrado!$A$2:$A1019,"="&amp;$A30,Concentrado!$B$2:$B1019, "=Sinaloa")</f>
        <v>86.999655351235745</v>
      </c>
      <c r="K30" s="12">
        <f>SUMIFS(Concentrado!L$2:L1019,Concentrado!$A$2:$A1019,"="&amp;$A30,Concentrado!$B$2:$B1019, "=Sinaloa")</f>
        <v>17.264648377735046</v>
      </c>
      <c r="L30" s="12">
        <f>SUMIFS(Concentrado!M$2:M1019,Concentrado!$A$2:$A1019,"="&amp;$A30,Concentrado!$B$2:$B1019, "=Sinaloa")</f>
        <v>49.056081118079248</v>
      </c>
      <c r="M30" s="12">
        <f>SUMIFS(Concentrado!N$2:N1019,Concentrado!$A$2:$A1019,"="&amp;$A30,Concentrado!$B$2:$B1019, "=Sinaloa")</f>
        <v>93.897322079478997</v>
      </c>
      <c r="N30" s="12">
        <f>SUMIFS(Concentrado!O$2:O1019,Concentrado!$A$2:$A1019,"="&amp;$A30,Concentrado!$B$2:$B1019, "=Sinaloa")</f>
        <v>4.6751866071914616</v>
      </c>
      <c r="O30" s="12">
        <f>SUMIFS(Concentrado!P$2:P1019,Concentrado!$A$2:$A1019,"="&amp;$A30,Concentrado!$B$2:$B1019, "=Sinaloa")</f>
        <v>4.1736498011024006</v>
      </c>
      <c r="P30" s="12">
        <f>SUMIFS(Concentrado!Q$2:Q1019,Concentrado!$A$2:$A1019,"="&amp;$A30,Concentrado!$B$2:$B1019, "=Sinaloa")</f>
        <v>2.3513420365198852</v>
      </c>
      <c r="Q30" s="12">
        <f>SUMIFS(Concentrado!R$2:R1019,Concentrado!$A$2:$A1019,"="&amp;$A30,Concentrado!$B$2:$B1019, "=Sinaloa")</f>
        <v>2.9633351693127317</v>
      </c>
    </row>
    <row r="31" spans="1:17" x14ac:dyDescent="0.25">
      <c r="A31" s="5">
        <v>2019</v>
      </c>
      <c r="B31" s="12">
        <f>SUMIFS(Concentrado!C$2:C1020,Concentrado!$A$2:$A1020,"="&amp;$A31,Concentrado!$B$2:$B1020, "=Sinaloa")</f>
        <v>3.1239505478628269</v>
      </c>
      <c r="C31" s="12">
        <f>SUMIFS(Concentrado!D$2:D1020,Concentrado!$A$2:$A1020,"="&amp;$A31,Concentrado!$B$2:$B1020, "=Sinaloa")</f>
        <v>17.18172801324555</v>
      </c>
      <c r="D31" s="12">
        <f>SUMIFS(Concentrado!E$2:E1020,Concentrado!$A$2:$A1020,"="&amp;$A31,Concentrado!$B$2:$B1020, "=Sinaloa")</f>
        <v>10.982247903043062</v>
      </c>
      <c r="E31" s="12">
        <f>SUMIFS(Concentrado!F$2:F1020,Concentrado!$A$2:$A1020,"="&amp;$A31,Concentrado!$B$2:$B1020, "=Sinaloa")</f>
        <v>21.312085039568714</v>
      </c>
      <c r="F31" s="12">
        <f>SUMIFS(Concentrado!G$2:G1020,Concentrado!$A$2:$A1020,"="&amp;$A31,Concentrado!$B$2:$B1020, "=Sinaloa")</f>
        <v>44.072069681259421</v>
      </c>
      <c r="G31" s="12">
        <f>SUMIFS(Concentrado!H$2:H1020,Concentrado!$A$2:$A1020,"="&amp;$A31,Concentrado!$B$2:$B1020, "=Sinaloa")</f>
        <v>62.248244337613521</v>
      </c>
      <c r="H31" s="12">
        <f>SUMIFS(Concentrado!I$2:I1020,Concentrado!$A$2:$A1020,"="&amp;$A31,Concentrado!$B$2:$B1020, "=Sinaloa")</f>
        <v>59.704408550391094</v>
      </c>
      <c r="I31" s="12">
        <f>SUMIFS(Concentrado!J$2:J1020,Concentrado!$A$2:$A1020,"="&amp;$A31,Concentrado!$B$2:$B1020, "=Sinaloa")</f>
        <v>64.761370223610854</v>
      </c>
      <c r="J31" s="12">
        <f>SUMIFS(Concentrado!K$2:K1020,Concentrado!$A$2:$A1020,"="&amp;$A31,Concentrado!$B$2:$B1020, "=Sinaloa")</f>
        <v>91.408145353642837</v>
      </c>
      <c r="K31" s="12">
        <f>SUMIFS(Concentrado!L$2:L1020,Concentrado!$A$2:$A1020,"="&amp;$A31,Concentrado!$B$2:$B1020, "=Sinaloa")</f>
        <v>16.991311435408104</v>
      </c>
      <c r="L31" s="12">
        <f>SUMIFS(Concentrado!M$2:M1020,Concentrado!$A$2:$A1020,"="&amp;$A31,Concentrado!$B$2:$B1020, "=Sinaloa")</f>
        <v>54.710745279800904</v>
      </c>
      <c r="M31" s="12">
        <f>SUMIFS(Concentrado!N$2:N1020,Concentrado!$A$2:$A1020,"="&amp;$A31,Concentrado!$B$2:$B1020, "=Sinaloa")</f>
        <v>104.69158399202057</v>
      </c>
      <c r="N31" s="12">
        <f>SUMIFS(Concentrado!O$2:O1020,Concentrado!$A$2:$A1020,"="&amp;$A31,Concentrado!$B$2:$B1020, "=Sinaloa")</f>
        <v>5.3967808519675708</v>
      </c>
      <c r="O31" s="12">
        <f>SUMIFS(Concentrado!P$2:P1020,Concentrado!$A$2:$A1020,"="&amp;$A31,Concentrado!$B$2:$B1020, "=Sinaloa")</f>
        <v>4.5407705594970675</v>
      </c>
      <c r="P31" s="12">
        <f>SUMIFS(Concentrado!Q$2:Q1020,Concentrado!$A$2:$A1020,"="&amp;$A31,Concentrado!$B$2:$B1020, "=Sinaloa")</f>
        <v>2.3953916497285861</v>
      </c>
      <c r="Q31" s="12">
        <f>SUMIFS(Concentrado!R$2:R1020,Concentrado!$A$2:$A1020,"="&amp;$A31,Concentrado!$B$2:$B1020, "=Sinaloa")</f>
        <v>3.0661013116525901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"=Sonora")</f>
        <v>105.38981430912069</v>
      </c>
      <c r="C2" s="12">
        <f>SUMIFS(Concentrado!D$2:D991,Concentrado!$A$2:$A991,"="&amp;$A2,Concentrado!$B$2:$B991, "=Sonora")</f>
        <v>73.815537957400323</v>
      </c>
      <c r="D2" s="12">
        <f>SUMIFS(Concentrado!E$2:E991,Concentrado!$A$2:$A991,"="&amp;$A2,Concentrado!$B$2:$B991, "=Sonora")</f>
        <v>22.385064273437422</v>
      </c>
      <c r="E2" s="12">
        <f>SUMIFS(Concentrado!F$2:F991,Concentrado!$A$2:$A991,"="&amp;$A2,Concentrado!$B$2:$B991, "=Sonora")</f>
        <v>16.467173718390743</v>
      </c>
      <c r="F2" s="12">
        <f>SUMIFS(Concentrado!G$2:G991,Concentrado!$A$2:$A991,"="&amp;$A2,Concentrado!$B$2:$B991, "=Sonora")</f>
        <v>55.209560680020196</v>
      </c>
      <c r="G2" s="12">
        <f>SUMIFS(Concentrado!H$2:H991,Concentrado!$A$2:$A991,"="&amp;$A2,Concentrado!$B$2:$B991, "=Sonora")</f>
        <v>32.715509435184785</v>
      </c>
      <c r="H2" s="12">
        <f>SUMIFS(Concentrado!I$2:I991,Concentrado!$A$2:$A991,"="&amp;$A2,Concentrado!$B$2:$B991, "=Sonora")</f>
        <v>25.233833523988963</v>
      </c>
      <c r="I2" s="12">
        <f>SUMIFS(Concentrado!J$2:J991,Concentrado!$A$2:$A991,"="&amp;$A2,Concentrado!$B$2:$B991, "=Sonora")</f>
        <v>40.352223396777191</v>
      </c>
      <c r="J2" s="12">
        <f>SUMIFS(Concentrado!K$2:K991,Concentrado!$A$2:$A991,"="&amp;$A2,Concentrado!$B$2:$B991, "=Sonora")</f>
        <v>61.819566530121904</v>
      </c>
      <c r="K2" s="12">
        <f>SUMIFS(Concentrado!L$2:L991,Concentrado!$A$2:$A991,"="&amp;$A2,Concentrado!$B$2:$B991, "=Sonora")</f>
        <v>13.277398309734085</v>
      </c>
      <c r="L2" s="12">
        <f>SUMIFS(Concentrado!M$2:M991,Concentrado!$A$2:$A991,"="&amp;$A2,Concentrado!$B$2:$B991, "=Sonora")</f>
        <v>8.9224116641413058</v>
      </c>
      <c r="M2" s="12">
        <f>SUMIFS(Concentrado!N$2:N991,Concentrado!$A$2:$A991,"="&amp;$A2,Concentrado!$B$2:$B991, "=Sonora")</f>
        <v>15.560864006459861</v>
      </c>
      <c r="N2" s="12">
        <f>SUMIFS(Concentrado!O$2:O991,Concentrado!$A$2:$A991,"="&amp;$A2,Concentrado!$B$2:$B991, "=Sonora")</f>
        <v>2.1463948615307014</v>
      </c>
      <c r="O2" s="12">
        <f>SUMIFS(Concentrado!P$2:P991,Concentrado!$A$2:$A991,"="&amp;$A2,Concentrado!$B$2:$B991, "=Sonora")</f>
        <v>3.9125408292567183</v>
      </c>
      <c r="P2" s="12">
        <f>SUMIFS(Concentrado!Q$2:Q991,Concentrado!$A$2:$A991,"="&amp;$A2,Concentrado!$B$2:$B991, "=Sonora")</f>
        <v>7.5946718331678964</v>
      </c>
      <c r="Q2" s="12">
        <f>SUMIFS(Concentrado!R$2:R991,Concentrado!$A$2:$A991,"="&amp;$A2,Concentrado!$B$2:$B991, "=Sonora")</f>
        <v>0.79664389858404505</v>
      </c>
    </row>
    <row r="3" spans="1:17" x14ac:dyDescent="0.25">
      <c r="A3" s="5">
        <v>1991</v>
      </c>
      <c r="B3" s="12">
        <f>SUMIFS(Concentrado!C$2:C992,Concentrado!$A$2:$A992,"="&amp;$A3,Concentrado!$B$2:$B992, "=Sonora")</f>
        <v>68.216535185921444</v>
      </c>
      <c r="C3" s="12">
        <f>SUMIFS(Concentrado!D$2:D992,Concentrado!$A$2:$A992,"="&amp;$A3,Concentrado!$B$2:$B992, "=Sonora")</f>
        <v>61.938939923413344</v>
      </c>
      <c r="D3" s="12">
        <f>SUMIFS(Concentrado!E$2:E992,Concentrado!$A$2:$A992,"="&amp;$A3,Concentrado!$B$2:$B992, "=Sonora")</f>
        <v>19.079760833959</v>
      </c>
      <c r="E3" s="12">
        <f>SUMIFS(Concentrado!F$2:F992,Concentrado!$A$2:$A992,"="&amp;$A3,Concentrado!$B$2:$B992, "=Sonora")</f>
        <v>15.362924307863091</v>
      </c>
      <c r="F3" s="12">
        <f>SUMIFS(Concentrado!G$2:G992,Concentrado!$A$2:$A992,"="&amp;$A3,Concentrado!$B$2:$B992, "=Sonora")</f>
        <v>54.735250804738506</v>
      </c>
      <c r="G3" s="12">
        <f>SUMIFS(Concentrado!H$2:H992,Concentrado!$A$2:$A992,"="&amp;$A3,Concentrado!$B$2:$B992, "=Sonora")</f>
        <v>34.057505266972427</v>
      </c>
      <c r="H3" s="12">
        <f>SUMIFS(Concentrado!I$2:I992,Concentrado!$A$2:$A992,"="&amp;$A3,Concentrado!$B$2:$B992, "=Sonora")</f>
        <v>28.792839632109775</v>
      </c>
      <c r="I3" s="12">
        <f>SUMIFS(Concentrado!J$2:J992,Concentrado!$A$2:$A992,"="&amp;$A3,Concentrado!$B$2:$B992, "=Sonora")</f>
        <v>39.425809225219936</v>
      </c>
      <c r="J3" s="12">
        <f>SUMIFS(Concentrado!K$2:K992,Concentrado!$A$2:$A992,"="&amp;$A3,Concentrado!$B$2:$B992, "=Sonora")</f>
        <v>65.674914882195296</v>
      </c>
      <c r="K3" s="12">
        <f>SUMIFS(Concentrado!L$2:L992,Concentrado!$A$2:$A992,"="&amp;$A3,Concentrado!$B$2:$B992, "=Sonora")</f>
        <v>11.577475113620199</v>
      </c>
      <c r="L3" s="12">
        <f>SUMIFS(Concentrado!M$2:M992,Concentrado!$A$2:$A992,"="&amp;$A3,Concentrado!$B$2:$B992, "=Sonora")</f>
        <v>10.123801108322596</v>
      </c>
      <c r="M3" s="12">
        <f>SUMIFS(Concentrado!N$2:N992,Concentrado!$A$2:$A992,"="&amp;$A3,Concentrado!$B$2:$B992, "=Sonora")</f>
        <v>17.995524770068609</v>
      </c>
      <c r="N3" s="12">
        <f>SUMIFS(Concentrado!O$2:O992,Concentrado!$A$2:$A992,"="&amp;$A3,Concentrado!$B$2:$B992, "=Sonora")</f>
        <v>1.9922616363807948</v>
      </c>
      <c r="O3" s="12">
        <f>SUMIFS(Concentrado!P$2:P992,Concentrado!$A$2:$A992,"="&amp;$A3,Concentrado!$B$2:$B992, "=Sonora")</f>
        <v>4.7247462313932038</v>
      </c>
      <c r="P3" s="12">
        <f>SUMIFS(Concentrado!Q$2:Q992,Concentrado!$A$2:$A992,"="&amp;$A3,Concentrado!$B$2:$B992, "=Sonora")</f>
        <v>6.6972838101211014</v>
      </c>
      <c r="Q3" s="12">
        <f>SUMIFS(Concentrado!R$2:R992,Concentrado!$A$2:$A992,"="&amp;$A3,Concentrado!$B$2:$B992, "=Sonora")</f>
        <v>0.93450471769131649</v>
      </c>
    </row>
    <row r="4" spans="1:17" x14ac:dyDescent="0.25">
      <c r="A4" s="5">
        <v>1992</v>
      </c>
      <c r="B4" s="12">
        <f>SUMIFS(Concentrado!C$2:C993,Concentrado!$A$2:$A993,"="&amp;$A4,Concentrado!$B$2:$B993, "=Sonora")</f>
        <v>54.210113471623885</v>
      </c>
      <c r="C4" s="12">
        <f>SUMIFS(Concentrado!D$2:D993,Concentrado!$A$2:$A993,"="&amp;$A4,Concentrado!$B$2:$B993, "=Sonora")</f>
        <v>48.460555982209229</v>
      </c>
      <c r="D4" s="12">
        <f>SUMIFS(Concentrado!E$2:E993,Concentrado!$A$2:$A993,"="&amp;$A4,Concentrado!$B$2:$B993, "=Sonora")</f>
        <v>22.20089662976066</v>
      </c>
      <c r="E4" s="12">
        <f>SUMIFS(Concentrado!F$2:F993,Concentrado!$A$2:$A993,"="&amp;$A4,Concentrado!$B$2:$B993, "=Sonora")</f>
        <v>19.097545487966158</v>
      </c>
      <c r="F4" s="12">
        <f>SUMIFS(Concentrado!G$2:G993,Concentrado!$A$2:$A993,"="&amp;$A4,Concentrado!$B$2:$B993, "=Sonora")</f>
        <v>39.715560935017777</v>
      </c>
      <c r="G4" s="12">
        <f>SUMIFS(Concentrado!H$2:H993,Concentrado!$A$2:$A993,"="&amp;$A4,Concentrado!$B$2:$B993, "=Sonora")</f>
        <v>33.312022440928288</v>
      </c>
      <c r="H4" s="12">
        <f>SUMIFS(Concentrado!I$2:I993,Concentrado!$A$2:$A993,"="&amp;$A4,Concentrado!$B$2:$B993, "=Sonora")</f>
        <v>29.787242607027778</v>
      </c>
      <c r="I4" s="12">
        <f>SUMIFS(Concentrado!J$2:J993,Concentrado!$A$2:$A993,"="&amp;$A4,Concentrado!$B$2:$B993, "=Sonora")</f>
        <v>36.902449400078929</v>
      </c>
      <c r="J4" s="12">
        <f>SUMIFS(Concentrado!K$2:K993,Concentrado!$A$2:$A993,"="&amp;$A4,Concentrado!$B$2:$B993, "=Sonora")</f>
        <v>63.831116171108022</v>
      </c>
      <c r="K4" s="12">
        <f>SUMIFS(Concentrado!L$2:L993,Concentrado!$A$2:$A993,"="&amp;$A4,Concentrado!$B$2:$B993, "=Sonora")</f>
        <v>15.640400780191939</v>
      </c>
      <c r="L4" s="12">
        <f>SUMIFS(Concentrado!M$2:M993,Concentrado!$A$2:$A993,"="&amp;$A4,Concentrado!$B$2:$B993, "=Sonora")</f>
        <v>12.238105805280057</v>
      </c>
      <c r="M4" s="12">
        <f>SUMIFS(Concentrado!N$2:N993,Concentrado!$A$2:$A993,"="&amp;$A4,Concentrado!$B$2:$B993, "=Sonora")</f>
        <v>22.139166802520645</v>
      </c>
      <c r="N4" s="12">
        <f>SUMIFS(Concentrado!O$2:O993,Concentrado!$A$2:$A993,"="&amp;$A4,Concentrado!$B$2:$B993, "=Sonora")</f>
        <v>2.1526428816712708</v>
      </c>
      <c r="O4" s="12">
        <f>SUMIFS(Concentrado!P$2:P993,Concentrado!$A$2:$A993,"="&amp;$A4,Concentrado!$B$2:$B993, "=Sonora")</f>
        <v>4.7829344897406054</v>
      </c>
      <c r="P4" s="12">
        <f>SUMIFS(Concentrado!Q$2:Q993,Concentrado!$A$2:$A993,"="&amp;$A4,Concentrado!$B$2:$B993, "=Sonora")</f>
        <v>6.1444431636468337</v>
      </c>
      <c r="Q4" s="12">
        <f>SUMIFS(Concentrado!R$2:R993,Concentrado!$A$2:$A993,"="&amp;$A4,Concentrado!$B$2:$B993, "=Sonora")</f>
        <v>0.71092730819054273</v>
      </c>
    </row>
    <row r="5" spans="1:17" x14ac:dyDescent="0.25">
      <c r="A5" s="5">
        <v>1993</v>
      </c>
      <c r="B5" s="12">
        <f>SUMIFS(Concentrado!C$2:C994,Concentrado!$A$2:$A994,"="&amp;$A5,Concentrado!$B$2:$B994, "=Sonora")</f>
        <v>56.441599071132543</v>
      </c>
      <c r="C5" s="12">
        <f>SUMIFS(Concentrado!D$2:D994,Concentrado!$A$2:$A994,"="&amp;$A5,Concentrado!$B$2:$B994, "=Sonora")</f>
        <v>47.975359210462656</v>
      </c>
      <c r="D5" s="12">
        <f>SUMIFS(Concentrado!E$2:E994,Concentrado!$A$2:$A994,"="&amp;$A5,Concentrado!$B$2:$B994, "=Sonora")</f>
        <v>22.317422774814904</v>
      </c>
      <c r="E5" s="12">
        <f>SUMIFS(Concentrado!F$2:F994,Concentrado!$A$2:$A994,"="&amp;$A5,Concentrado!$B$2:$B994, "=Sonora")</f>
        <v>17.715892305780901</v>
      </c>
      <c r="F5" s="12">
        <f>SUMIFS(Concentrado!G$2:G994,Concentrado!$A$2:$A994,"="&amp;$A5,Concentrado!$B$2:$B994, "=Sonora")</f>
        <v>43.892536439949524</v>
      </c>
      <c r="G5" s="12">
        <f>SUMIFS(Concentrado!H$2:H994,Concentrado!$A$2:$A994,"="&amp;$A5,Concentrado!$B$2:$B994, "=Sonora")</f>
        <v>35.537132575870537</v>
      </c>
      <c r="H5" s="12">
        <f>SUMIFS(Concentrado!I$2:I994,Concentrado!$A$2:$A994,"="&amp;$A5,Concentrado!$B$2:$B994, "=Sonora")</f>
        <v>29.860277552758081</v>
      </c>
      <c r="I5" s="12">
        <f>SUMIFS(Concentrado!J$2:J994,Concentrado!$A$2:$A994,"="&amp;$A5,Concentrado!$B$2:$B994, "=Sonora")</f>
        <v>41.313446724706047</v>
      </c>
      <c r="J5" s="12">
        <f>SUMIFS(Concentrado!K$2:K994,Concentrado!$A$2:$A994,"="&amp;$A5,Concentrado!$B$2:$B994, "=Sonora")</f>
        <v>64.513563753118817</v>
      </c>
      <c r="K5" s="12">
        <f>SUMIFS(Concentrado!L$2:L994,Concentrado!$A$2:$A994,"="&amp;$A5,Concentrado!$B$2:$B994, "=Sonora")</f>
        <v>16.849074046461695</v>
      </c>
      <c r="L5" s="12">
        <f>SUMIFS(Concentrado!M$2:M994,Concentrado!$A$2:$A994,"="&amp;$A5,Concentrado!$B$2:$B994, "=Sonora")</f>
        <v>10.636288631099713</v>
      </c>
      <c r="M5" s="12">
        <f>SUMIFS(Concentrado!N$2:N994,Concentrado!$A$2:$A994,"="&amp;$A5,Concentrado!$B$2:$B994, "=Sonora")</f>
        <v>20.005400472639906</v>
      </c>
      <c r="N5" s="12">
        <f>SUMIFS(Concentrado!O$2:O994,Concentrado!$A$2:$A994,"="&amp;$A5,Concentrado!$B$2:$B994, "=Sonora")</f>
        <v>1.1030289174072001</v>
      </c>
      <c r="O5" s="12">
        <f>SUMIFS(Concentrado!P$2:P994,Concentrado!$A$2:$A994,"="&amp;$A5,Concentrado!$B$2:$B994, "=Sonora")</f>
        <v>4.3614371419987013</v>
      </c>
      <c r="P5" s="12">
        <f>SUMIFS(Concentrado!Q$2:Q994,Concentrado!$A$2:$A994,"="&amp;$A5,Concentrado!$B$2:$B994, "=Sonora")</f>
        <v>7.3559379317885867</v>
      </c>
      <c r="Q5" s="12">
        <f>SUMIFS(Concentrado!R$2:R994,Concentrado!$A$2:$A994,"="&amp;$A5,Concentrado!$B$2:$B994, "=Sonora")</f>
        <v>1.1928547997495005</v>
      </c>
    </row>
    <row r="6" spans="1:17" x14ac:dyDescent="0.25">
      <c r="A6" s="5">
        <v>1994</v>
      </c>
      <c r="B6" s="12">
        <f>SUMIFS(Concentrado!C$2:C995,Concentrado!$A$2:$A995,"="&amp;$A6,Concentrado!$B$2:$B995, "=Sonora")</f>
        <v>57.438708936274722</v>
      </c>
      <c r="C6" s="12">
        <f>SUMIFS(Concentrado!D$2:D995,Concentrado!$A$2:$A995,"="&amp;$A6,Concentrado!$B$2:$B995, "=Sonora")</f>
        <v>46.347096176166502</v>
      </c>
      <c r="D6" s="12">
        <f>SUMIFS(Concentrado!E$2:E995,Concentrado!$A$2:$A995,"="&amp;$A6,Concentrado!$B$2:$B995, "=Sonora")</f>
        <v>18.413101254309332</v>
      </c>
      <c r="E6" s="12">
        <f>SUMIFS(Concentrado!F$2:F995,Concentrado!$A$2:$A995,"="&amp;$A6,Concentrado!$B$2:$B995, "=Sonora")</f>
        <v>20.853391781988879</v>
      </c>
      <c r="F6" s="12">
        <f>SUMIFS(Concentrado!G$2:G995,Concentrado!$A$2:$A995,"="&amp;$A6,Concentrado!$B$2:$B995, "=Sonora")</f>
        <v>60.117051435441944</v>
      </c>
      <c r="G6" s="12">
        <f>SUMIFS(Concentrado!H$2:H995,Concentrado!$A$2:$A995,"="&amp;$A6,Concentrado!$B$2:$B995, "=Sonora")</f>
        <v>37.482536545473131</v>
      </c>
      <c r="H6" s="12">
        <f>SUMIFS(Concentrado!I$2:I995,Concentrado!$A$2:$A995,"="&amp;$A6,Concentrado!$B$2:$B995, "=Sonora")</f>
        <v>32.063230235239807</v>
      </c>
      <c r="I6" s="12">
        <f>SUMIFS(Concentrado!J$2:J995,Concentrado!$A$2:$A995,"="&amp;$A6,Concentrado!$B$2:$B995, "=Sonora")</f>
        <v>42.892084692727778</v>
      </c>
      <c r="J6" s="12">
        <f>SUMIFS(Concentrado!K$2:K995,Concentrado!$A$2:$A995,"="&amp;$A6,Concentrado!$B$2:$B995, "=Sonora")</f>
        <v>68.393459540765917</v>
      </c>
      <c r="K6" s="12">
        <f>SUMIFS(Concentrado!L$2:L995,Concentrado!$A$2:$A995,"="&amp;$A6,Concentrado!$B$2:$B995, "=Sonora")</f>
        <v>17.767695894932068</v>
      </c>
      <c r="L6" s="12">
        <f>SUMIFS(Concentrado!M$2:M995,Concentrado!$A$2:$A995,"="&amp;$A6,Concentrado!$B$2:$B995, "=Sonora")</f>
        <v>12.169654722556212</v>
      </c>
      <c r="M6" s="12">
        <f>SUMIFS(Concentrado!N$2:N995,Concentrado!$A$2:$A995,"="&amp;$A6,Concentrado!$B$2:$B995, "=Sonora")</f>
        <v>22.405630766794083</v>
      </c>
      <c r="N6" s="12">
        <f>SUMIFS(Concentrado!O$2:O995,Concentrado!$A$2:$A995,"="&amp;$A6,Concentrado!$B$2:$B995, "=Sonora")</f>
        <v>1.7667220239567507</v>
      </c>
      <c r="O6" s="12">
        <f>SUMIFS(Concentrado!P$2:P995,Concentrado!$A$2:$A995,"="&amp;$A6,Concentrado!$B$2:$B995, "=Sonora")</f>
        <v>4.5530465872519486</v>
      </c>
      <c r="P6" s="12">
        <f>SUMIFS(Concentrado!Q$2:Q995,Concentrado!$A$2:$A995,"="&amp;$A6,Concentrado!$B$2:$B995, "=Sonora")</f>
        <v>5.646719791266082</v>
      </c>
      <c r="Q6" s="12">
        <f>SUMIFS(Concentrado!R$2:R995,Concentrado!$A$2:$A995,"="&amp;$A6,Concentrado!$B$2:$B995, "=Sonora")</f>
        <v>1.898466136718769</v>
      </c>
    </row>
    <row r="7" spans="1:17" x14ac:dyDescent="0.25">
      <c r="A7" s="5">
        <v>1995</v>
      </c>
      <c r="B7" s="12">
        <f>SUMIFS(Concentrado!C$2:C996,Concentrado!$A$2:$A996,"="&amp;$A7,Concentrado!$B$2:$B996, "=Sonora")</f>
        <v>38.979668205064243</v>
      </c>
      <c r="C7" s="12">
        <f>SUMIFS(Concentrado!D$2:D996,Concentrado!$A$2:$A996,"="&amp;$A7,Concentrado!$B$2:$B996, "=Sonora")</f>
        <v>40.149058251216168</v>
      </c>
      <c r="D7" s="12">
        <f>SUMIFS(Concentrado!E$2:E996,Concentrado!$A$2:$A996,"="&amp;$A7,Concentrado!$B$2:$B996, "=Sonora")</f>
        <v>23.116487834948277</v>
      </c>
      <c r="E7" s="12">
        <f>SUMIFS(Concentrado!F$2:F996,Concentrado!$A$2:$A996,"="&amp;$A7,Concentrado!$B$2:$B996, "=Sonora")</f>
        <v>16.481199660102011</v>
      </c>
      <c r="F7" s="12">
        <f>SUMIFS(Concentrado!G$2:G996,Concentrado!$A$2:$A996,"="&amp;$A7,Concentrado!$B$2:$B996, "=Sonora")</f>
        <v>54.710830464814094</v>
      </c>
      <c r="G7" s="12">
        <f>SUMIFS(Concentrado!H$2:H996,Concentrado!$A$2:$A996,"="&amp;$A7,Concentrado!$B$2:$B996, "=Sonora")</f>
        <v>40.217873051782774</v>
      </c>
      <c r="H7" s="12">
        <f>SUMIFS(Concentrado!I$2:I996,Concentrado!$A$2:$A996,"="&amp;$A7,Concentrado!$B$2:$B996, "=Sonora")</f>
        <v>35.517283183560899</v>
      </c>
      <c r="I7" s="12">
        <f>SUMIFS(Concentrado!J$2:J996,Concentrado!$A$2:$A996,"="&amp;$A7,Concentrado!$B$2:$B996, "=Sonora")</f>
        <v>44.988796059442883</v>
      </c>
      <c r="J7" s="12">
        <f>SUMIFS(Concentrado!K$2:K996,Concentrado!$A$2:$A996,"="&amp;$A7,Concentrado!$B$2:$B996, "=Sonora")</f>
        <v>70.894139211090405</v>
      </c>
      <c r="K7" s="12">
        <f>SUMIFS(Concentrado!L$2:L996,Concentrado!$A$2:$A996,"="&amp;$A7,Concentrado!$B$2:$B996, "=Sonora")</f>
        <v>12.404088960217701</v>
      </c>
      <c r="L7" s="12">
        <f>SUMIFS(Concentrado!M$2:M996,Concentrado!$A$2:$A996,"="&amp;$A7,Concentrado!$B$2:$B996, "=Sonora")</f>
        <v>14.884906752261243</v>
      </c>
      <c r="M7" s="12">
        <f>SUMIFS(Concentrado!N$2:N996,Concentrado!$A$2:$A996,"="&amp;$A7,Concentrado!$B$2:$B996, "=Sonora")</f>
        <v>27.561411750443256</v>
      </c>
      <c r="N7" s="12">
        <f>SUMIFS(Concentrado!O$2:O996,Concentrado!$A$2:$A996,"="&amp;$A7,Concentrado!$B$2:$B996, "=Sonora")</f>
        <v>1.9225981221984141</v>
      </c>
      <c r="O7" s="12">
        <f>SUMIFS(Concentrado!P$2:P996,Concentrado!$A$2:$A996,"="&amp;$A7,Concentrado!$B$2:$B996, "=Sonora")</f>
        <v>5.1005701963007821</v>
      </c>
      <c r="P7" s="12">
        <f>SUMIFS(Concentrado!Q$2:Q996,Concentrado!$A$2:$A996,"="&amp;$A7,Concentrado!$B$2:$B996, "=Sonora")</f>
        <v>6.1066284111840989</v>
      </c>
      <c r="Q7" s="12">
        <f>SUMIFS(Concentrado!R$2:R996,Concentrado!$A$2:$A996,"="&amp;$A7,Concentrado!$B$2:$B996, "=Sonora")</f>
        <v>2.3854017231187887</v>
      </c>
    </row>
    <row r="8" spans="1:17" x14ac:dyDescent="0.25">
      <c r="A8" s="5">
        <v>1996</v>
      </c>
      <c r="B8" s="12">
        <f>SUMIFS(Concentrado!C$2:C997,Concentrado!$A$2:$A997,"="&amp;$A8,Concentrado!$B$2:$B997, "=Sonora")</f>
        <v>37.182352326027257</v>
      </c>
      <c r="C8" s="12">
        <f>SUMIFS(Concentrado!D$2:D997,Concentrado!$A$2:$A997,"="&amp;$A8,Concentrado!$B$2:$B997, "=Sonora")</f>
        <v>52.287682958475834</v>
      </c>
      <c r="D8" s="12">
        <f>SUMIFS(Concentrado!E$2:E997,Concentrado!$A$2:$A997,"="&amp;$A8,Concentrado!$B$2:$B997, "=Sonora")</f>
        <v>19.290003422419961</v>
      </c>
      <c r="E8" s="12">
        <f>SUMIFS(Concentrado!F$2:F997,Concentrado!$A$2:$A997,"="&amp;$A8,Concentrado!$B$2:$B997, "=Sonora")</f>
        <v>22.193874905364904</v>
      </c>
      <c r="F8" s="12">
        <f>SUMIFS(Concentrado!G$2:G997,Concentrado!$A$2:$A997,"="&amp;$A8,Concentrado!$B$2:$B997, "=Sonora")</f>
        <v>50.266523048029384</v>
      </c>
      <c r="G8" s="12">
        <f>SUMIFS(Concentrado!H$2:H997,Concentrado!$A$2:$A997,"="&amp;$A8,Concentrado!$B$2:$B997, "=Sonora")</f>
        <v>36.730764900587694</v>
      </c>
      <c r="H8" s="12">
        <f>SUMIFS(Concentrado!I$2:I997,Concentrado!$A$2:$A997,"="&amp;$A8,Concentrado!$B$2:$B997, "=Sonora")</f>
        <v>33.994439813542826</v>
      </c>
      <c r="I8" s="12">
        <f>SUMIFS(Concentrado!J$2:J997,Concentrado!$A$2:$A997,"="&amp;$A8,Concentrado!$B$2:$B997, "=Sonora")</f>
        <v>39.507647754349385</v>
      </c>
      <c r="J8" s="12">
        <f>SUMIFS(Concentrado!K$2:K997,Concentrado!$A$2:$A997,"="&amp;$A8,Concentrado!$B$2:$B997, "=Sonora")</f>
        <v>73.039337101168627</v>
      </c>
      <c r="K8" s="12">
        <f>SUMIFS(Concentrado!L$2:L997,Concentrado!$A$2:$A997,"="&amp;$A8,Concentrado!$B$2:$B997, "=Sonora")</f>
        <v>11.258472000180134</v>
      </c>
      <c r="L8" s="12">
        <f>SUMIFS(Concentrado!M$2:M997,Concentrado!$A$2:$A997,"="&amp;$A8,Concentrado!$B$2:$B997, "=Sonora")</f>
        <v>15.152026900242433</v>
      </c>
      <c r="M8" s="12">
        <f>SUMIFS(Concentrado!N$2:N997,Concentrado!$A$2:$A997,"="&amp;$A8,Concentrado!$B$2:$B997, "=Sonora")</f>
        <v>27.940635463185881</v>
      </c>
      <c r="N8" s="12">
        <f>SUMIFS(Concentrado!O$2:O997,Concentrado!$A$2:$A997,"="&amp;$A8,Concentrado!$B$2:$B997, "=Sonora")</f>
        <v>2.1738657855264014</v>
      </c>
      <c r="O8" s="12">
        <f>SUMIFS(Concentrado!P$2:P997,Concentrado!$A$2:$A997,"="&amp;$A8,Concentrado!$B$2:$B997, "=Sonora")</f>
        <v>5.8821522559818549</v>
      </c>
      <c r="P8" s="12">
        <f>SUMIFS(Concentrado!Q$2:Q997,Concentrado!$A$2:$A997,"="&amp;$A8,Concentrado!$B$2:$B997, "=Sonora")</f>
        <v>6.4736214001035775</v>
      </c>
      <c r="Q8" s="12">
        <f>SUMIFS(Concentrado!R$2:R997,Concentrado!$A$2:$A997,"="&amp;$A8,Concentrado!$B$2:$B997, "=Sonora")</f>
        <v>1.8764120000300226</v>
      </c>
    </row>
    <row r="9" spans="1:17" x14ac:dyDescent="0.25">
      <c r="A9" s="5">
        <v>1997</v>
      </c>
      <c r="B9" s="12">
        <f>SUMIFS(Concentrado!C$2:C998,Concentrado!$A$2:$A998,"="&amp;$A9,Concentrado!$B$2:$B998, "=Sonora")</f>
        <v>21.761601653881726</v>
      </c>
      <c r="C9" s="12">
        <f>SUMIFS(Concentrado!D$2:D998,Concentrado!$A$2:$A998,"="&amp;$A9,Concentrado!$B$2:$B998, "=Sonora")</f>
        <v>47.797803632633077</v>
      </c>
      <c r="D9" s="12">
        <f>SUMIFS(Concentrado!E$2:E998,Concentrado!$A$2:$A998,"="&amp;$A9,Concentrado!$B$2:$B998, "=Sonora")</f>
        <v>19.578872579889872</v>
      </c>
      <c r="E9" s="12">
        <f>SUMIFS(Concentrado!F$2:F998,Concentrado!$A$2:$A998,"="&amp;$A9,Concentrado!$B$2:$B998, "=Sonora")</f>
        <v>21.597313052043468</v>
      </c>
      <c r="F9" s="12">
        <f>SUMIFS(Concentrado!G$2:G998,Concentrado!$A$2:$A998,"="&amp;$A9,Concentrado!$B$2:$B998, "=Sonora")</f>
        <v>50.948718773798412</v>
      </c>
      <c r="G9" s="12">
        <f>SUMIFS(Concentrado!H$2:H998,Concentrado!$A$2:$A998,"="&amp;$A9,Concentrado!$B$2:$B998, "=Sonora")</f>
        <v>40.070776281061796</v>
      </c>
      <c r="H9" s="12">
        <f>SUMIFS(Concentrado!I$2:I998,Concentrado!$A$2:$A998,"="&amp;$A9,Concentrado!$B$2:$B998, "=Sonora")</f>
        <v>35.809844217995639</v>
      </c>
      <c r="I9" s="12">
        <f>SUMIFS(Concentrado!J$2:J998,Concentrado!$A$2:$A998,"="&amp;$A9,Concentrado!$B$2:$B998, "=Sonora")</f>
        <v>44.39925752502122</v>
      </c>
      <c r="J9" s="12">
        <f>SUMIFS(Concentrado!K$2:K998,Concentrado!$A$2:$A998,"="&amp;$A9,Concentrado!$B$2:$B998, "=Sonora")</f>
        <v>76.995117473079461</v>
      </c>
      <c r="K9" s="12">
        <f>SUMIFS(Concentrado!L$2:L998,Concentrado!$A$2:$A998,"="&amp;$A9,Concentrado!$B$2:$B998, "=Sonora")</f>
        <v>12.770824773179045</v>
      </c>
      <c r="L9" s="12">
        <f>SUMIFS(Concentrado!M$2:M998,Concentrado!$A$2:$A998,"="&amp;$A9,Concentrado!$B$2:$B998, "=Sonora")</f>
        <v>12.446927043424505</v>
      </c>
      <c r="M9" s="12">
        <f>SUMIFS(Concentrado!N$2:N998,Concentrado!$A$2:$A998,"="&amp;$A9,Concentrado!$B$2:$B998, "=Sonora")</f>
        <v>22.679568004730573</v>
      </c>
      <c r="N9" s="12">
        <f>SUMIFS(Concentrado!O$2:O998,Concentrado!$A$2:$A998,"="&amp;$A9,Concentrado!$B$2:$B998, "=Sonora")</f>
        <v>2.0520665242656868</v>
      </c>
      <c r="O9" s="12">
        <f>SUMIFS(Concentrado!P$2:P998,Concentrado!$A$2:$A998,"="&amp;$A9,Concentrado!$B$2:$B998, "=Sonora")</f>
        <v>6.3108441338366426</v>
      </c>
      <c r="P9" s="12">
        <f>SUMIFS(Concentrado!Q$2:Q998,Concentrado!$A$2:$A998,"="&amp;$A9,Concentrado!$B$2:$B998, "=Sonora")</f>
        <v>5.6450747185791439</v>
      </c>
      <c r="Q9" s="12">
        <f>SUMIFS(Concentrado!R$2:R998,Concentrado!$A$2:$A998,"="&amp;$A9,Concentrado!$B$2:$B998, "=Sonora")</f>
        <v>2.1747418997804902</v>
      </c>
    </row>
    <row r="10" spans="1:17" x14ac:dyDescent="0.25">
      <c r="A10" s="5">
        <v>1998</v>
      </c>
      <c r="B10" s="12">
        <f>SUMIFS(Concentrado!C$2:C999,Concentrado!$A$2:$A999,"="&amp;$A10,Concentrado!$B$2:$B999, "=Sonora")</f>
        <v>22.657931643364154</v>
      </c>
      <c r="C10" s="12">
        <f>SUMIFS(Concentrado!D$2:D999,Concentrado!$A$2:$A999,"="&amp;$A10,Concentrado!$B$2:$B999, "=Sonora")</f>
        <v>32.424281489641814</v>
      </c>
      <c r="D10" s="12">
        <f>SUMIFS(Concentrado!E$2:E999,Concentrado!$A$2:$A999,"="&amp;$A10,Concentrado!$B$2:$B999, "=Sonora")</f>
        <v>20.239096432417139</v>
      </c>
      <c r="E10" s="12">
        <f>SUMIFS(Concentrado!F$2:F999,Concentrado!$A$2:$A999,"="&amp;$A10,Concentrado!$B$2:$B999, "=Sonora")</f>
        <v>19.2566160230765</v>
      </c>
      <c r="F10" s="12">
        <f>SUMIFS(Concentrado!G$2:G999,Concentrado!$A$2:$A999,"="&amp;$A10,Concentrado!$B$2:$B999, "=Sonora")</f>
        <v>42.144916074383175</v>
      </c>
      <c r="G10" s="12">
        <f>SUMIFS(Concentrado!H$2:H999,Concentrado!$A$2:$A999,"="&amp;$A10,Concentrado!$B$2:$B999, "=Sonora")</f>
        <v>47.356095921439113</v>
      </c>
      <c r="H10" s="12">
        <f>SUMIFS(Concentrado!I$2:I999,Concentrado!$A$2:$A999,"="&amp;$A10,Concentrado!$B$2:$B999, "=Sonora")</f>
        <v>41.48674733936793</v>
      </c>
      <c r="I10" s="12">
        <f>SUMIFS(Concentrado!J$2:J999,Concentrado!$A$2:$A999,"="&amp;$A10,Concentrado!$B$2:$B999, "=Sonora")</f>
        <v>53.323509773674402</v>
      </c>
      <c r="J10" s="12">
        <f>SUMIFS(Concentrado!K$2:K999,Concentrado!$A$2:$A999,"="&amp;$A10,Concentrado!$B$2:$B999, "=Sonora")</f>
        <v>69.915316157881662</v>
      </c>
      <c r="K10" s="12">
        <f>SUMIFS(Concentrado!L$2:L999,Concentrado!$A$2:$A999,"="&amp;$A10,Concentrado!$B$2:$B999, "=Sonora")</f>
        <v>12.466937499086672</v>
      </c>
      <c r="L10" s="12">
        <f>SUMIFS(Concentrado!M$2:M999,Concentrado!$A$2:$A999,"="&amp;$A10,Concentrado!$B$2:$B999, "=Sonora")</f>
        <v>12.786602563165816</v>
      </c>
      <c r="M10" s="12">
        <f>SUMIFS(Concentrado!N$2:N999,Concentrado!$A$2:$A999,"="&amp;$A10,Concentrado!$B$2:$B999, "=Sonora")</f>
        <v>23.460846202830339</v>
      </c>
      <c r="N10" s="12">
        <f>SUMIFS(Concentrado!O$2:O999,Concentrado!$A$2:$A999,"="&amp;$A10,Concentrado!$B$2:$B999, "=Sonora")</f>
        <v>1.9340133078534756</v>
      </c>
      <c r="O10" s="12">
        <f>SUMIFS(Concentrado!P$2:P999,Concentrado!$A$2:$A999,"="&amp;$A10,Concentrado!$B$2:$B999, "=Sonora")</f>
        <v>6.5069746634674051</v>
      </c>
      <c r="P10" s="12">
        <f>SUMIFS(Concentrado!Q$2:Q999,Concentrado!$A$2:$A999,"="&amp;$A10,Concentrado!$B$2:$B999, "=Sonora")</f>
        <v>4.6123102102848126</v>
      </c>
      <c r="Q10" s="12">
        <f>SUMIFS(Concentrado!R$2:R999,Concentrado!$A$2:$A999,"="&amp;$A10,Concentrado!$B$2:$B999, "=Sonora")</f>
        <v>2.6943198258099401</v>
      </c>
    </row>
    <row r="11" spans="1:17" x14ac:dyDescent="0.25">
      <c r="A11" s="5">
        <v>1999</v>
      </c>
      <c r="B11" s="12">
        <f>SUMIFS(Concentrado!C$2:C1000,Concentrado!$A$2:$A1000,"="&amp;$A11,Concentrado!$B$2:$B1000, "=Sonora")</f>
        <v>22.412003397187885</v>
      </c>
      <c r="C11" s="12">
        <f>SUMIFS(Concentrado!D$2:D1000,Concentrado!$A$2:$A1000,"="&amp;$A11,Concentrado!$B$2:$B1000, "=Sonora")</f>
        <v>25.557547733635307</v>
      </c>
      <c r="D11" s="12">
        <f>SUMIFS(Concentrado!E$2:E1000,Concentrado!$A$2:$A1000,"="&amp;$A11,Concentrado!$B$2:$B1000, "=Sonora")</f>
        <v>18.56356297927962</v>
      </c>
      <c r="E11" s="12">
        <f>SUMIFS(Concentrado!F$2:F1000,Concentrado!$A$2:$A1000,"="&amp;$A11,Concentrado!$B$2:$B1000, "=Sonora")</f>
        <v>21.051463172378948</v>
      </c>
      <c r="F11" s="12">
        <f>SUMIFS(Concentrado!G$2:G1000,Concentrado!$A$2:$A1000,"="&amp;$A11,Concentrado!$B$2:$B1000, "=Sonora")</f>
        <v>50.444669763969394</v>
      </c>
      <c r="G11" s="12">
        <f>SUMIFS(Concentrado!H$2:H1000,Concentrado!$A$2:$A1000,"="&amp;$A11,Concentrado!$B$2:$B1000, "=Sonora")</f>
        <v>49.379286584301717</v>
      </c>
      <c r="H11" s="12">
        <f>SUMIFS(Concentrado!I$2:I1000,Concentrado!$A$2:$A1000,"="&amp;$A11,Concentrado!$B$2:$B1000, "=Sonora")</f>
        <v>43.190866070757906</v>
      </c>
      <c r="I11" s="12">
        <f>SUMIFS(Concentrado!J$2:J1000,Concentrado!$A$2:$A1000,"="&amp;$A11,Concentrado!$B$2:$B1000, "=Sonora")</f>
        <v>55.674981828304546</v>
      </c>
      <c r="J11" s="12">
        <f>SUMIFS(Concentrado!K$2:K1000,Concentrado!$A$2:$A1000,"="&amp;$A11,Concentrado!$B$2:$B1000, "=Sonora")</f>
        <v>72.152382223637218</v>
      </c>
      <c r="K11" s="12">
        <f>SUMIFS(Concentrado!L$2:L1000,Concentrado!$A$2:$A1000,"="&amp;$A11,Concentrado!$B$2:$B1000, "=Sonora")</f>
        <v>11.544381155781954</v>
      </c>
      <c r="L11" s="12">
        <f>SUMIFS(Concentrado!M$2:M1000,Concentrado!$A$2:$A1000,"="&amp;$A11,Concentrado!$B$2:$B1000, "=Sonora")</f>
        <v>12.401190694687644</v>
      </c>
      <c r="M11" s="12">
        <f>SUMIFS(Concentrado!N$2:N1000,Concentrado!$A$2:$A1000,"="&amp;$A11,Concentrado!$B$2:$B1000, "=Sonora")</f>
        <v>22.355520740557921</v>
      </c>
      <c r="N11" s="12">
        <f>SUMIFS(Concentrado!O$2:O1000,Concentrado!$A$2:$A1000,"="&amp;$A11,Concentrado!$B$2:$B1000, "=Sonora")</f>
        <v>2.2743048132477344</v>
      </c>
      <c r="O11" s="12">
        <f>SUMIFS(Concentrado!P$2:P1000,Concentrado!$A$2:$A1000,"="&amp;$A11,Concentrado!$B$2:$B1000, "=Sonora")</f>
        <v>7.2859913516439159</v>
      </c>
      <c r="P11" s="12">
        <f>SUMIFS(Concentrado!Q$2:Q1000,Concentrado!$A$2:$A1000,"="&amp;$A11,Concentrado!$B$2:$B1000, "=Sonora")</f>
        <v>5.5918096223318843</v>
      </c>
      <c r="Q11" s="12">
        <f>SUMIFS(Concentrado!R$2:R1000,Concentrado!$A$2:$A1000,"="&amp;$A11,Concentrado!$B$2:$B1000, "=Sonora")</f>
        <v>2.0743809889295699</v>
      </c>
    </row>
    <row r="12" spans="1:17" x14ac:dyDescent="0.25">
      <c r="A12" s="5">
        <v>2000</v>
      </c>
      <c r="B12" s="12">
        <f>SUMIFS(Concentrado!C$2:C1001,Concentrado!$A$2:$A1001,"="&amp;$A12,Concentrado!$B$2:$B1001, "=Sonora")</f>
        <v>23.261315249960575</v>
      </c>
      <c r="C12" s="12">
        <f>SUMIFS(Concentrado!D$2:D1001,Concentrado!$A$2:$A1001,"="&amp;$A12,Concentrado!$B$2:$B1001, "=Sonora")</f>
        <v>27.203911055038635</v>
      </c>
      <c r="D12" s="12">
        <f>SUMIFS(Concentrado!E$2:E1001,Concentrado!$A$2:$A1001,"="&amp;$A12,Concentrado!$B$2:$B1001, "=Sonora")</f>
        <v>16.000744220661424</v>
      </c>
      <c r="E12" s="12">
        <f>SUMIFS(Concentrado!F$2:F1001,Concentrado!$A$2:$A1001,"="&amp;$A12,Concentrado!$B$2:$B1001, "=Sonora")</f>
        <v>20.280013023861574</v>
      </c>
      <c r="F12" s="12">
        <f>SUMIFS(Concentrado!G$2:G1001,Concentrado!$A$2:$A1001,"="&amp;$A12,Concentrado!$B$2:$B1001, "=Sonora")</f>
        <v>51.12947443769751</v>
      </c>
      <c r="G12" s="12">
        <f>SUMIFS(Concentrado!H$2:H1001,Concentrado!$A$2:$A1001,"="&amp;$A12,Concentrado!$B$2:$B1001, "=Sonora")</f>
        <v>45.564243137913849</v>
      </c>
      <c r="H12" s="12">
        <f>SUMIFS(Concentrado!I$2:I1001,Concentrado!$A$2:$A1001,"="&amp;$A12,Concentrado!$B$2:$B1001, "=Sonora")</f>
        <v>41.259944704621113</v>
      </c>
      <c r="I12" s="12">
        <f>SUMIFS(Concentrado!J$2:J1001,Concentrado!$A$2:$A1001,"="&amp;$A12,Concentrado!$B$2:$B1001, "=Sonora")</f>
        <v>49.941764495440232</v>
      </c>
      <c r="J12" s="12">
        <f>SUMIFS(Concentrado!K$2:K1001,Concentrado!$A$2:$A1001,"="&amp;$A12,Concentrado!$B$2:$B1001, "=Sonora")</f>
        <v>71.391389736087461</v>
      </c>
      <c r="K12" s="12">
        <f>SUMIFS(Concentrado!L$2:L1001,Concentrado!$A$2:$A1001,"="&amp;$A12,Concentrado!$B$2:$B1001, "=Sonora")</f>
        <v>10.802059592695674</v>
      </c>
      <c r="L12" s="12">
        <f>SUMIFS(Concentrado!M$2:M1001,Concentrado!$A$2:$A1001,"="&amp;$A12,Concentrado!$B$2:$B1001, "=Sonora")</f>
        <v>8.8016781866409204</v>
      </c>
      <c r="M12" s="12">
        <f>SUMIFS(Concentrado!N$2:N1001,Concentrado!$A$2:$A1001,"="&amp;$A12,Concentrado!$B$2:$B1001, "=Sonora")</f>
        <v>16.133696326806973</v>
      </c>
      <c r="N12" s="12">
        <f>SUMIFS(Concentrado!O$2:O1001,Concentrado!$A$2:$A1001,"="&amp;$A12,Concentrado!$B$2:$B1001, "=Sonora")</f>
        <v>1.344930821241658</v>
      </c>
      <c r="O12" s="12">
        <f>SUMIFS(Concentrado!P$2:P1001,Concentrado!$A$2:$A1001,"="&amp;$A12,Concentrado!$B$2:$B1001, "=Sonora")</f>
        <v>6.7897256490517401</v>
      </c>
      <c r="P12" s="12">
        <f>SUMIFS(Concentrado!Q$2:Q1001,Concentrado!$A$2:$A1001,"="&amp;$A12,Concentrado!$B$2:$B1001, "=Sonora")</f>
        <v>4.7564624543968606</v>
      </c>
      <c r="Q12" s="12">
        <f>SUMIFS(Concentrado!R$2:R1001,Concentrado!$A$2:$A1001,"="&amp;$A12,Concentrado!$B$2:$B1001, "=Sonora")</f>
        <v>2.4004576872657055</v>
      </c>
    </row>
    <row r="13" spans="1:17" x14ac:dyDescent="0.25">
      <c r="A13" s="5">
        <v>2001</v>
      </c>
      <c r="B13" s="12">
        <f>SUMIFS(Concentrado!C$2:C1002,Concentrado!$A$2:$A1002,"="&amp;$A13,Concentrado!$B$2:$B1002, "=Sonora")</f>
        <v>20.864416721452162</v>
      </c>
      <c r="C13" s="12">
        <f>SUMIFS(Concentrado!D$2:D1002,Concentrado!$A$2:$A1002,"="&amp;$A13,Concentrado!$B$2:$B1002, "=Sonora")</f>
        <v>22.83275792158916</v>
      </c>
      <c r="D13" s="12">
        <f>SUMIFS(Concentrado!E$2:E1002,Concentrado!$A$2:$A1002,"="&amp;$A13,Concentrado!$B$2:$B1002, "=Sonora")</f>
        <v>17.33142928325513</v>
      </c>
      <c r="E13" s="12">
        <f>SUMIFS(Concentrado!F$2:F1002,Concentrado!$A$2:$A1002,"="&amp;$A13,Concentrado!$B$2:$B1002, "=Sonora")</f>
        <v>18.595179335159152</v>
      </c>
      <c r="F13" s="12">
        <f>SUMIFS(Concentrado!G$2:G1002,Concentrado!$A$2:$A1002,"="&amp;$A13,Concentrado!$B$2:$B1002, "=Sonora")</f>
        <v>62.269415884787534</v>
      </c>
      <c r="G13" s="12">
        <f>SUMIFS(Concentrado!H$2:H1002,Concentrado!$A$2:$A1002,"="&amp;$A13,Concentrado!$B$2:$B1002, "=Sonora")</f>
        <v>50.526374680167173</v>
      </c>
      <c r="H13" s="12">
        <f>SUMIFS(Concentrado!I$2:I1002,Concentrado!$A$2:$A1002,"="&amp;$A13,Concentrado!$B$2:$B1002, "=Sonora")</f>
        <v>45.701540324021323</v>
      </c>
      <c r="I13" s="12">
        <f>SUMIFS(Concentrado!J$2:J1002,Concentrado!$A$2:$A1002,"="&amp;$A13,Concentrado!$B$2:$B1002, "=Sonora")</f>
        <v>55.429246197500831</v>
      </c>
      <c r="J13" s="12">
        <f>SUMIFS(Concentrado!K$2:K1002,Concentrado!$A$2:$A1002,"="&amp;$A13,Concentrado!$B$2:$B1002, "=Sonora")</f>
        <v>75.265066781356296</v>
      </c>
      <c r="K13" s="12">
        <f>SUMIFS(Concentrado!L$2:L1002,Concentrado!$A$2:$A1002,"="&amp;$A13,Concentrado!$B$2:$B1002, "=Sonora")</f>
        <v>11.407771445954699</v>
      </c>
      <c r="L13" s="12">
        <f>SUMIFS(Concentrado!M$2:M1002,Concentrado!$A$2:$A1002,"="&amp;$A13,Concentrado!$B$2:$B1002, "=Sonora")</f>
        <v>10.533612714463917</v>
      </c>
      <c r="M13" s="12">
        <f>SUMIFS(Concentrado!N$2:N1002,Concentrado!$A$2:$A1002,"="&amp;$A13,Concentrado!$B$2:$B1002, "=Sonora")</f>
        <v>19.251882261731939</v>
      </c>
      <c r="N13" s="12">
        <f>SUMIFS(Concentrado!O$2:O1002,Concentrado!$A$2:$A1002,"="&amp;$A13,Concentrado!$B$2:$B1002, "=Sonora")</f>
        <v>1.6743333509578948</v>
      </c>
      <c r="O13" s="12">
        <f>SUMIFS(Concentrado!P$2:P1002,Concentrado!$A$2:$A1002,"="&amp;$A13,Concentrado!$B$2:$B1002, "=Sonora")</f>
        <v>7.1975076059376013</v>
      </c>
      <c r="P13" s="12">
        <f>SUMIFS(Concentrado!Q$2:Q1002,Concentrado!$A$2:$A1002,"="&amp;$A13,Concentrado!$B$2:$B1002, "=Sonora")</f>
        <v>4.0211301648575946</v>
      </c>
      <c r="Q13" s="12">
        <f>SUMIFS(Concentrado!R$2:R1002,Concentrado!$A$2:$A1002,"="&amp;$A13,Concentrado!$B$2:$B1002, "=Sonora")</f>
        <v>2.5787682578978055</v>
      </c>
    </row>
    <row r="14" spans="1:17" x14ac:dyDescent="0.25">
      <c r="A14" s="5">
        <v>2002</v>
      </c>
      <c r="B14" s="12">
        <f>SUMIFS(Concentrado!C$2:C1003,Concentrado!$A$2:$A1003,"="&amp;$A14,Concentrado!$B$2:$B1003, "=Sonora")</f>
        <v>9.4262552629925214</v>
      </c>
      <c r="C14" s="12">
        <f>SUMIFS(Concentrado!D$2:D1003,Concentrado!$A$2:$A1003,"="&amp;$A14,Concentrado!$B$2:$B1003, "=Sonora")</f>
        <v>21.994595613649217</v>
      </c>
      <c r="D14" s="12">
        <f>SUMIFS(Concentrado!E$2:E1003,Concentrado!$A$2:$A1003,"="&amp;$A14,Concentrado!$B$2:$B1003, "=Sonora")</f>
        <v>15.073465617600199</v>
      </c>
      <c r="E14" s="12">
        <f>SUMIFS(Concentrado!F$2:F1003,Concentrado!$A$2:$A1003,"="&amp;$A14,Concentrado!$B$2:$B1003, "=Sonora")</f>
        <v>18.053104169916516</v>
      </c>
      <c r="F14" s="12">
        <f>SUMIFS(Concentrado!G$2:G1003,Concentrado!$A$2:$A1003,"="&amp;$A14,Concentrado!$B$2:$B1003, "=Sonora")</f>
        <v>54.01172054335791</v>
      </c>
      <c r="G14" s="12">
        <f>SUMIFS(Concentrado!H$2:H1003,Concentrado!$A$2:$A1003,"="&amp;$A14,Concentrado!$B$2:$B1003, "=Sonora")</f>
        <v>50.302048552001196</v>
      </c>
      <c r="H14" s="12">
        <f>SUMIFS(Concentrado!I$2:I1003,Concentrado!$A$2:$A1003,"="&amp;$A14,Concentrado!$B$2:$B1003, "=Sonora")</f>
        <v>50.72576203735121</v>
      </c>
      <c r="I14" s="12">
        <f>SUMIFS(Concentrado!J$2:J1003,Concentrado!$A$2:$A1003,"="&amp;$A14,Concentrado!$B$2:$B1003, "=Sonora")</f>
        <v>49.871727492569029</v>
      </c>
      <c r="J14" s="12">
        <f>SUMIFS(Concentrado!K$2:K1003,Concentrado!$A$2:$A1003,"="&amp;$A14,Concentrado!$B$2:$B1003, "=Sonora")</f>
        <v>73.670378536876214</v>
      </c>
      <c r="K14" s="12">
        <f>SUMIFS(Concentrado!L$2:L1003,Concentrado!$A$2:$A1003,"="&amp;$A14,Concentrado!$B$2:$B1003, "=Sonora")</f>
        <v>11.555295525609155</v>
      </c>
      <c r="L14" s="12">
        <f>SUMIFS(Concentrado!M$2:M1003,Concentrado!$A$2:$A1003,"="&amp;$A14,Concentrado!$B$2:$B1003, "=Sonora")</f>
        <v>8.9349497000992724</v>
      </c>
      <c r="M14" s="12">
        <f>SUMIFS(Concentrado!N$2:N1003,Concentrado!$A$2:$A1003,"="&amp;$A14,Concentrado!$B$2:$B1003, "=Sonora")</f>
        <v>15.089848538842293</v>
      </c>
      <c r="N14" s="12">
        <f>SUMIFS(Concentrado!O$2:O1003,Concentrado!$A$2:$A1003,"="&amp;$A14,Concentrado!$B$2:$B1003, "=Sonora")</f>
        <v>2.6840686671347913</v>
      </c>
      <c r="O14" s="12">
        <f>SUMIFS(Concentrado!P$2:P1003,Concentrado!$A$2:$A1003,"="&amp;$A14,Concentrado!$B$2:$B1003, "=Sonora")</f>
        <v>7.5891097407922574</v>
      </c>
      <c r="P14" s="12">
        <f>SUMIFS(Concentrado!Q$2:Q1003,Concentrado!$A$2:$A1003,"="&amp;$A14,Concentrado!$B$2:$B1003, "=Sonora")</f>
        <v>4.2956488942784965</v>
      </c>
      <c r="Q14" s="12">
        <f>SUMIFS(Concentrado!R$2:R1003,Concentrado!$A$2:$A1003,"="&amp;$A14,Concentrado!$B$2:$B1003, "=Sonora")</f>
        <v>2.9639977370521624</v>
      </c>
    </row>
    <row r="15" spans="1:17" x14ac:dyDescent="0.25">
      <c r="A15" s="5">
        <v>2003</v>
      </c>
      <c r="B15" s="12">
        <f>SUMIFS(Concentrado!C$2:C1004,Concentrado!$A$2:$A1004,"="&amp;$A15,Concentrado!$B$2:$B1004, "=Sonora")</f>
        <v>13.310418534366326</v>
      </c>
      <c r="C15" s="12">
        <f>SUMIFS(Concentrado!D$2:D1004,Concentrado!$A$2:$A1004,"="&amp;$A15,Concentrado!$B$2:$B1004, "=Sonora")</f>
        <v>19.965627801549488</v>
      </c>
      <c r="D15" s="12">
        <f>SUMIFS(Concentrado!E$2:E1004,Concentrado!$A$2:$A1004,"="&amp;$A15,Concentrado!$B$2:$B1004, "=Sonora")</f>
        <v>15.495929338562217</v>
      </c>
      <c r="E15" s="12">
        <f>SUMIFS(Concentrado!F$2:F1004,Concentrado!$A$2:$A1004,"="&amp;$A15,Concentrado!$B$2:$B1004, "=Sonora")</f>
        <v>18.73134315650378</v>
      </c>
      <c r="F15" s="12">
        <f>SUMIFS(Concentrado!G$2:G1004,Concentrado!$A$2:$A1004,"="&amp;$A15,Concentrado!$B$2:$B1004, "=Sonora")</f>
        <v>52.354435199487703</v>
      </c>
      <c r="G15" s="12">
        <f>SUMIFS(Concentrado!H$2:H1004,Concentrado!$A$2:$A1004,"="&amp;$A15,Concentrado!$B$2:$B1004, "=Sonora")</f>
        <v>56.665716608079713</v>
      </c>
      <c r="H15" s="12">
        <f>SUMIFS(Concentrado!I$2:I1004,Concentrado!$A$2:$A1004,"="&amp;$A15,Concentrado!$B$2:$B1004, "=Sonora")</f>
        <v>49.291807500402378</v>
      </c>
      <c r="I15" s="12">
        <f>SUMIFS(Concentrado!J$2:J1004,Concentrado!$A$2:$A1004,"="&amp;$A15,Concentrado!$B$2:$B1004, "=Sonora")</f>
        <v>64.149521133183427</v>
      </c>
      <c r="J15" s="12">
        <f>SUMIFS(Concentrado!K$2:K1004,Concentrado!$A$2:$A1004,"="&amp;$A15,Concentrado!$B$2:$B1004, "=Sonora")</f>
        <v>79.973820607826369</v>
      </c>
      <c r="K15" s="12">
        <f>SUMIFS(Concentrado!L$2:L1004,Concentrado!$A$2:$A1004,"="&amp;$A15,Concentrado!$B$2:$B1004, "=Sonora")</f>
        <v>11.822951304219316</v>
      </c>
      <c r="L15" s="12">
        <f>SUMIFS(Concentrado!M$2:M1004,Concentrado!$A$2:$A1004,"="&amp;$A15,Concentrado!$B$2:$B1004, "=Sonora")</f>
        <v>9.5850355216349463</v>
      </c>
      <c r="M15" s="12">
        <f>SUMIFS(Concentrado!N$2:N1004,Concentrado!$A$2:$A1004,"="&amp;$A15,Concentrado!$B$2:$B1004, "=Sonora")</f>
        <v>17.185068941466817</v>
      </c>
      <c r="N15" s="12">
        <f>SUMIFS(Concentrado!O$2:O1004,Concentrado!$A$2:$A1004,"="&amp;$A15,Concentrado!$B$2:$B1004, "=Sonora")</f>
        <v>1.8717366908886413</v>
      </c>
      <c r="O15" s="12">
        <f>SUMIFS(Concentrado!P$2:P1004,Concentrado!$A$2:$A1004,"="&amp;$A15,Concentrado!$B$2:$B1004, "=Sonora")</f>
        <v>8.8735729272906188</v>
      </c>
      <c r="P15" s="12">
        <f>SUMIFS(Concentrado!Q$2:Q1004,Concentrado!$A$2:$A1004,"="&amp;$A15,Concentrado!$B$2:$B1004, "=Sonora")</f>
        <v>4.4336067390822436</v>
      </c>
      <c r="Q15" s="12">
        <f>SUMIFS(Concentrado!R$2:R1004,Concentrado!$A$2:$A1004,"="&amp;$A15,Concentrado!$B$2:$B1004, "=Sonora")</f>
        <v>3.4202109130063021</v>
      </c>
    </row>
    <row r="16" spans="1:17" x14ac:dyDescent="0.25">
      <c r="A16" s="5">
        <v>2004</v>
      </c>
      <c r="B16" s="12">
        <f>SUMIFS(Concentrado!C$2:C1005,Concentrado!$A$2:$A1005,"="&amp;$A16,Concentrado!$B$2:$B1005, "=Sonora")</f>
        <v>9.7457528009293561</v>
      </c>
      <c r="C16" s="12">
        <f>SUMIFS(Concentrado!D$2:D1005,Concentrado!$A$2:$A1005,"="&amp;$A16,Concentrado!$B$2:$B1005, "=Sonora")</f>
        <v>21.830486274081757</v>
      </c>
      <c r="D16" s="12">
        <f>SUMIFS(Concentrado!E$2:E1005,Concentrado!$A$2:$A1005,"="&amp;$A16,Concentrado!$B$2:$B1005, "=Sonora")</f>
        <v>15.727044722748756</v>
      </c>
      <c r="E16" s="12">
        <f>SUMIFS(Concentrado!F$2:F1005,Concentrado!$A$2:$A1005,"="&amp;$A16,Concentrado!$B$2:$B1005, "=Sonora")</f>
        <v>22.183410451035087</v>
      </c>
      <c r="F16" s="12">
        <f>SUMIFS(Concentrado!G$2:G1005,Concentrado!$A$2:$A1005,"="&amp;$A16,Concentrado!$B$2:$B1005, "=Sonora")</f>
        <v>54.465778029087218</v>
      </c>
      <c r="G16" s="12">
        <f>SUMIFS(Concentrado!H$2:H1005,Concentrado!$A$2:$A1005,"="&amp;$A16,Concentrado!$B$2:$B1005, "=Sonora")</f>
        <v>56.759061727451872</v>
      </c>
      <c r="H16" s="12">
        <f>SUMIFS(Concentrado!I$2:I1005,Concentrado!$A$2:$A1005,"="&amp;$A16,Concentrado!$B$2:$B1005, "=Sonora")</f>
        <v>50.051865936860438</v>
      </c>
      <c r="I16" s="12">
        <f>SUMIFS(Concentrado!J$2:J1005,Concentrado!$A$2:$A1005,"="&amp;$A16,Concentrado!$B$2:$B1005, "=Sonora")</f>
        <v>63.561944460242003</v>
      </c>
      <c r="J16" s="12">
        <f>SUMIFS(Concentrado!K$2:K1005,Concentrado!$A$2:$A1005,"="&amp;$A16,Concentrado!$B$2:$B1005, "=Sonora")</f>
        <v>77.270383229544933</v>
      </c>
      <c r="K16" s="12">
        <f>SUMIFS(Concentrado!L$2:L1005,Concentrado!$A$2:$A1005,"="&amp;$A16,Concentrado!$B$2:$B1005, "=Sonora")</f>
        <v>13.3282068869876</v>
      </c>
      <c r="L16" s="12">
        <f>SUMIFS(Concentrado!M$2:M1005,Concentrado!$A$2:$A1005,"="&amp;$A16,Concentrado!$B$2:$B1005, "=Sonora")</f>
        <v>10.587827900878001</v>
      </c>
      <c r="M16" s="12">
        <f>SUMIFS(Concentrado!N$2:N1005,Concentrado!$A$2:$A1005,"="&amp;$A16,Concentrado!$B$2:$B1005, "=Sonora")</f>
        <v>19.295118005313576</v>
      </c>
      <c r="N16" s="12">
        <f>SUMIFS(Concentrado!O$2:O1005,Concentrado!$A$2:$A1005,"="&amp;$A16,Concentrado!$B$2:$B1005, "=Sonora")</f>
        <v>1.7563168864014238</v>
      </c>
      <c r="O16" s="12">
        <f>SUMIFS(Concentrado!P$2:P1005,Concentrado!$A$2:$A1005,"="&amp;$A16,Concentrado!$B$2:$B1005, "=Sonora")</f>
        <v>6.6893062520486009</v>
      </c>
      <c r="P16" s="12">
        <f>SUMIFS(Concentrado!Q$2:Q1005,Concentrado!$A$2:$A1005,"="&amp;$A16,Concentrado!$B$2:$B1005, "=Sonora")</f>
        <v>4.0690475854354666</v>
      </c>
      <c r="Q16" s="12">
        <f>SUMIFS(Concentrado!R$2:R1005,Concentrado!$A$2:$A1005,"="&amp;$A16,Concentrado!$B$2:$B1005, "=Sonora")</f>
        <v>3.4877550732304003</v>
      </c>
    </row>
    <row r="17" spans="1:17" x14ac:dyDescent="0.25">
      <c r="A17" s="5">
        <v>2005</v>
      </c>
      <c r="B17" s="12">
        <f>SUMIFS(Concentrado!C$2:C1006,Concentrado!$A$2:$A1006,"="&amp;$A17,Concentrado!$B$2:$B1006, "=Sonora")</f>
        <v>8.9201568396272144</v>
      </c>
      <c r="C17" s="12">
        <f>SUMIFS(Concentrado!D$2:D1006,Concentrado!$A$2:$A1006,"="&amp;$A17,Concentrado!$B$2:$B1006, "=Sonora")</f>
        <v>20.942976927820418</v>
      </c>
      <c r="D17" s="12">
        <f>SUMIFS(Concentrado!E$2:E1006,Concentrado!$A$2:$A1006,"="&amp;$A17,Concentrado!$B$2:$B1006, "=Sonora")</f>
        <v>15.295689835611586</v>
      </c>
      <c r="E17" s="12">
        <f>SUMIFS(Concentrado!F$2:F1006,Concentrado!$A$2:$A1006,"="&amp;$A17,Concentrado!$B$2:$B1006, "=Sonora")</f>
        <v>20.769936724146259</v>
      </c>
      <c r="F17" s="12">
        <f>SUMIFS(Concentrado!G$2:G1006,Concentrado!$A$2:$A1006,"="&amp;$A17,Concentrado!$B$2:$B1006, "=Sonora")</f>
        <v>50.726953187410125</v>
      </c>
      <c r="G17" s="12">
        <f>SUMIFS(Concentrado!H$2:H1006,Concentrado!$A$2:$A1006,"="&amp;$A17,Concentrado!$B$2:$B1006, "=Sonora")</f>
        <v>55.571479785619033</v>
      </c>
      <c r="H17" s="12">
        <f>SUMIFS(Concentrado!I$2:I1006,Concentrado!$A$2:$A1006,"="&amp;$A17,Concentrado!$B$2:$B1006, "=Sonora")</f>
        <v>50.534956724880551</v>
      </c>
      <c r="I17" s="12">
        <f>SUMIFS(Concentrado!J$2:J1006,Concentrado!$A$2:$A1006,"="&amp;$A17,Concentrado!$B$2:$B1006, "=Sonora")</f>
        <v>60.676418742929307</v>
      </c>
      <c r="J17" s="12">
        <f>SUMIFS(Concentrado!K$2:K1006,Concentrado!$A$2:$A1006,"="&amp;$A17,Concentrado!$B$2:$B1006, "=Sonora")</f>
        <v>75.25219488971041</v>
      </c>
      <c r="K17" s="12">
        <f>SUMIFS(Concentrado!L$2:L1006,Concentrado!$A$2:$A1006,"="&amp;$A17,Concentrado!$B$2:$B1006, "=Sonora")</f>
        <v>13.964324824894717</v>
      </c>
      <c r="L17" s="12">
        <f>SUMIFS(Concentrado!M$2:M1006,Concentrado!$A$2:$A1006,"="&amp;$A17,Concentrado!$B$2:$B1006, "=Sonora")</f>
        <v>10.003682988594168</v>
      </c>
      <c r="M17" s="12">
        <f>SUMIFS(Concentrado!N$2:N1006,Concentrado!$A$2:$A1006,"="&amp;$A17,Concentrado!$B$2:$B1006, "=Sonora")</f>
        <v>17.602063578329183</v>
      </c>
      <c r="N17" s="12">
        <f>SUMIFS(Concentrado!O$2:O1006,Concentrado!$A$2:$A1006,"="&amp;$A17,Concentrado!$B$2:$B1006, "=Sonora")</f>
        <v>2.3020863479702176</v>
      </c>
      <c r="O17" s="12">
        <f>SUMIFS(Concentrado!P$2:P1006,Concentrado!$A$2:$A1006,"="&amp;$A17,Concentrado!$B$2:$B1006, "=Sonora")</f>
        <v>8.4135759690557546</v>
      </c>
      <c r="P17" s="12">
        <f>SUMIFS(Concentrado!Q$2:Q1006,Concentrado!$A$2:$A1006,"="&amp;$A17,Concentrado!$B$2:$B1006, "=Sonora")</f>
        <v>4.2056299911232626</v>
      </c>
      <c r="Q17" s="12">
        <f>SUMIFS(Concentrado!R$2:R1006,Concentrado!$A$2:$A1006,"="&amp;$A17,Concentrado!$B$2:$B1006, "=Sonora")</f>
        <v>3.8381477588891912</v>
      </c>
    </row>
    <row r="18" spans="1:17" x14ac:dyDescent="0.25">
      <c r="A18" s="5">
        <v>2006</v>
      </c>
      <c r="B18" s="12">
        <f>SUMIFS(Concentrado!C$2:C1007,Concentrado!$A$2:$A1007,"="&amp;$A18,Concentrado!$B$2:$B1007, "=Sonora")</f>
        <v>11.971238134958332</v>
      </c>
      <c r="C18" s="12">
        <f>SUMIFS(Concentrado!D$2:D1007,Concentrado!$A$2:$A1007,"="&amp;$A18,Concentrado!$B$2:$B1007, "=Sonora")</f>
        <v>21.625462437344083</v>
      </c>
      <c r="D18" s="12">
        <f>SUMIFS(Concentrado!E$2:E1007,Concentrado!$A$2:$A1007,"="&amp;$A18,Concentrado!$B$2:$B1007, "=Sonora")</f>
        <v>17.224991270061242</v>
      </c>
      <c r="E18" s="12">
        <f>SUMIFS(Concentrado!F$2:F1007,Concentrado!$A$2:$A1007,"="&amp;$A18,Concentrado!$B$2:$B1007, "=Sonora")</f>
        <v>18.634308737611708</v>
      </c>
      <c r="F18" s="12">
        <f>SUMIFS(Concentrado!G$2:G1007,Concentrado!$A$2:$A1007,"="&amp;$A18,Concentrado!$B$2:$B1007, "=Sonora")</f>
        <v>54.468946946478511</v>
      </c>
      <c r="G18" s="12">
        <f>SUMIFS(Concentrado!H$2:H1007,Concentrado!$A$2:$A1007,"="&amp;$A18,Concentrado!$B$2:$B1007, "=Sonora")</f>
        <v>56.754599529117321</v>
      </c>
      <c r="H18" s="12">
        <f>SUMIFS(Concentrado!I$2:I1007,Concentrado!$A$2:$A1007,"="&amp;$A18,Concentrado!$B$2:$B1007, "=Sonora")</f>
        <v>53.710143726432086</v>
      </c>
      <c r="I18" s="12">
        <f>SUMIFS(Concentrado!J$2:J1007,Concentrado!$A$2:$A1007,"="&amp;$A18,Concentrado!$B$2:$B1007, "=Sonora")</f>
        <v>59.839813422530455</v>
      </c>
      <c r="J18" s="12">
        <f>SUMIFS(Concentrado!K$2:K1007,Concentrado!$A$2:$A1007,"="&amp;$A18,Concentrado!$B$2:$B1007, "=Sonora")</f>
        <v>73.159285894777383</v>
      </c>
      <c r="K18" s="12">
        <f>SUMIFS(Concentrado!L$2:L1007,Concentrado!$A$2:$A1007,"="&amp;$A18,Concentrado!$B$2:$B1007, "=Sonora")</f>
        <v>11.992668027707476</v>
      </c>
      <c r="L18" s="12">
        <f>SUMIFS(Concentrado!M$2:M1007,Concentrado!$A$2:$A1007,"="&amp;$A18,Concentrado!$B$2:$B1007, "=Sonora")</f>
        <v>9.5861125706424293</v>
      </c>
      <c r="M18" s="12">
        <f>SUMIFS(Concentrado!N$2:N1007,Concentrado!$A$2:$A1007,"="&amp;$A18,Concentrado!$B$2:$B1007, "=Sonora")</f>
        <v>16.973680435801239</v>
      </c>
      <c r="N18" s="12">
        <f>SUMIFS(Concentrado!O$2:O1007,Concentrado!$A$2:$A1007,"="&amp;$A18,Concentrado!$B$2:$B1007, "=Sonora")</f>
        <v>2.0996425762291389</v>
      </c>
      <c r="O18" s="12">
        <f>SUMIFS(Concentrado!P$2:P1007,Concentrado!$A$2:$A1007,"="&amp;$A18,Concentrado!$B$2:$B1007, "=Sonora")</f>
        <v>6.6846677829696572</v>
      </c>
      <c r="P18" s="12">
        <f>SUMIFS(Concentrado!Q$2:Q1007,Concentrado!$A$2:$A1007,"="&amp;$A18,Concentrado!$B$2:$B1007, "=Sonora")</f>
        <v>3.489505412744315</v>
      </c>
      <c r="Q18" s="12">
        <f>SUMIFS(Concentrado!R$2:R1007,Concentrado!$A$2:$A1007,"="&amp;$A18,Concentrado!$B$2:$B1007, "=Sonora")</f>
        <v>3.8504887313040719</v>
      </c>
    </row>
    <row r="19" spans="1:17" x14ac:dyDescent="0.25">
      <c r="A19" s="5">
        <v>2007</v>
      </c>
      <c r="B19" s="12">
        <f>SUMIFS(Concentrado!C$2:C1008,Concentrado!$A$2:$A1008,"="&amp;$A19,Concentrado!$B$2:$B1008, "=Sonora")</f>
        <v>8.0823009156092329</v>
      </c>
      <c r="C19" s="12">
        <f>SUMIFS(Concentrado!D$2:D1008,Concentrado!$A$2:$A1008,"="&amp;$A19,Concentrado!$B$2:$B1008, "=Sonora")</f>
        <v>17.319216247734069</v>
      </c>
      <c r="D19" s="12">
        <f>SUMIFS(Concentrado!E$2:E1008,Concentrado!$A$2:$A1008,"="&amp;$A19,Concentrado!$B$2:$B1008, "=Sonora")</f>
        <v>12.182549411659004</v>
      </c>
      <c r="E19" s="12">
        <f>SUMIFS(Concentrado!F$2:F1008,Concentrado!$A$2:$A1008,"="&amp;$A19,Concentrado!$B$2:$B1008, "=Sonora")</f>
        <v>20.405770264528833</v>
      </c>
      <c r="F19" s="12">
        <f>SUMIFS(Concentrado!G$2:G1008,Concentrado!$A$2:$A1008,"="&amp;$A19,Concentrado!$B$2:$B1008, "=Sonora")</f>
        <v>55.240887094992232</v>
      </c>
      <c r="G19" s="12">
        <f>SUMIFS(Concentrado!H$2:H1008,Concentrado!$A$2:$A1008,"="&amp;$A19,Concentrado!$B$2:$B1008, "=Sonora")</f>
        <v>57.218638951962319</v>
      </c>
      <c r="H19" s="12">
        <f>SUMIFS(Concentrado!I$2:I1008,Concentrado!$A$2:$A1008,"="&amp;$A19,Concentrado!$B$2:$B1008, "=Sonora")</f>
        <v>57.13655950370137</v>
      </c>
      <c r="I19" s="12">
        <f>SUMIFS(Concentrado!J$2:J1008,Concentrado!$A$2:$A1008,"="&amp;$A19,Concentrado!$B$2:$B1008, "=Sonora")</f>
        <v>57.301866709359068</v>
      </c>
      <c r="J19" s="12">
        <f>SUMIFS(Concentrado!K$2:K1008,Concentrado!$A$2:$A1008,"="&amp;$A19,Concentrado!$B$2:$B1008, "=Sonora")</f>
        <v>75.950462983003632</v>
      </c>
      <c r="K19" s="12">
        <f>SUMIFS(Concentrado!L$2:L1008,Concentrado!$A$2:$A1008,"="&amp;$A19,Concentrado!$B$2:$B1008, "=Sonora")</f>
        <v>14.009515451787196</v>
      </c>
      <c r="L19" s="12">
        <f>SUMIFS(Concentrado!M$2:M1008,Concentrado!$A$2:$A1008,"="&amp;$A19,Concentrado!$B$2:$B1008, "=Sonora")</f>
        <v>12.041886877097983</v>
      </c>
      <c r="M19" s="12">
        <f>SUMIFS(Concentrado!N$2:N1008,Concentrado!$A$2:$A1008,"="&amp;$A19,Concentrado!$B$2:$B1008, "=Sonora")</f>
        <v>21.963574857099978</v>
      </c>
      <c r="N19" s="12">
        <f>SUMIFS(Concentrado!O$2:O1008,Concentrado!$A$2:$A1008,"="&amp;$A19,Concentrado!$B$2:$B1008, "=Sonora")</f>
        <v>1.9813923481797742</v>
      </c>
      <c r="O19" s="12">
        <f>SUMIFS(Concentrado!P$2:P1008,Concentrado!$A$2:$A1008,"="&amp;$A19,Concentrado!$B$2:$B1008, "=Sonora")</f>
        <v>5.6215730026118695</v>
      </c>
      <c r="P19" s="12">
        <f>SUMIFS(Concentrado!Q$2:Q1008,Concentrado!$A$2:$A1008,"="&amp;$A19,Concentrado!$B$2:$B1008, "=Sonora")</f>
        <v>3.0301480050213883</v>
      </c>
      <c r="Q19" s="12">
        <f>SUMIFS(Concentrado!R$2:R1008,Concentrado!$A$2:$A1008,"="&amp;$A19,Concentrado!$B$2:$B1008, "=Sonora")</f>
        <v>3.9352571493784261</v>
      </c>
    </row>
    <row r="20" spans="1:17" x14ac:dyDescent="0.25">
      <c r="A20" s="5">
        <v>2008</v>
      </c>
      <c r="B20" s="12">
        <f>SUMIFS(Concentrado!C$2:C1009,Concentrado!$A$2:$A1009,"="&amp;$A20,Concentrado!$B$2:$B1009, "=Sonora")</f>
        <v>9.2064782918913934</v>
      </c>
      <c r="C20" s="12">
        <f>SUMIFS(Concentrado!D$2:D1009,Concentrado!$A$2:$A1009,"="&amp;$A20,Concentrado!$B$2:$B1009, "=Sonora")</f>
        <v>16.11133701080994</v>
      </c>
      <c r="D20" s="12">
        <f>SUMIFS(Concentrado!E$2:E1009,Concentrado!$A$2:$A1009,"="&amp;$A20,Concentrado!$B$2:$B1009, "=Sonora")</f>
        <v>13.035318306178889</v>
      </c>
      <c r="E20" s="12">
        <f>SUMIFS(Concentrado!F$2:F1009,Concentrado!$A$2:$A1009,"="&amp;$A20,Concentrado!$B$2:$B1009, "=Sonora")</f>
        <v>25.033736292548095</v>
      </c>
      <c r="F20" s="12">
        <f>SUMIFS(Concentrado!G$2:G1009,Concentrado!$A$2:$A1009,"="&amp;$A20,Concentrado!$B$2:$B1009, "=Sonora")</f>
        <v>48.833135759656052</v>
      </c>
      <c r="G20" s="12">
        <f>SUMIFS(Concentrado!H$2:H1009,Concentrado!$A$2:$A1009,"="&amp;$A20,Concentrado!$B$2:$B1009, "=Sonora")</f>
        <v>59.514160665076531</v>
      </c>
      <c r="H20" s="12">
        <f>SUMIFS(Concentrado!I$2:I1009,Concentrado!$A$2:$A1009,"="&amp;$A20,Concentrado!$B$2:$B1009, "=Sonora")</f>
        <v>55.473443621281881</v>
      </c>
      <c r="I20" s="12">
        <f>SUMIFS(Concentrado!J$2:J1009,Concentrado!$A$2:$A1009,"="&amp;$A20,Concentrado!$B$2:$B1009, "=Sonora")</f>
        <v>63.6154577785451</v>
      </c>
      <c r="J20" s="12">
        <f>SUMIFS(Concentrado!K$2:K1009,Concentrado!$A$2:$A1009,"="&amp;$A20,Concentrado!$B$2:$B1009, "=Sonora")</f>
        <v>78.387328346803145</v>
      </c>
      <c r="K20" s="12">
        <f>SUMIFS(Concentrado!L$2:L1009,Concentrado!$A$2:$A1009,"="&amp;$A20,Concentrado!$B$2:$B1009, "=Sonora")</f>
        <v>14.743456144007286</v>
      </c>
      <c r="L20" s="12">
        <f>SUMIFS(Concentrado!M$2:M1009,Concentrado!$A$2:$A1009,"="&amp;$A20,Concentrado!$B$2:$B1009, "=Sonora")</f>
        <v>15.746937452238148</v>
      </c>
      <c r="M20" s="12">
        <f>SUMIFS(Concentrado!N$2:N1009,Concentrado!$A$2:$A1009,"="&amp;$A20,Concentrado!$B$2:$B1009, "=Sonora")</f>
        <v>28.579550373947708</v>
      </c>
      <c r="N20" s="12">
        <f>SUMIFS(Concentrado!O$2:O1009,Concentrado!$A$2:$A1009,"="&amp;$A20,Concentrado!$B$2:$B1009, "=Sonora")</f>
        <v>2.7219327900355483</v>
      </c>
      <c r="O20" s="12">
        <f>SUMIFS(Concentrado!P$2:P1009,Concentrado!$A$2:$A1009,"="&amp;$A20,Concentrado!$B$2:$B1009, "=Sonora")</f>
        <v>8.0946822198174875</v>
      </c>
      <c r="P20" s="12">
        <f>SUMIFS(Concentrado!Q$2:Q1009,Concentrado!$A$2:$A1009,"="&amp;$A20,Concentrado!$B$2:$B1009, "=Sonora")</f>
        <v>3.1262302294884559</v>
      </c>
      <c r="Q20" s="12">
        <f>SUMIFS(Concentrado!R$2:R1009,Concentrado!$A$2:$A1009,"="&amp;$A20,Concentrado!$B$2:$B1009, "=Sonora")</f>
        <v>4.2840932774471439</v>
      </c>
    </row>
    <row r="21" spans="1:17" x14ac:dyDescent="0.25">
      <c r="A21" s="5">
        <v>2009</v>
      </c>
      <c r="B21" s="12">
        <f>SUMIFS(Concentrado!C$2:C1010,Concentrado!$A$2:$A1010,"="&amp;$A21,Concentrado!$B$2:$B1010, "=Sonora")</f>
        <v>5.3552644161805496</v>
      </c>
      <c r="C21" s="12">
        <f>SUMIFS(Concentrado!D$2:D1010,Concentrado!$A$2:$A1010,"="&amp;$A21,Concentrado!$B$2:$B1010, "=Sonora")</f>
        <v>14.91823658793153</v>
      </c>
      <c r="D21" s="12">
        <f>SUMIFS(Concentrado!E$2:E1010,Concentrado!$A$2:$A1010,"="&amp;$A21,Concentrado!$B$2:$B1010, "=Sonora")</f>
        <v>13.549901114551441</v>
      </c>
      <c r="E21" s="12">
        <f>SUMIFS(Concentrado!F$2:F1010,Concentrado!$A$2:$A1010,"="&amp;$A21,Concentrado!$B$2:$B1010, "=Sonora")</f>
        <v>19.315816482445669</v>
      </c>
      <c r="F21" s="12">
        <f>SUMIFS(Concentrado!G$2:G1010,Concentrado!$A$2:$A1010,"="&amp;$A21,Concentrado!$B$2:$B1010, "=Sonora")</f>
        <v>50.709593982915294</v>
      </c>
      <c r="G21" s="12">
        <f>SUMIFS(Concentrado!H$2:H1010,Concentrado!$A$2:$A1010,"="&amp;$A21,Concentrado!$B$2:$B1010, "=Sonora")</f>
        <v>57.157998334468921</v>
      </c>
      <c r="H21" s="12">
        <f>SUMIFS(Concentrado!I$2:I1010,Concentrado!$A$2:$A1010,"="&amp;$A21,Concentrado!$B$2:$B1010, "=Sonora")</f>
        <v>54.219550127926603</v>
      </c>
      <c r="I21" s="12">
        <f>SUMIFS(Concentrado!J$2:J1010,Concentrado!$A$2:$A1010,"="&amp;$A21,Concentrado!$B$2:$B1010, "=Sonora")</f>
        <v>60.144545355322215</v>
      </c>
      <c r="J21" s="12">
        <f>SUMIFS(Concentrado!K$2:K1010,Concentrado!$A$2:$A1010,"="&amp;$A21,Concentrado!$B$2:$B1010, "=Sonora")</f>
        <v>80.475433416609889</v>
      </c>
      <c r="K21" s="12">
        <f>SUMIFS(Concentrado!L$2:L1010,Concentrado!$A$2:$A1010,"="&amp;$A21,Concentrado!$B$2:$B1010, "=Sonora")</f>
        <v>17.147399500340676</v>
      </c>
      <c r="L21" s="12">
        <f>SUMIFS(Concentrado!M$2:M1010,Concentrado!$A$2:$A1010,"="&amp;$A21,Concentrado!$B$2:$B1010, "=Sonora")</f>
        <v>20.364902717843893</v>
      </c>
      <c r="M21" s="12">
        <f>SUMIFS(Concentrado!N$2:N1010,Concentrado!$A$2:$A1010,"="&amp;$A21,Concentrado!$B$2:$B1010, "=Sonora")</f>
        <v>35.745852992926679</v>
      </c>
      <c r="N21" s="12">
        <f>SUMIFS(Concentrado!O$2:O1010,Concentrado!$A$2:$A1010,"="&amp;$A21,Concentrado!$B$2:$B1010, "=Sonora")</f>
        <v>4.5795339103037227</v>
      </c>
      <c r="O21" s="12">
        <f>SUMIFS(Concentrado!P$2:P1010,Concentrado!$A$2:$A1010,"="&amp;$A21,Concentrado!$B$2:$B1010, "=Sonora")</f>
        <v>6.1875022940951299</v>
      </c>
      <c r="P21" s="12">
        <f>SUMIFS(Concentrado!Q$2:Q1010,Concentrado!$A$2:$A1010,"="&amp;$A21,Concentrado!$B$2:$B1010, "=Sonora")</f>
        <v>3.8231508819744109</v>
      </c>
      <c r="Q21" s="12">
        <f>SUMIFS(Concentrado!R$2:R1010,Concentrado!$A$2:$A1010,"="&amp;$A21,Concentrado!$B$2:$B1010, "=Sonora")</f>
        <v>4.8073283367401016</v>
      </c>
    </row>
    <row r="22" spans="1:17" x14ac:dyDescent="0.25">
      <c r="A22" s="5">
        <v>2010</v>
      </c>
      <c r="B22" s="12">
        <f>SUMIFS(Concentrado!C$2:C1011,Concentrado!$A$2:$A1011,"="&amp;$A22,Concentrado!$B$2:$B1011, "=Sonora")</f>
        <v>9.5571229237150437</v>
      </c>
      <c r="C22" s="12">
        <f>SUMIFS(Concentrado!D$2:D1011,Concentrado!$A$2:$A1011,"="&amp;$A22,Concentrado!$B$2:$B1011, "=Sonora")</f>
        <v>14.144541927098267</v>
      </c>
      <c r="D22" s="12">
        <f>SUMIFS(Concentrado!E$2:E1011,Concentrado!$A$2:$A1011,"="&amp;$A22,Concentrado!$B$2:$B1011, "=Sonora")</f>
        <v>15.025937295499801</v>
      </c>
      <c r="E22" s="12">
        <f>SUMIFS(Concentrado!F$2:F1011,Concentrado!$A$2:$A1011,"="&amp;$A22,Concentrado!$B$2:$B1011, "=Sonora")</f>
        <v>23.030408565065116</v>
      </c>
      <c r="F22" s="12">
        <f>SUMIFS(Concentrado!G$2:G1011,Concentrado!$A$2:$A1011,"="&amp;$A22,Concentrado!$B$2:$B1011, "=Sonora")</f>
        <v>56.176084099868596</v>
      </c>
      <c r="G22" s="12">
        <f>SUMIFS(Concentrado!H$2:H1011,Concentrado!$A$2:$A1011,"="&amp;$A22,Concentrado!$B$2:$B1011, "=Sonora")</f>
        <v>62.326045217080683</v>
      </c>
      <c r="H22" s="12">
        <f>SUMIFS(Concentrado!I$2:I1011,Concentrado!$A$2:$A1011,"="&amp;$A22,Concentrado!$B$2:$B1011, "=Sonora")</f>
        <v>58.625952394840624</v>
      </c>
      <c r="I22" s="12">
        <f>SUMIFS(Concentrado!J$2:J1011,Concentrado!$A$2:$A1011,"="&amp;$A22,Concentrado!$B$2:$B1011, "=Sonora")</f>
        <v>66.085028403060164</v>
      </c>
      <c r="J22" s="12">
        <f>SUMIFS(Concentrado!K$2:K1011,Concentrado!$A$2:$A1011,"="&amp;$A22,Concentrado!$B$2:$B1011, "=Sonora")</f>
        <v>91.609984074300087</v>
      </c>
      <c r="K22" s="12">
        <f>SUMIFS(Concentrado!L$2:L1011,Concentrado!$A$2:$A1011,"="&amp;$A22,Concentrado!$B$2:$B1011, "=Sonora")</f>
        <v>15.888490332951314</v>
      </c>
      <c r="L22" s="12">
        <f>SUMIFS(Concentrado!M$2:M1011,Concentrado!$A$2:$A1011,"="&amp;$A22,Concentrado!$B$2:$B1011, "=Sonora")</f>
        <v>26.344382097727237</v>
      </c>
      <c r="M22" s="12">
        <f>SUMIFS(Concentrado!N$2:N1011,Concentrado!$A$2:$A1011,"="&amp;$A22,Concentrado!$B$2:$B1011, "=Sonora")</f>
        <v>48.288882703055123</v>
      </c>
      <c r="N22" s="12">
        <f>SUMIFS(Concentrado!O$2:O1011,Concentrado!$A$2:$A1011,"="&amp;$A22,Concentrado!$B$2:$B1011, "=Sonora")</f>
        <v>3.7505691488683404</v>
      </c>
      <c r="O22" s="12">
        <f>SUMIFS(Concentrado!P$2:P1011,Concentrado!$A$2:$A1011,"="&amp;$A22,Concentrado!$B$2:$B1011, "=Sonora")</f>
        <v>5.8994974042211421</v>
      </c>
      <c r="P22" s="12">
        <f>SUMIFS(Concentrado!Q$2:Q1011,Concentrado!$A$2:$A1011,"="&amp;$A22,Concentrado!$B$2:$B1011, "=Sonora")</f>
        <v>4.1302632949826608</v>
      </c>
      <c r="Q22" s="12">
        <f>SUMIFS(Concentrado!R$2:R1011,Concentrado!$A$2:$A1011,"="&amp;$A22,Concentrado!$B$2:$B1011, "=Sonora")</f>
        <v>4.3535207703871279</v>
      </c>
    </row>
    <row r="23" spans="1:17" x14ac:dyDescent="0.25">
      <c r="A23" s="5">
        <v>2011</v>
      </c>
      <c r="B23" s="12">
        <f>SUMIFS(Concentrado!C$2:C1012,Concentrado!$A$2:$A1012,"="&amp;$A23,Concentrado!$B$2:$B1012, "=Sonora")</f>
        <v>6.1254804673741603</v>
      </c>
      <c r="C23" s="12">
        <f>SUMIFS(Concentrado!D$2:D1012,Concentrado!$A$2:$A1012,"="&amp;$A23,Concentrado!$B$2:$B1012, "=Sonora")</f>
        <v>10.336748288693896</v>
      </c>
      <c r="D23" s="12">
        <f>SUMIFS(Concentrado!E$2:E1012,Concentrado!$A$2:$A1012,"="&amp;$A23,Concentrado!$B$2:$B1012, "=Sonora")</f>
        <v>14.921593188087368</v>
      </c>
      <c r="E23" s="12">
        <f>SUMIFS(Concentrado!F$2:F1012,Concentrado!$A$2:$A1012,"="&amp;$A23,Concentrado!$B$2:$B1012, "=Sonora")</f>
        <v>20.123616501365532</v>
      </c>
      <c r="F23" s="12">
        <f>SUMIFS(Concentrado!G$2:G1012,Concentrado!$A$2:$A1012,"="&amp;$A23,Concentrado!$B$2:$B1012, "=Sonora")</f>
        <v>59.20078934385792</v>
      </c>
      <c r="G23" s="12">
        <f>SUMIFS(Concentrado!H$2:H1012,Concentrado!$A$2:$A1012,"="&amp;$A23,Concentrado!$B$2:$B1012, "=Sonora")</f>
        <v>61.054043456113284</v>
      </c>
      <c r="H23" s="12">
        <f>SUMIFS(Concentrado!I$2:I1012,Concentrado!$A$2:$A1012,"="&amp;$A23,Concentrado!$B$2:$B1012, "=Sonora")</f>
        <v>59.15504449741524</v>
      </c>
      <c r="I23" s="12">
        <f>SUMIFS(Concentrado!J$2:J1012,Concentrado!$A$2:$A1012,"="&amp;$A23,Concentrado!$B$2:$B1012, "=Sonora")</f>
        <v>62.976285814997205</v>
      </c>
      <c r="J23" s="12">
        <f>SUMIFS(Concentrado!K$2:K1012,Concentrado!$A$2:$A1012,"="&amp;$A23,Concentrado!$B$2:$B1012, "=Sonora")</f>
        <v>95.209126590025392</v>
      </c>
      <c r="K23" s="12">
        <f>SUMIFS(Concentrado!L$2:L1012,Concentrado!$A$2:$A1012,"="&amp;$A23,Concentrado!$B$2:$B1012, "=Sonora")</f>
        <v>14.805422302682931</v>
      </c>
      <c r="L23" s="12">
        <f>SUMIFS(Concentrado!M$2:M1012,Concentrado!$A$2:$A1012,"="&amp;$A23,Concentrado!$B$2:$B1012, "=Sonora")</f>
        <v>18.983189982152872</v>
      </c>
      <c r="M23" s="12">
        <f>SUMIFS(Concentrado!N$2:N1012,Concentrado!$A$2:$A1012,"="&amp;$A23,Concentrado!$B$2:$B1012, "=Sonora")</f>
        <v>33.730031529930123</v>
      </c>
      <c r="N23" s="12">
        <f>SUMIFS(Concentrado!O$2:O1012,Concentrado!$A$2:$A1012,"="&amp;$A23,Concentrado!$B$2:$B1012, "=Sonora")</f>
        <v>3.6133934484014789</v>
      </c>
      <c r="O23" s="12">
        <f>SUMIFS(Concentrado!P$2:P1012,Concentrado!$A$2:$A1012,"="&amp;$A23,Concentrado!$B$2:$B1012, "=Sonora")</f>
        <v>5.9325570548331923</v>
      </c>
      <c r="P23" s="12">
        <f>SUMIFS(Concentrado!Q$2:Q1012,Concentrado!$A$2:$A1012,"="&amp;$A23,Concentrado!$B$2:$B1012, "=Sonora")</f>
        <v>4.6908268681767709</v>
      </c>
      <c r="Q23" s="12">
        <f>SUMIFS(Concentrado!R$2:R1012,Concentrado!$A$2:$A1012,"="&amp;$A23,Concentrado!$B$2:$B1012, "=Sonora")</f>
        <v>4.1777676794699365</v>
      </c>
    </row>
    <row r="24" spans="1:17" x14ac:dyDescent="0.25">
      <c r="A24" s="5">
        <v>2012</v>
      </c>
      <c r="B24" s="12">
        <f>SUMIFS(Concentrado!C$2:C1013,Concentrado!$A$2:$A1013,"="&amp;$A24,Concentrado!$B$2:$B1013, "=Sonora")</f>
        <v>6.1367105697168682</v>
      </c>
      <c r="C24" s="12">
        <f>SUMIFS(Concentrado!D$2:D1013,Concentrado!$A$2:$A1013,"="&amp;$A24,Concentrado!$B$2:$B1013, "=Sonora")</f>
        <v>13.807598781862954</v>
      </c>
      <c r="D24" s="12">
        <f>SUMIFS(Concentrado!E$2:E1013,Concentrado!$A$2:$A1013,"="&amp;$A24,Concentrado!$B$2:$B1013, "=Sonora")</f>
        <v>15.351898896398712</v>
      </c>
      <c r="E24" s="12">
        <f>SUMIFS(Concentrado!F$2:F1013,Concentrado!$A$2:$A1013,"="&amp;$A24,Concentrado!$B$2:$B1013, "=Sonora")</f>
        <v>23.09459573110415</v>
      </c>
      <c r="F24" s="12">
        <f>SUMIFS(Concentrado!G$2:G1013,Concentrado!$A$2:$A1013,"="&amp;$A24,Concentrado!$B$2:$B1013, "=Sonora")</f>
        <v>54.015013087066031</v>
      </c>
      <c r="G24" s="12">
        <f>SUMIFS(Concentrado!H$2:H1013,Concentrado!$A$2:$A1013,"="&amp;$A24,Concentrado!$B$2:$B1013, "=Sonora")</f>
        <v>58.63800240834653</v>
      </c>
      <c r="H24" s="12">
        <f>SUMIFS(Concentrado!I$2:I1013,Concentrado!$A$2:$A1013,"="&amp;$A24,Concentrado!$B$2:$B1013, "=Sonora")</f>
        <v>56.271461590050166</v>
      </c>
      <c r="I24" s="12">
        <f>SUMIFS(Concentrado!J$2:J1013,Concentrado!$A$2:$A1013,"="&amp;$A24,Concentrado!$B$2:$B1013, "=Sonora")</f>
        <v>61.021435047320601</v>
      </c>
      <c r="J24" s="12">
        <f>SUMIFS(Concentrado!K$2:K1013,Concentrado!$A$2:$A1013,"="&amp;$A24,Concentrado!$B$2:$B1013, "=Sonora")</f>
        <v>91.242753747470232</v>
      </c>
      <c r="K24" s="12">
        <f>SUMIFS(Concentrado!L$2:L1013,Concentrado!$A$2:$A1013,"="&amp;$A24,Concentrado!$B$2:$B1013, "=Sonora")</f>
        <v>15.923250653990651</v>
      </c>
      <c r="L24" s="12">
        <f>SUMIFS(Concentrado!M$2:M1013,Concentrado!$A$2:$A1013,"="&amp;$A24,Concentrado!$B$2:$B1013, "=Sonora")</f>
        <v>18.847929345539953</v>
      </c>
      <c r="M24" s="12">
        <f>SUMIFS(Concentrado!N$2:N1013,Concentrado!$A$2:$A1013,"="&amp;$A24,Concentrado!$B$2:$B1013, "=Sonora")</f>
        <v>34.180235620554768</v>
      </c>
      <c r="N24" s="12">
        <f>SUMIFS(Concentrado!O$2:O1013,Concentrado!$A$2:$A1013,"="&amp;$A24,Concentrado!$B$2:$B1013, "=Sonora")</f>
        <v>3.0438245510539965</v>
      </c>
      <c r="O24" s="12">
        <f>SUMIFS(Concentrado!P$2:P1013,Concentrado!$A$2:$A1013,"="&amp;$A24,Concentrado!$B$2:$B1013, "=Sonora")</f>
        <v>6.4697830803041603</v>
      </c>
      <c r="P24" s="12">
        <f>SUMIFS(Concentrado!Q$2:Q1013,Concentrado!$A$2:$A1013,"="&amp;$A24,Concentrado!$B$2:$B1013, "=Sonora")</f>
        <v>4.6578216198748166</v>
      </c>
      <c r="Q24" s="12">
        <f>SUMIFS(Concentrado!R$2:R1013,Concentrado!$A$2:$A1013,"="&amp;$A24,Concentrado!$B$2:$B1013, "=Sonora")</f>
        <v>4.8383573415753904</v>
      </c>
    </row>
    <row r="25" spans="1:17" x14ac:dyDescent="0.25">
      <c r="A25" s="5">
        <v>2013</v>
      </c>
      <c r="B25" s="12">
        <f>SUMIFS(Concentrado!C$2:C1014,Concentrado!$A$2:$A1014,"="&amp;$A25,Concentrado!$B$2:$B1014, "=Sonora")</f>
        <v>6.5341138396374721</v>
      </c>
      <c r="C25" s="12">
        <f>SUMIFS(Concentrado!D$2:D1014,Concentrado!$A$2:$A1014,"="&amp;$A25,Concentrado!$B$2:$B1014, "=Sonora")</f>
        <v>11.146429491146275</v>
      </c>
      <c r="D25" s="12">
        <f>SUMIFS(Concentrado!E$2:E1014,Concentrado!$A$2:$A1014,"="&amp;$A25,Concentrado!$B$2:$B1014, "=Sonora")</f>
        <v>16.152100684901171</v>
      </c>
      <c r="E25" s="12">
        <f>SUMIFS(Concentrado!F$2:F1014,Concentrado!$A$2:$A1014,"="&amp;$A25,Concentrado!$B$2:$B1014, "=Sonora")</f>
        <v>22.925562262440373</v>
      </c>
      <c r="F25" s="12">
        <f>SUMIFS(Concentrado!G$2:G1014,Concentrado!$A$2:$A1014,"="&amp;$A25,Concentrado!$B$2:$B1014, "=Sonora")</f>
        <v>48.514178418377888</v>
      </c>
      <c r="G25" s="12">
        <f>SUMIFS(Concentrado!H$2:H1014,Concentrado!$A$2:$A1014,"="&amp;$A25,Concentrado!$B$2:$B1014, "=Sonora")</f>
        <v>61.584881587935911</v>
      </c>
      <c r="H25" s="12">
        <f>SUMIFS(Concentrado!I$2:I1014,Concentrado!$A$2:$A1014,"="&amp;$A25,Concentrado!$B$2:$B1014, "=Sonora")</f>
        <v>61.66600638282285</v>
      </c>
      <c r="I25" s="12">
        <f>SUMIFS(Concentrado!J$2:J1014,Concentrado!$A$2:$A1014,"="&amp;$A25,Concentrado!$B$2:$B1014, "=Sonora")</f>
        <v>61.503595430346998</v>
      </c>
      <c r="J25" s="12">
        <f>SUMIFS(Concentrado!K$2:K1014,Concentrado!$A$2:$A1014,"="&amp;$A25,Concentrado!$B$2:$B1014, "=Sonora")</f>
        <v>93.836848477340496</v>
      </c>
      <c r="K25" s="12">
        <f>SUMIFS(Concentrado!L$2:L1014,Concentrado!$A$2:$A1014,"="&amp;$A25,Concentrado!$B$2:$B1014, "=Sonora")</f>
        <v>16.125983444702296</v>
      </c>
      <c r="L25" s="12">
        <f>SUMIFS(Concentrado!M$2:M1014,Concentrado!$A$2:$A1014,"="&amp;$A25,Concentrado!$B$2:$B1014, "=Sonora")</f>
        <v>22.320069800945561</v>
      </c>
      <c r="M25" s="12">
        <f>SUMIFS(Concentrado!N$2:N1014,Concentrado!$A$2:$A1014,"="&amp;$A25,Concentrado!$B$2:$B1014, "=Sonora")</f>
        <v>39.972659270065101</v>
      </c>
      <c r="N25" s="12">
        <f>SUMIFS(Concentrado!O$2:O1014,Concentrado!$A$2:$A1014,"="&amp;$A25,Concentrado!$B$2:$B1014, "=Sonora")</f>
        <v>3.9196961166501563</v>
      </c>
      <c r="O25" s="12">
        <f>SUMIFS(Concentrado!P$2:P1014,Concentrado!$A$2:$A1014,"="&amp;$A25,Concentrado!$B$2:$B1014, "=Sonora")</f>
        <v>7.8011623731936064</v>
      </c>
      <c r="P25" s="12">
        <f>SUMIFS(Concentrado!Q$2:Q1014,Concentrado!$A$2:$A1014,"="&amp;$A25,Concentrado!$B$2:$B1014, "=Sonora")</f>
        <v>4.8057566557059817</v>
      </c>
      <c r="Q25" s="12">
        <f>SUMIFS(Concentrado!R$2:R1014,Concentrado!$A$2:$A1014,"="&amp;$A25,Concentrado!$B$2:$B1014, "=Sonora")</f>
        <v>4.5209710761085899</v>
      </c>
    </row>
    <row r="26" spans="1:17" x14ac:dyDescent="0.25">
      <c r="A26" s="5">
        <v>2014</v>
      </c>
      <c r="B26" s="12">
        <f>SUMIFS(Concentrado!C$2:C1015,Concentrado!$A$2:$A1015,"="&amp;$A26,Concentrado!$B$2:$B1015, "=Sonora")</f>
        <v>5.777741827384185</v>
      </c>
      <c r="C26" s="12">
        <f>SUMIFS(Concentrado!D$2:D1015,Concentrado!$A$2:$A1015,"="&amp;$A26,Concentrado!$B$2:$B1015, "=Sonora")</f>
        <v>10.014752500799254</v>
      </c>
      <c r="D26" s="12">
        <f>SUMIFS(Concentrado!E$2:E1015,Concentrado!$A$2:$A1015,"="&amp;$A26,Concentrado!$B$2:$B1015, "=Sonora")</f>
        <v>15.89784679563</v>
      </c>
      <c r="E26" s="12">
        <f>SUMIFS(Concentrado!F$2:F1015,Concentrado!$A$2:$A1015,"="&amp;$A26,Concentrado!$B$2:$B1015, "=Sonora")</f>
        <v>22.892899385707199</v>
      </c>
      <c r="F26" s="12">
        <f>SUMIFS(Concentrado!G$2:G1015,Concentrado!$A$2:$A1015,"="&amp;$A26,Concentrado!$B$2:$B1015, "=Sonora")</f>
        <v>54.073697216367464</v>
      </c>
      <c r="G26" s="12">
        <f>SUMIFS(Concentrado!H$2:H1015,Concentrado!$A$2:$A1015,"="&amp;$A26,Concentrado!$B$2:$B1015, "=Sonora")</f>
        <v>61.907089502973513</v>
      </c>
      <c r="H26" s="12">
        <f>SUMIFS(Concentrado!I$2:I1015,Concentrado!$A$2:$A1015,"="&amp;$A26,Concentrado!$B$2:$B1015, "=Sonora")</f>
        <v>59.294042179657424</v>
      </c>
      <c r="I26" s="12">
        <f>SUMIFS(Concentrado!J$2:J1015,Concentrado!$A$2:$A1015,"="&amp;$A26,Concentrado!$B$2:$B1015, "=Sonora")</f>
        <v>64.512147917940553</v>
      </c>
      <c r="J26" s="12">
        <f>SUMIFS(Concentrado!K$2:K1015,Concentrado!$A$2:$A1015,"="&amp;$A26,Concentrado!$B$2:$B1015, "=Sonora")</f>
        <v>94.423235209016312</v>
      </c>
      <c r="K26" s="12">
        <f>SUMIFS(Concentrado!L$2:L1015,Concentrado!$A$2:$A1015,"="&amp;$A26,Concentrado!$B$2:$B1015, "=Sonora")</f>
        <v>18.329835916365383</v>
      </c>
      <c r="L26" s="12">
        <f>SUMIFS(Concentrado!M$2:M1015,Concentrado!$A$2:$A1015,"="&amp;$A26,Concentrado!$B$2:$B1015, "=Sonora")</f>
        <v>22.473362043053342</v>
      </c>
      <c r="M26" s="12">
        <f>SUMIFS(Concentrado!N$2:N1015,Concentrado!$A$2:$A1015,"="&amp;$A26,Concentrado!$B$2:$B1015, "=Sonora")</f>
        <v>40.795426410677713</v>
      </c>
      <c r="N26" s="12">
        <f>SUMIFS(Concentrado!O$2:O1015,Concentrado!$A$2:$A1015,"="&amp;$A26,Concentrado!$B$2:$B1015, "=Sonora")</f>
        <v>3.7865825951834666</v>
      </c>
      <c r="O26" s="12">
        <f>SUMIFS(Concentrado!P$2:P1015,Concentrado!$A$2:$A1015,"="&amp;$A26,Concentrado!$B$2:$B1015, "=Sonora")</f>
        <v>6.8338618846800667</v>
      </c>
      <c r="P26" s="12">
        <f>SUMIFS(Concentrado!Q$2:Q1015,Concentrado!$A$2:$A1015,"="&amp;$A26,Concentrado!$B$2:$B1015, "=Sonora")</f>
        <v>4.0732968703034187</v>
      </c>
      <c r="Q26" s="12">
        <f>SUMIFS(Concentrado!R$2:R1015,Concentrado!$A$2:$A1015,"="&amp;$A26,Concentrado!$B$2:$B1015, "=Sonora")</f>
        <v>4.1786407548802309</v>
      </c>
    </row>
    <row r="27" spans="1:17" x14ac:dyDescent="0.25">
      <c r="A27" s="5">
        <v>2015</v>
      </c>
      <c r="B27" s="12">
        <f>SUMIFS(Concentrado!C$2:C1016,Concentrado!$A$2:$A1016,"="&amp;$A27,Concentrado!$B$2:$B1016, "=Sonora")</f>
        <v>4.6342603141256111</v>
      </c>
      <c r="C27" s="12">
        <f>SUMIFS(Concentrado!D$2:D1016,Concentrado!$A$2:$A1016,"="&amp;$A27,Concentrado!$B$2:$B1016, "=Sonora")</f>
        <v>13.1304042233559</v>
      </c>
      <c r="D27" s="12">
        <f>SUMIFS(Concentrado!E$2:E1016,Concentrado!$A$2:$A1016,"="&amp;$A27,Concentrado!$B$2:$B1016, "=Sonora")</f>
        <v>13.424537319592242</v>
      </c>
      <c r="E27" s="12">
        <f>SUMIFS(Concentrado!F$2:F1016,Concentrado!$A$2:$A1016,"="&amp;$A27,Concentrado!$B$2:$B1016, "=Sonora")</f>
        <v>28.962196254305486</v>
      </c>
      <c r="F27" s="12">
        <f>SUMIFS(Concentrado!G$2:G1016,Concentrado!$A$2:$A1016,"="&amp;$A27,Concentrado!$B$2:$B1016, "=Sonora")</f>
        <v>51.136732843061083</v>
      </c>
      <c r="G27" s="12">
        <f>SUMIFS(Concentrado!H$2:H1016,Concentrado!$A$2:$A1016,"="&amp;$A27,Concentrado!$B$2:$B1016, "=Sonora")</f>
        <v>64.026256658280047</v>
      </c>
      <c r="H27" s="12">
        <f>SUMIFS(Concentrado!I$2:I1016,Concentrado!$A$2:$A1016,"="&amp;$A27,Concentrado!$B$2:$B1016, "=Sonora")</f>
        <v>63.762635930663009</v>
      </c>
      <c r="I27" s="12">
        <f>SUMIFS(Concentrado!J$2:J1016,Concentrado!$A$2:$A1016,"="&amp;$A27,Concentrado!$B$2:$B1016, "=Sonora")</f>
        <v>64.287766127873965</v>
      </c>
      <c r="J27" s="12">
        <f>SUMIFS(Concentrado!K$2:K1016,Concentrado!$A$2:$A1016,"="&amp;$A27,Concentrado!$B$2:$B1016, "=Sonora")</f>
        <v>98.448602549818816</v>
      </c>
      <c r="K27" s="12">
        <f>SUMIFS(Concentrado!L$2:L1016,Concentrado!$A$2:$A1016,"="&amp;$A27,Concentrado!$B$2:$B1016, "=Sonora")</f>
        <v>19.308405500087702</v>
      </c>
      <c r="L27" s="12">
        <f>SUMIFS(Concentrado!M$2:M1016,Concentrado!$A$2:$A1016,"="&amp;$A27,Concentrado!$B$2:$B1016, "=Sonora")</f>
        <v>19.932375516248527</v>
      </c>
      <c r="M27" s="12">
        <f>SUMIFS(Concentrado!N$2:N1016,Concentrado!$A$2:$A1016,"="&amp;$A27,Concentrado!$B$2:$B1016, "=Sonora")</f>
        <v>35.083371734775284</v>
      </c>
      <c r="N27" s="12">
        <f>SUMIFS(Concentrado!O$2:O1016,Concentrado!$A$2:$A1016,"="&amp;$A27,Concentrado!$B$2:$B1016, "=Sonora")</f>
        <v>4.5574571046613119</v>
      </c>
      <c r="O27" s="12">
        <f>SUMIFS(Concentrado!P$2:P1016,Concentrado!$A$2:$A1016,"="&amp;$A27,Concentrado!$B$2:$B1016, "=Sonora")</f>
        <v>7.6589226448812857</v>
      </c>
      <c r="P27" s="12">
        <f>SUMIFS(Concentrado!Q$2:Q1016,Concentrado!$A$2:$A1016,"="&amp;$A27,Concentrado!$B$2:$B1016, "=Sonora")</f>
        <v>4.0211401041475288</v>
      </c>
      <c r="Q27" s="12">
        <f>SUMIFS(Concentrado!R$2:R1016,Concentrado!$A$2:$A1016,"="&amp;$A27,Concentrado!$B$2:$B1016, "=Sonora")</f>
        <v>4.0558051050453523</v>
      </c>
    </row>
    <row r="28" spans="1:17" x14ac:dyDescent="0.25">
      <c r="A28" s="5">
        <v>2016</v>
      </c>
      <c r="B28" s="12">
        <f>SUMIFS(Concentrado!C$2:C1017,Concentrado!$A$2:$A1017,"="&amp;$A28,Concentrado!$B$2:$B1017, "=Sonora")</f>
        <v>7.370225839235979</v>
      </c>
      <c r="C28" s="12">
        <f>SUMIFS(Concentrado!D$2:D1017,Concentrado!$A$2:$A1017,"="&amp;$A28,Concentrado!$B$2:$B1017, "=Sonora")</f>
        <v>17.45579804029574</v>
      </c>
      <c r="D28" s="12">
        <f>SUMIFS(Concentrado!E$2:E1017,Concentrado!$A$2:$A1017,"="&amp;$A28,Concentrado!$B$2:$B1017, "=Sonora")</f>
        <v>14.20947930152515</v>
      </c>
      <c r="E28" s="12">
        <f>SUMIFS(Concentrado!F$2:F1017,Concentrado!$A$2:$A1017,"="&amp;$A28,Concentrado!$B$2:$B1017, "=Sonora")</f>
        <v>24.775502371890006</v>
      </c>
      <c r="F28" s="12">
        <f>SUMIFS(Concentrado!G$2:G1017,Concentrado!$A$2:$A1017,"="&amp;$A28,Concentrado!$B$2:$B1017, "=Sonora")</f>
        <v>52.607784308084334</v>
      </c>
      <c r="G28" s="12">
        <f>SUMIFS(Concentrado!H$2:H1017,Concentrado!$A$2:$A1017,"="&amp;$A28,Concentrado!$B$2:$B1017, "=Sonora")</f>
        <v>62.887788067469906</v>
      </c>
      <c r="H28" s="12">
        <f>SUMIFS(Concentrado!I$2:I1017,Concentrado!$A$2:$A1017,"="&amp;$A28,Concentrado!$B$2:$B1017, "=Sonora")</f>
        <v>64.389152629120545</v>
      </c>
      <c r="I28" s="12">
        <f>SUMIFS(Concentrado!J$2:J1017,Concentrado!$A$2:$A1017,"="&amp;$A28,Concentrado!$B$2:$B1017, "=Sonora")</f>
        <v>61.402105506788608</v>
      </c>
      <c r="J28" s="12">
        <f>SUMIFS(Concentrado!K$2:K1017,Concentrado!$A$2:$A1017,"="&amp;$A28,Concentrado!$B$2:$B1017, "=Sonora")</f>
        <v>100.18250460367349</v>
      </c>
      <c r="K28" s="12">
        <f>SUMIFS(Concentrado!L$2:L1017,Concentrado!$A$2:$A1017,"="&amp;$A28,Concentrado!$B$2:$B1017, "=Sonora")</f>
        <v>18.544712259286555</v>
      </c>
      <c r="L28" s="12">
        <f>SUMIFS(Concentrado!M$2:M1017,Concentrado!$A$2:$A1017,"="&amp;$A28,Concentrado!$B$2:$B1017, "=Sonora")</f>
        <v>19.536957011167203</v>
      </c>
      <c r="M28" s="12">
        <f>SUMIFS(Concentrado!N$2:N1017,Concentrado!$A$2:$A1017,"="&amp;$A28,Concentrado!$B$2:$B1017, "=Sonora")</f>
        <v>35.63416780115859</v>
      </c>
      <c r="N28" s="12">
        <f>SUMIFS(Concentrado!O$2:O1017,Concentrado!$A$2:$A1017,"="&amp;$A28,Concentrado!$B$2:$B1017, "=Sonora")</f>
        <v>3.4717376727785139</v>
      </c>
      <c r="O28" s="12">
        <f>SUMIFS(Concentrado!P$2:P1017,Concentrado!$A$2:$A1017,"="&amp;$A28,Concentrado!$B$2:$B1017, "=Sonora")</f>
        <v>6.5277903624482523</v>
      </c>
      <c r="P28" s="12">
        <f>SUMIFS(Concentrado!Q$2:Q1017,Concentrado!$A$2:$A1017,"="&amp;$A28,Concentrado!$B$2:$B1017, "=Sonora")</f>
        <v>3.8663329987073447</v>
      </c>
      <c r="Q28" s="12">
        <f>SUMIFS(Concentrado!R$2:R1017,Concentrado!$A$2:$A1017,"="&amp;$A28,Concentrado!$B$2:$B1017, "=Sonora")</f>
        <v>3.6610409810768663</v>
      </c>
    </row>
    <row r="29" spans="1:17" x14ac:dyDescent="0.25">
      <c r="A29" s="5">
        <v>2017</v>
      </c>
      <c r="B29" s="12">
        <f>SUMIFS(Concentrado!C$2:C1018,Concentrado!$A$2:$A1018,"="&amp;$A29,Concentrado!$B$2:$B1018, "=Sonora")</f>
        <v>6.634819532908705</v>
      </c>
      <c r="C29" s="12">
        <f>SUMIFS(Concentrado!D$2:D1018,Concentrado!$A$2:$A1018,"="&amp;$A29,Concentrado!$B$2:$B1018, "=Sonora")</f>
        <v>6.2445360309728981</v>
      </c>
      <c r="D29" s="12">
        <f>SUMIFS(Concentrado!E$2:E1018,Concentrado!$A$2:$A1018,"="&amp;$A29,Concentrado!$B$2:$B1018, "=Sonora")</f>
        <v>12.454304563494416</v>
      </c>
      <c r="E29" s="12">
        <f>SUMIFS(Concentrado!F$2:F1018,Concentrado!$A$2:$A1018,"="&amp;$A29,Concentrado!$B$2:$B1018, "=Sonora")</f>
        <v>25.383058824645765</v>
      </c>
      <c r="F29" s="12">
        <f>SUMIFS(Concentrado!G$2:G1018,Concentrado!$A$2:$A1018,"="&amp;$A29,Concentrado!$B$2:$B1018, "=Sonora")</f>
        <v>42.161646160373358</v>
      </c>
      <c r="G29" s="12">
        <f>SUMIFS(Concentrado!H$2:H1018,Concentrado!$A$2:$A1018,"="&amp;$A29,Concentrado!$B$2:$B1018, "=Sonora")</f>
        <v>61.752779550342524</v>
      </c>
      <c r="H29" s="12">
        <f>SUMIFS(Concentrado!I$2:I1018,Concentrado!$A$2:$A1018,"="&amp;$A29,Concentrado!$B$2:$B1018, "=Sonora")</f>
        <v>62.184157431821454</v>
      </c>
      <c r="I29" s="12">
        <f>SUMIFS(Concentrado!J$2:J1018,Concentrado!$A$2:$A1018,"="&amp;$A29,Concentrado!$B$2:$B1018, "=Sonora")</f>
        <v>61.325957202139215</v>
      </c>
      <c r="J29" s="12">
        <f>SUMIFS(Concentrado!K$2:K1018,Concentrado!$A$2:$A1018,"="&amp;$A29,Concentrado!$B$2:$B1018, "=Sonora")</f>
        <v>101.52575620988517</v>
      </c>
      <c r="K29" s="12">
        <f>SUMIFS(Concentrado!L$2:L1018,Concentrado!$A$2:$A1018,"="&amp;$A29,Concentrado!$B$2:$B1018, "=Sonora")</f>
        <v>17.523068664093916</v>
      </c>
      <c r="L29" s="12">
        <f>SUMIFS(Concentrado!M$2:M1018,Concentrado!$A$2:$A1018,"="&amp;$A29,Concentrado!$B$2:$B1018, "=Sonora")</f>
        <v>23.904301761422914</v>
      </c>
      <c r="M29" s="12">
        <f>SUMIFS(Concentrado!N$2:N1018,Concentrado!$A$2:$A1018,"="&amp;$A29,Concentrado!$B$2:$B1018, "=Sonora")</f>
        <v>43.786879414328425</v>
      </c>
      <c r="N29" s="12">
        <f>SUMIFS(Concentrado!O$2:O1018,Concentrado!$A$2:$A1018,"="&amp;$A29,Concentrado!$B$2:$B1018, "=Sonora")</f>
        <v>4.1645228330039776</v>
      </c>
      <c r="O29" s="12">
        <f>SUMIFS(Concentrado!P$2:P1018,Concentrado!$A$2:$A1018,"="&amp;$A29,Concentrado!$B$2:$B1018, "=Sonora")</f>
        <v>9.095826467113266</v>
      </c>
      <c r="P29" s="12">
        <f>SUMIFS(Concentrado!Q$2:Q1018,Concentrado!$A$2:$A1018,"="&amp;$A29,Concentrado!$B$2:$B1018, "=Sonora")</f>
        <v>2.8361035988128882</v>
      </c>
      <c r="Q29" s="12">
        <f>SUMIFS(Concentrado!R$2:R1018,Concentrado!$A$2:$A1018,"="&amp;$A29,Concentrado!$B$2:$B1018, "=Sonora")</f>
        <v>4.7268393313548138</v>
      </c>
    </row>
    <row r="30" spans="1:17" x14ac:dyDescent="0.25">
      <c r="A30" s="5">
        <v>2018</v>
      </c>
      <c r="B30" s="12">
        <f>SUMIFS(Concentrado!C$2:C1019,Concentrado!$A$2:$A1019,"="&amp;$A30,Concentrado!$B$2:$B1019, "=Sonora")</f>
        <v>3.5363040907179877</v>
      </c>
      <c r="C30" s="12">
        <f>SUMIFS(Concentrado!D$2:D1019,Concentrado!$A$2:$A1019,"="&amp;$A30,Concentrado!$B$2:$B1019, "=Sonora")</f>
        <v>11.394757625646848</v>
      </c>
      <c r="D30" s="12">
        <f>SUMIFS(Concentrado!E$2:E1019,Concentrado!$A$2:$A1019,"="&amp;$A30,Concentrado!$B$2:$B1019, "=Sonora")</f>
        <v>12.402116009624969</v>
      </c>
      <c r="E30" s="12">
        <f>SUMIFS(Concentrado!F$2:F1019,Concentrado!$A$2:$A1019,"="&amp;$A30,Concentrado!$B$2:$B1019, "=Sonora")</f>
        <v>22.949709999119104</v>
      </c>
      <c r="F30" s="12">
        <f>SUMIFS(Concentrado!G$2:G1019,Concentrado!$A$2:$A1019,"="&amp;$A30,Concentrado!$B$2:$B1019, "=Sonora")</f>
        <v>41.610693434500398</v>
      </c>
      <c r="G30" s="12">
        <f>SUMIFS(Concentrado!H$2:H1019,Concentrado!$A$2:$A1019,"="&amp;$A30,Concentrado!$B$2:$B1019, "=Sonora")</f>
        <v>62.230698900413216</v>
      </c>
      <c r="H30" s="12">
        <f>SUMIFS(Concentrado!I$2:I1019,Concentrado!$A$2:$A1019,"="&amp;$A30,Concentrado!$B$2:$B1019, "=Sonora")</f>
        <v>64.546009642356125</v>
      </c>
      <c r="I30" s="12">
        <f>SUMIFS(Concentrado!J$2:J1019,Concentrado!$A$2:$A1019,"="&amp;$A30,Concentrado!$B$2:$B1019, "=Sonora")</f>
        <v>59.940271906047606</v>
      </c>
      <c r="J30" s="12">
        <f>SUMIFS(Concentrado!K$2:K1019,Concentrado!$A$2:$A1019,"="&amp;$A30,Concentrado!$B$2:$B1019, "=Sonora")</f>
        <v>104.22892097567869</v>
      </c>
      <c r="K30" s="12">
        <f>SUMIFS(Concentrado!L$2:L1019,Concentrado!$A$2:$A1019,"="&amp;$A30,Concentrado!$B$2:$B1019, "=Sonora")</f>
        <v>17.63258688715511</v>
      </c>
      <c r="L30" s="12">
        <f>SUMIFS(Concentrado!M$2:M1019,Concentrado!$A$2:$A1019,"="&amp;$A30,Concentrado!$B$2:$B1019, "=Sonora")</f>
        <v>22.465715618038836</v>
      </c>
      <c r="M30" s="12">
        <f>SUMIFS(Concentrado!N$2:N1019,Concentrado!$A$2:$A1019,"="&amp;$A30,Concentrado!$B$2:$B1019, "=Sonora")</f>
        <v>41.153945919425404</v>
      </c>
      <c r="N30" s="12">
        <f>SUMIFS(Concentrado!O$2:O1019,Concentrado!$A$2:$A1019,"="&amp;$A30,Concentrado!$B$2:$B1019, "=Sonora")</f>
        <v>4.0446422414479022</v>
      </c>
      <c r="O30" s="12">
        <f>SUMIFS(Concentrado!P$2:P1019,Concentrado!$A$2:$A1019,"="&amp;$A30,Concentrado!$B$2:$B1019, "=Sonora")</f>
        <v>8.9466175532636392</v>
      </c>
      <c r="P30" s="12">
        <f>SUMIFS(Concentrado!Q$2:Q1019,Concentrado!$A$2:$A1019,"="&amp;$A30,Concentrado!$B$2:$B1019, "=Sonora")</f>
        <v>2.7665495494024088</v>
      </c>
      <c r="Q30" s="12">
        <f>SUMIFS(Concentrado!R$2:R1019,Concentrado!$A$2:$A1019,"="&amp;$A30,Concentrado!$B$2:$B1019, "=Sonora")</f>
        <v>4.4664775857822017</v>
      </c>
    </row>
    <row r="31" spans="1:17" x14ac:dyDescent="0.25">
      <c r="A31" s="5">
        <v>2019</v>
      </c>
      <c r="B31" s="12">
        <f>SUMIFS(Concentrado!C$2:C1020,Concentrado!$A$2:$A1020,"="&amp;$A31,Concentrado!$B$2:$B1020, "=Sonora")</f>
        <v>4.7484320281740295</v>
      </c>
      <c r="C31" s="12">
        <f>SUMIFS(Concentrado!D$2:D1020,Concentrado!$A$2:$A1020,"="&amp;$A31,Concentrado!$B$2:$B1020, "=Sonora")</f>
        <v>10.288269394377064</v>
      </c>
      <c r="D31" s="12">
        <f>SUMIFS(Concentrado!E$2:E1020,Concentrado!$A$2:$A1020,"="&amp;$A31,Concentrado!$B$2:$B1020, "=Sonora")</f>
        <v>11.33280598009506</v>
      </c>
      <c r="E31" s="12">
        <f>SUMIFS(Concentrado!F$2:F1020,Concentrado!$A$2:$A1020,"="&amp;$A31,Concentrado!$B$2:$B1020, "=Sonora")</f>
        <v>22.55228390038917</v>
      </c>
      <c r="F31" s="12">
        <f>SUMIFS(Concentrado!G$2:G1020,Concentrado!$A$2:$A1020,"="&amp;$A31,Concentrado!$B$2:$B1020, "=Sonora")</f>
        <v>37.608217021827713</v>
      </c>
      <c r="G31" s="12">
        <f>SUMIFS(Concentrado!H$2:H1020,Concentrado!$A$2:$A1020,"="&amp;$A31,Concentrado!$B$2:$B1020, "=Sonora")</f>
        <v>61.163649962208893</v>
      </c>
      <c r="H31" s="12">
        <f>SUMIFS(Concentrado!I$2:I1020,Concentrado!$A$2:$A1020,"="&amp;$A31,Concentrado!$B$2:$B1020, "=Sonora")</f>
        <v>63.7539349683382</v>
      </c>
      <c r="I31" s="12">
        <f>SUMIFS(Concentrado!J$2:J1020,Concentrado!$A$2:$A1020,"="&amp;$A31,Concentrado!$B$2:$B1020, "=Sonora")</f>
        <v>58.601793935139931</v>
      </c>
      <c r="J31" s="12">
        <f>SUMIFS(Concentrado!K$2:K1020,Concentrado!$A$2:$A1020,"="&amp;$A31,Concentrado!$B$2:$B1020, "=Sonora")</f>
        <v>105.7031647086398</v>
      </c>
      <c r="K31" s="12">
        <f>SUMIFS(Concentrado!L$2:L1020,Concentrado!$A$2:$A1020,"="&amp;$A31,Concentrado!$B$2:$B1020, "=Sonora")</f>
        <v>16.788730613954002</v>
      </c>
      <c r="L31" s="12">
        <f>SUMIFS(Concentrado!M$2:M1020,Concentrado!$A$2:$A1020,"="&amp;$A31,Concentrado!$B$2:$B1020, "=Sonora")</f>
        <v>24.393038009686112</v>
      </c>
      <c r="M31" s="12">
        <f>SUMIFS(Concentrado!N$2:N1020,Concentrado!$A$2:$A1020,"="&amp;$A31,Concentrado!$B$2:$B1020, "=Sonora")</f>
        <v>45.349372225661128</v>
      </c>
      <c r="N31" s="12">
        <f>SUMIFS(Concentrado!O$2:O1020,Concentrado!$A$2:$A1020,"="&amp;$A31,Concentrado!$B$2:$B1020, "=Sonora")</f>
        <v>3.8631350191879954</v>
      </c>
      <c r="O31" s="12">
        <f>SUMIFS(Concentrado!P$2:P1020,Concentrado!$A$2:$A1020,"="&amp;$A31,Concentrado!$B$2:$B1020, "=Sonora")</f>
        <v>9.6690874487586242</v>
      </c>
      <c r="P31" s="12">
        <f>SUMIFS(Concentrado!Q$2:Q1020,Concentrado!$A$2:$A1020,"="&amp;$A31,Concentrado!$B$2:$B1020, "=Sonora")</f>
        <v>2.2055783355586631</v>
      </c>
      <c r="Q31" s="12">
        <f>SUMIFS(Concentrado!R$2:R1020,Concentrado!$A$2:$A1020,"="&amp;$A31,Concentrado!$B$2:$B1020, "=Sonora")</f>
        <v>4.8061856267397731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"=Tabasco")</f>
        <v>167.88106405441422</v>
      </c>
      <c r="C2" s="12">
        <f>SUMIFS(Concentrado!D$2:D991,Concentrado!$A$2:$A991,"="&amp;$A2,Concentrado!$B$2:$B991, "=Tabasco")</f>
        <v>101.24785821838385</v>
      </c>
      <c r="D2" s="12">
        <f>SUMIFS(Concentrado!E$2:E991,Concentrado!$A$2:$A991,"="&amp;$A2,Concentrado!$B$2:$B991, "=Tabasco")</f>
        <v>32.294178436100587</v>
      </c>
      <c r="E2" s="12">
        <f>SUMIFS(Concentrado!F$2:F991,Concentrado!$A$2:$A991,"="&amp;$A2,Concentrado!$B$2:$B991, "=Tabasco")</f>
        <v>6.8176598920656799</v>
      </c>
      <c r="F2" s="12">
        <f>SUMIFS(Concentrado!G$2:G991,Concentrado!$A$2:$A991,"="&amp;$A2,Concentrado!$B$2:$B991, "=Tabasco")</f>
        <v>34.659218332687722</v>
      </c>
      <c r="G2" s="12">
        <f>SUMIFS(Concentrado!H$2:H991,Concentrado!$A$2:$A991,"="&amp;$A2,Concentrado!$B$2:$B991, "=Tabasco")</f>
        <v>17.159390892845366</v>
      </c>
      <c r="H2" s="12">
        <f>SUMIFS(Concentrado!I$2:I991,Concentrado!$A$2:$A991,"="&amp;$A2,Concentrado!$B$2:$B991, "=Tabasco")</f>
        <v>14.782455773695895</v>
      </c>
      <c r="I2" s="12">
        <f>SUMIFS(Concentrado!J$2:J991,Concentrado!$A$2:$A991,"="&amp;$A2,Concentrado!$B$2:$B991, "=Tabasco")</f>
        <v>19.430893576609837</v>
      </c>
      <c r="J2" s="12">
        <f>SUMIFS(Concentrado!K$2:K991,Concentrado!$A$2:$A991,"="&amp;$A2,Concentrado!$B$2:$B991, "=Tabasco")</f>
        <v>27.467830944144261</v>
      </c>
      <c r="K2" s="12">
        <f>SUMIFS(Concentrado!L$2:L991,Concentrado!$A$2:$A991,"="&amp;$A2,Concentrado!$B$2:$B991, "=Tabasco")</f>
        <v>5.4423441264621495</v>
      </c>
      <c r="L2" s="12">
        <f>SUMIFS(Concentrado!M$2:M991,Concentrado!$A$2:$A991,"="&amp;$A2,Concentrado!$B$2:$B991, "=Tabasco")</f>
        <v>8.8358057582561962</v>
      </c>
      <c r="M2" s="12">
        <f>SUMIFS(Concentrado!N$2:N991,Concentrado!$A$2:$A991,"="&amp;$A2,Concentrado!$B$2:$B991, "=Tabasco")</f>
        <v>16.184240372925679</v>
      </c>
      <c r="N2" s="12">
        <f>SUMIFS(Concentrado!O$2:O991,Concentrado!$A$2:$A991,"="&amp;$A2,Concentrado!$B$2:$B991, "=Tabasco")</f>
        <v>1.4154955585609816</v>
      </c>
      <c r="O2" s="12">
        <f>SUMIFS(Concentrado!P$2:P991,Concentrado!$A$2:$A991,"="&amp;$A2,Concentrado!$B$2:$B991, "=Tabasco")</f>
        <v>9.9932582794890621</v>
      </c>
      <c r="P2" s="12">
        <f>SUMIFS(Concentrado!Q$2:Q991,Concentrado!$A$2:$A991,"="&amp;$A2,Concentrado!$B$2:$B991, "=Tabasco")</f>
        <v>9.9242745835486268</v>
      </c>
      <c r="Q2" s="12">
        <f>SUMIFS(Concentrado!R$2:R991,Concentrado!$A$2:$A991,"="&amp;$A2,Concentrado!$B$2:$B991, "=Tabasco")</f>
        <v>0.25611031183351296</v>
      </c>
    </row>
    <row r="3" spans="1:17" x14ac:dyDescent="0.25">
      <c r="A3" s="5">
        <v>1991</v>
      </c>
      <c r="B3" s="12">
        <f>SUMIFS(Concentrado!C$2:C992,Concentrado!$A$2:$A992,"="&amp;$A3,Concentrado!$B$2:$B992, "=Tabasco")</f>
        <v>143.07076400649851</v>
      </c>
      <c r="C3" s="12">
        <f>SUMIFS(Concentrado!D$2:D992,Concentrado!$A$2:$A992,"="&amp;$A3,Concentrado!$B$2:$B992, "=Tabasco")</f>
        <v>55.159812629011483</v>
      </c>
      <c r="D3" s="12">
        <f>SUMIFS(Concentrado!E$2:E992,Concentrado!$A$2:$A992,"="&amp;$A3,Concentrado!$B$2:$B992, "=Tabasco")</f>
        <v>28.490419667314281</v>
      </c>
      <c r="E3" s="12">
        <f>SUMIFS(Concentrado!F$2:F992,Concentrado!$A$2:$A992,"="&amp;$A3,Concentrado!$B$2:$B992, "=Tabasco")</f>
        <v>8.2381936387414783</v>
      </c>
      <c r="F3" s="12">
        <f>SUMIFS(Concentrado!G$2:G992,Concentrado!$A$2:$A992,"="&amp;$A3,Concentrado!$B$2:$B992, "=Tabasco")</f>
        <v>34.27877458277834</v>
      </c>
      <c r="G3" s="12">
        <f>SUMIFS(Concentrado!H$2:H992,Concentrado!$A$2:$A992,"="&amp;$A3,Concentrado!$B$2:$B992, "=Tabasco")</f>
        <v>20.732843571944215</v>
      </c>
      <c r="H3" s="12">
        <f>SUMIFS(Concentrado!I$2:I992,Concentrado!$A$2:$A992,"="&amp;$A3,Concentrado!$B$2:$B992, "=Tabasco")</f>
        <v>17.543990623296924</v>
      </c>
      <c r="I3" s="12">
        <f>SUMIFS(Concentrado!J$2:J992,Concentrado!$A$2:$A992,"="&amp;$A3,Concentrado!$B$2:$B992, "=Tabasco")</f>
        <v>23.820568433985681</v>
      </c>
      <c r="J3" s="12">
        <f>SUMIFS(Concentrado!K$2:K992,Concentrado!$A$2:$A992,"="&amp;$A3,Concentrado!$B$2:$B992, "=Tabasco")</f>
        <v>29.225815637559919</v>
      </c>
      <c r="K3" s="12">
        <f>SUMIFS(Concentrado!L$2:L992,Concentrado!$A$2:$A992,"="&amp;$A3,Concentrado!$B$2:$B992, "=Tabasco")</f>
        <v>6.2448324011880176</v>
      </c>
      <c r="L3" s="12">
        <f>SUMIFS(Concentrado!M$2:M992,Concentrado!$A$2:$A992,"="&amp;$A3,Concentrado!$B$2:$B992, "=Tabasco")</f>
        <v>7.2440055853780994</v>
      </c>
      <c r="M3" s="12">
        <f>SUMIFS(Concentrado!N$2:N992,Concentrado!$A$2:$A992,"="&amp;$A3,Concentrado!$B$2:$B992, "=Tabasco")</f>
        <v>11.820419214278072</v>
      </c>
      <c r="N3" s="12">
        <f>SUMIFS(Concentrado!O$2:O992,Concentrado!$A$2:$A992,"="&amp;$A3,Concentrado!$B$2:$B992, "=Tabasco")</f>
        <v>2.3820568433985683</v>
      </c>
      <c r="O3" s="12">
        <f>SUMIFS(Concentrado!P$2:P992,Concentrado!$A$2:$A992,"="&amp;$A3,Concentrado!$B$2:$B992, "=Tabasco")</f>
        <v>12.656957180204518</v>
      </c>
      <c r="P3" s="12">
        <f>SUMIFS(Concentrado!Q$2:Q992,Concentrado!$A$2:$A992,"="&amp;$A3,Concentrado!$B$2:$B992, "=Tabasco")</f>
        <v>7.8684888254969012</v>
      </c>
      <c r="Q3" s="12">
        <f>SUMIFS(Concentrado!R$2:R992,Concentrado!$A$2:$A992,"="&amp;$A3,Concentrado!$B$2:$B992, "=Tabasco")</f>
        <v>0.24979329604752065</v>
      </c>
    </row>
    <row r="4" spans="1:17" x14ac:dyDescent="0.25">
      <c r="A4" s="5">
        <v>1992</v>
      </c>
      <c r="B4" s="12">
        <f>SUMIFS(Concentrado!C$2:C993,Concentrado!$A$2:$A993,"="&amp;$A4,Concentrado!$B$2:$B993, "=Tabasco")</f>
        <v>67.827751853457713</v>
      </c>
      <c r="C4" s="12">
        <f>SUMIFS(Concentrado!D$2:D993,Concentrado!$A$2:$A993,"="&amp;$A4,Concentrado!$B$2:$B993, "=Tabasco")</f>
        <v>62.246987460451699</v>
      </c>
      <c r="D4" s="12">
        <f>SUMIFS(Concentrado!E$2:E993,Concentrado!$A$2:$A993,"="&amp;$A4,Concentrado!$B$2:$B993, "=Tabasco")</f>
        <v>29.240534608965344</v>
      </c>
      <c r="E4" s="12">
        <f>SUMIFS(Concentrado!F$2:F993,Concentrado!$A$2:$A993,"="&amp;$A4,Concentrado!$B$2:$B993, "=Tabasco")</f>
        <v>9.527814647865112</v>
      </c>
      <c r="F4" s="12">
        <f>SUMIFS(Concentrado!G$2:G993,Concentrado!$A$2:$A993,"="&amp;$A4,Concentrado!$B$2:$B993, "=Tabasco")</f>
        <v>32.927230819888045</v>
      </c>
      <c r="G4" s="12">
        <f>SUMIFS(Concentrado!H$2:H993,Concentrado!$A$2:$A993,"="&amp;$A4,Concentrado!$B$2:$B993, "=Tabasco")</f>
        <v>21.878570884436659</v>
      </c>
      <c r="H4" s="12">
        <f>SUMIFS(Concentrado!I$2:I993,Concentrado!$A$2:$A993,"="&amp;$A4,Concentrado!$B$2:$B993, "=Tabasco")</f>
        <v>19.57080376440156</v>
      </c>
      <c r="I4" s="12">
        <f>SUMIFS(Concentrado!J$2:J993,Concentrado!$A$2:$A993,"="&amp;$A4,Concentrado!$B$2:$B993, "=Tabasco")</f>
        <v>24.198841144385199</v>
      </c>
      <c r="J4" s="12">
        <f>SUMIFS(Concentrado!K$2:K993,Concentrado!$A$2:$A993,"="&amp;$A4,Concentrado!$B$2:$B993, "=Tabasco")</f>
        <v>28.094766511769635</v>
      </c>
      <c r="K4" s="12">
        <f>SUMIFS(Concentrado!L$2:L993,Concentrado!$A$2:$A993,"="&amp;$A4,Concentrado!$B$2:$B993, "=Tabasco")</f>
        <v>8.0444884589015011</v>
      </c>
      <c r="L4" s="12">
        <f>SUMIFS(Concentrado!M$2:M993,Concentrado!$A$2:$A993,"="&amp;$A4,Concentrado!$B$2:$B993, "=Tabasco")</f>
        <v>8.5929763083720569</v>
      </c>
      <c r="M4" s="12">
        <f>SUMIFS(Concentrado!N$2:N993,Concentrado!$A$2:$A993,"="&amp;$A4,Concentrado!$B$2:$B993, "=Tabasco")</f>
        <v>15.924070143705617</v>
      </c>
      <c r="N4" s="12">
        <f>SUMIFS(Concentrado!O$2:O993,Concentrado!$A$2:$A993,"="&amp;$A4,Concentrado!$B$2:$B993, "=Tabasco")</f>
        <v>1.2221636941608685</v>
      </c>
      <c r="O4" s="12">
        <f>SUMIFS(Concentrado!P$2:P993,Concentrado!$A$2:$A993,"="&amp;$A4,Concentrado!$B$2:$B993, "=Tabasco")</f>
        <v>8.0994671403197156</v>
      </c>
      <c r="P4" s="12">
        <f>SUMIFS(Concentrado!Q$2:Q993,Concentrado!$A$2:$A993,"="&amp;$A4,Concentrado!$B$2:$B993, "=Tabasco")</f>
        <v>7.1303420431172402</v>
      </c>
      <c r="Q4" s="12">
        <f>SUMIFS(Concentrado!R$2:R993,Concentrado!$A$2:$A993,"="&amp;$A4,Concentrado!$B$2:$B993, "=Tabasco")</f>
        <v>1.0360326045554962</v>
      </c>
    </row>
    <row r="5" spans="1:17" x14ac:dyDescent="0.25">
      <c r="A5" s="5">
        <v>1993</v>
      </c>
      <c r="B5" s="12">
        <f>SUMIFS(Concentrado!C$2:C994,Concentrado!$A$2:$A994,"="&amp;$A5,Concentrado!$B$2:$B994, "=Tabasco")</f>
        <v>50.467897284998202</v>
      </c>
      <c r="C5" s="12">
        <f>SUMIFS(Concentrado!D$2:D994,Concentrado!$A$2:$A994,"="&amp;$A5,Concentrado!$B$2:$B994, "=Tabasco")</f>
        <v>50.895591329786328</v>
      </c>
      <c r="D5" s="12">
        <f>SUMIFS(Concentrado!E$2:E994,Concentrado!$A$2:$A994,"="&amp;$A5,Concentrado!$B$2:$B994, "=Tabasco")</f>
        <v>35.238853352882508</v>
      </c>
      <c r="E5" s="12">
        <f>SUMIFS(Concentrado!F$2:F994,Concentrado!$A$2:$A994,"="&amp;$A5,Concentrado!$B$2:$B994, "=Tabasco")</f>
        <v>9.7536111958871228</v>
      </c>
      <c r="F5" s="12">
        <f>SUMIFS(Concentrado!G$2:G994,Concentrado!$A$2:$A994,"="&amp;$A5,Concentrado!$B$2:$B994, "=Tabasco")</f>
        <v>35.228442902823694</v>
      </c>
      <c r="G5" s="12">
        <f>SUMIFS(Concentrado!H$2:H994,Concentrado!$A$2:$A994,"="&amp;$A5,Concentrado!$B$2:$B994, "=Tabasco")</f>
        <v>27.851323919823894</v>
      </c>
      <c r="H5" s="12">
        <f>SUMIFS(Concentrado!I$2:I994,Concentrado!$A$2:$A994,"="&amp;$A5,Concentrado!$B$2:$B994, "=Tabasco")</f>
        <v>22.696404105316066</v>
      </c>
      <c r="I5" s="12">
        <f>SUMIFS(Concentrado!J$2:J994,Concentrado!$A$2:$A994,"="&amp;$A5,Concentrado!$B$2:$B994, "=Tabasco")</f>
        <v>32.903834965808628</v>
      </c>
      <c r="J5" s="12">
        <f>SUMIFS(Concentrado!K$2:K994,Concentrado!$A$2:$A994,"="&amp;$A5,Concentrado!$B$2:$B994, "=Tabasco")</f>
        <v>30.112756203912163</v>
      </c>
      <c r="K5" s="12">
        <f>SUMIFS(Concentrado!L$2:L994,Concentrado!$A$2:$A994,"="&amp;$A5,Concentrado!$B$2:$B994, "=Tabasco")</f>
        <v>9.1647518881471797</v>
      </c>
      <c r="L5" s="12">
        <f>SUMIFS(Concentrado!M$2:M994,Concentrado!$A$2:$A994,"="&amp;$A5,Concentrado!$B$2:$B994, "=Tabasco")</f>
        <v>9.0457291363530601</v>
      </c>
      <c r="M5" s="12">
        <f>SUMIFS(Concentrado!N$2:N994,Concentrado!$A$2:$A994,"="&amp;$A5,Concentrado!$B$2:$B994, "=Tabasco")</f>
        <v>16.517278380308554</v>
      </c>
      <c r="N5" s="12">
        <f>SUMIFS(Concentrado!O$2:O994,Concentrado!$A$2:$A994,"="&amp;$A5,Concentrado!$B$2:$B994, "=Tabasco")</f>
        <v>1.4306015202525488</v>
      </c>
      <c r="O5" s="12">
        <f>SUMIFS(Concentrado!P$2:P994,Concentrado!$A$2:$A994,"="&amp;$A5,Concentrado!$B$2:$B994, "=Tabasco")</f>
        <v>10.147697654213728</v>
      </c>
      <c r="P5" s="12">
        <f>SUMIFS(Concentrado!Q$2:Q994,Concentrado!$A$2:$A994,"="&amp;$A5,Concentrado!$B$2:$B994, "=Tabasco")</f>
        <v>6.6652741004706755</v>
      </c>
      <c r="Q5" s="12">
        <f>SUMIFS(Concentrado!R$2:R994,Concentrado!$A$2:$A994,"="&amp;$A5,Concentrado!$B$2:$B994, "=Tabasco")</f>
        <v>0.95218201435295369</v>
      </c>
    </row>
    <row r="6" spans="1:17" x14ac:dyDescent="0.25">
      <c r="A6" s="5">
        <v>1994</v>
      </c>
      <c r="B6" s="12">
        <f>SUMIFS(Concentrado!C$2:C995,Concentrado!$A$2:$A995,"="&amp;$A6,Concentrado!$B$2:$B995, "=Tabasco")</f>
        <v>42.212803697671042</v>
      </c>
      <c r="C6" s="12">
        <f>SUMIFS(Concentrado!D$2:D995,Concentrado!$A$2:$A995,"="&amp;$A6,Concentrado!$B$2:$B995, "=Tabasco")</f>
        <v>66.517145220572559</v>
      </c>
      <c r="D6" s="12">
        <f>SUMIFS(Concentrado!E$2:E995,Concentrado!$A$2:$A995,"="&amp;$A6,Concentrado!$B$2:$B995, "=Tabasco")</f>
        <v>25.023365190388617</v>
      </c>
      <c r="E6" s="12">
        <f>SUMIFS(Concentrado!F$2:F995,Concentrado!$A$2:$A995,"="&amp;$A6,Concentrado!$B$2:$B995, "=Tabasco")</f>
        <v>9.346076155446351</v>
      </c>
      <c r="F6" s="12">
        <f>SUMIFS(Concentrado!G$2:G995,Concentrado!$A$2:$A995,"="&amp;$A6,Concentrado!$B$2:$B995, "=Tabasco")</f>
        <v>41.624030940529664</v>
      </c>
      <c r="G6" s="12">
        <f>SUMIFS(Concentrado!H$2:H995,Concentrado!$A$2:$A995,"="&amp;$A6,Concentrado!$B$2:$B995, "=Tabasco")</f>
        <v>25.411674949205725</v>
      </c>
      <c r="H6" s="12">
        <f>SUMIFS(Concentrado!I$2:I995,Concentrado!$A$2:$A995,"="&amp;$A6,Concentrado!$B$2:$B995, "=Tabasco")</f>
        <v>21.155484675641087</v>
      </c>
      <c r="I6" s="12">
        <f>SUMIFS(Concentrado!J$2:J995,Concentrado!$A$2:$A995,"="&amp;$A6,Concentrado!$B$2:$B995, "=Tabasco")</f>
        <v>29.672381994100434</v>
      </c>
      <c r="J6" s="12">
        <f>SUMIFS(Concentrado!K$2:K995,Concentrado!$A$2:$A995,"="&amp;$A6,Concentrado!$B$2:$B995, "=Tabasco")</f>
        <v>34.076067552024156</v>
      </c>
      <c r="K6" s="12">
        <f>SUMIFS(Concentrado!L$2:L995,Concentrado!$A$2:$A995,"="&amp;$A6,Concentrado!$B$2:$B995, "=Tabasco")</f>
        <v>7.7921383139440898</v>
      </c>
      <c r="L6" s="12">
        <f>SUMIFS(Concentrado!M$2:M995,Concentrado!$A$2:$A995,"="&amp;$A6,Concentrado!$B$2:$B995, "=Tabasco")</f>
        <v>13.781617764214545</v>
      </c>
      <c r="M6" s="12">
        <f>SUMIFS(Concentrado!N$2:N995,Concentrado!$A$2:$A995,"="&amp;$A6,Concentrado!$B$2:$B995, "=Tabasco")</f>
        <v>24.991369259685897</v>
      </c>
      <c r="N6" s="12">
        <f>SUMIFS(Concentrado!O$2:O995,Concentrado!$A$2:$A995,"="&amp;$A6,Concentrado!$B$2:$B995, "=Tabasco")</f>
        <v>2.5599702112557234</v>
      </c>
      <c r="O6" s="12">
        <f>SUMIFS(Concentrado!P$2:P995,Concentrado!$A$2:$A995,"="&amp;$A6,Concentrado!$B$2:$B995, "=Tabasco")</f>
        <v>9.3948619636078448</v>
      </c>
      <c r="P6" s="12">
        <f>SUMIFS(Concentrado!Q$2:Q995,Concentrado!$A$2:$A995,"="&amp;$A6,Concentrado!$B$2:$B995, "=Tabasco")</f>
        <v>7.3269360265444421</v>
      </c>
      <c r="Q6" s="12">
        <f>SUMIFS(Concentrado!R$2:R995,Concentrado!$A$2:$A995,"="&amp;$A6,Concentrado!$B$2:$B995, "=Tabasco")</f>
        <v>1.7445085777486768</v>
      </c>
    </row>
    <row r="7" spans="1:17" x14ac:dyDescent="0.25">
      <c r="A7" s="5">
        <v>1995</v>
      </c>
      <c r="B7" s="12">
        <f>SUMIFS(Concentrado!C$2:C996,Concentrado!$A$2:$A996,"="&amp;$A7,Concentrado!$B$2:$B996, "=Tabasco")</f>
        <v>49.794650267061051</v>
      </c>
      <c r="C7" s="12">
        <f>SUMIFS(Concentrado!D$2:D996,Concentrado!$A$2:$A996,"="&amp;$A7,Concentrado!$B$2:$B996, "=Tabasco")</f>
        <v>42.559530142787224</v>
      </c>
      <c r="D7" s="12">
        <f>SUMIFS(Concentrado!E$2:E996,Concentrado!$A$2:$A996,"="&amp;$A7,Concentrado!$B$2:$B996, "=Tabasco")</f>
        <v>23.129342172596935</v>
      </c>
      <c r="E7" s="12">
        <f>SUMIFS(Concentrado!F$2:F996,Concentrado!$A$2:$A996,"="&amp;$A7,Concentrado!$B$2:$B996, "=Tabasco")</f>
        <v>6.6496858746216185</v>
      </c>
      <c r="F7" s="12">
        <f>SUMIFS(Concentrado!G$2:G996,Concentrado!$A$2:$A996,"="&amp;$A7,Concentrado!$B$2:$B996, "=Tabasco")</f>
        <v>44.964777590887138</v>
      </c>
      <c r="G7" s="12">
        <f>SUMIFS(Concentrado!H$2:H996,Concentrado!$A$2:$A996,"="&amp;$A7,Concentrado!$B$2:$B996, "=Tabasco")</f>
        <v>27.746095930989544</v>
      </c>
      <c r="H7" s="12">
        <f>SUMIFS(Concentrado!I$2:I996,Concentrado!$A$2:$A996,"="&amp;$A7,Concentrado!$B$2:$B996, "=Tabasco")</f>
        <v>22.52913426681322</v>
      </c>
      <c r="I7" s="12">
        <f>SUMIFS(Concentrado!J$2:J996,Concentrado!$A$2:$A996,"="&amp;$A7,Concentrado!$B$2:$B996, "=Tabasco")</f>
        <v>32.956642695444252</v>
      </c>
      <c r="J7" s="12">
        <f>SUMIFS(Concentrado!K$2:K996,Concentrado!$A$2:$A996,"="&amp;$A7,Concentrado!$B$2:$B996, "=Tabasco")</f>
        <v>31.498641692147967</v>
      </c>
      <c r="K7" s="12">
        <f>SUMIFS(Concentrado!L$2:L996,Concentrado!$A$2:$A996,"="&amp;$A7,Concentrado!$B$2:$B996, "=Tabasco")</f>
        <v>9.5519346647668932</v>
      </c>
      <c r="L7" s="12">
        <f>SUMIFS(Concentrado!M$2:M996,Concentrado!$A$2:$A996,"="&amp;$A7,Concentrado!$B$2:$B996, "=Tabasco")</f>
        <v>13.588764195710045</v>
      </c>
      <c r="M7" s="12">
        <f>SUMIFS(Concentrado!N$2:N996,Concentrado!$A$2:$A996,"="&amp;$A7,Concentrado!$B$2:$B996, "=Tabasco")</f>
        <v>24.691020888376109</v>
      </c>
      <c r="N7" s="12">
        <f>SUMIFS(Concentrado!O$2:O996,Concentrado!$A$2:$A996,"="&amp;$A7,Concentrado!$B$2:$B996, "=Tabasco")</f>
        <v>2.5001591010337019</v>
      </c>
      <c r="O7" s="12">
        <f>SUMIFS(Concentrado!P$2:P996,Concentrado!$A$2:$A996,"="&amp;$A7,Concentrado!$B$2:$B996, "=Tabasco")</f>
        <v>9.3455323682513569</v>
      </c>
      <c r="P7" s="12">
        <f>SUMIFS(Concentrado!Q$2:Q996,Concentrado!$A$2:$A996,"="&amp;$A7,Concentrado!$B$2:$B996, "=Tabasco")</f>
        <v>7.6188050302307362</v>
      </c>
      <c r="Q7" s="12">
        <f>SUMIFS(Concentrado!R$2:R996,Concentrado!$A$2:$A996,"="&amp;$A7,Concentrado!$B$2:$B996, "=Tabasco")</f>
        <v>2.3311269122347773</v>
      </c>
    </row>
    <row r="8" spans="1:17" x14ac:dyDescent="0.25">
      <c r="A8" s="5">
        <v>1996</v>
      </c>
      <c r="B8" s="12">
        <f>SUMIFS(Concentrado!C$2:C997,Concentrado!$A$2:$A997,"="&amp;$A8,Concentrado!$B$2:$B997, "=Tabasco")</f>
        <v>41.295749943590856</v>
      </c>
      <c r="C8" s="12">
        <f>SUMIFS(Concentrado!D$2:D997,Concentrado!$A$2:$A997,"="&amp;$A8,Concentrado!$B$2:$B997, "=Tabasco")</f>
        <v>60.453572082370123</v>
      </c>
      <c r="D8" s="12">
        <f>SUMIFS(Concentrado!E$2:E997,Concentrado!$A$2:$A997,"="&amp;$A8,Concentrado!$B$2:$B997, "=Tabasco")</f>
        <v>27.742560138934742</v>
      </c>
      <c r="E8" s="12">
        <f>SUMIFS(Concentrado!F$2:F997,Concentrado!$A$2:$A997,"="&amp;$A8,Concentrado!$B$2:$B997, "=Tabasco")</f>
        <v>11.374449656963243</v>
      </c>
      <c r="F8" s="12">
        <f>SUMIFS(Concentrado!G$2:G997,Concentrado!$A$2:$A997,"="&amp;$A8,Concentrado!$B$2:$B997, "=Tabasco")</f>
        <v>42.336664350132203</v>
      </c>
      <c r="G8" s="12">
        <f>SUMIFS(Concentrado!H$2:H997,Concentrado!$A$2:$A997,"="&amp;$A8,Concentrado!$B$2:$B997, "=Tabasco")</f>
        <v>25.619618835766548</v>
      </c>
      <c r="H8" s="12">
        <f>SUMIFS(Concentrado!I$2:I997,Concentrado!$A$2:$A997,"="&amp;$A8,Concentrado!$B$2:$B997, "=Tabasco")</f>
        <v>22.537750732476898</v>
      </c>
      <c r="I8" s="12">
        <f>SUMIFS(Concentrado!J$2:J997,Concentrado!$A$2:$A997,"="&amp;$A8,Concentrado!$B$2:$B997, "=Tabasco")</f>
        <v>28.69137312685924</v>
      </c>
      <c r="J8" s="12">
        <f>SUMIFS(Concentrado!K$2:K997,Concentrado!$A$2:$A997,"="&amp;$A8,Concentrado!$B$2:$B997, "=Tabasco")</f>
        <v>35.032044016732954</v>
      </c>
      <c r="K8" s="12">
        <f>SUMIFS(Concentrado!L$2:L997,Concentrado!$A$2:$A997,"="&amp;$A8,Concentrado!$B$2:$B997, "=Tabasco")</f>
        <v>10.359237181418647</v>
      </c>
      <c r="L8" s="12">
        <f>SUMIFS(Concentrado!M$2:M997,Concentrado!$A$2:$A997,"="&amp;$A8,Concentrado!$B$2:$B997, "=Tabasco")</f>
        <v>10.470626828530676</v>
      </c>
      <c r="M8" s="12">
        <f>SUMIFS(Concentrado!N$2:N997,Concentrado!$A$2:$A997,"="&amp;$A8,Concentrado!$B$2:$B997, "=Tabasco")</f>
        <v>19.302133053061901</v>
      </c>
      <c r="N8" s="12">
        <f>SUMIFS(Concentrado!O$2:O997,Concentrado!$A$2:$A997,"="&amp;$A8,Concentrado!$B$2:$B997, "=Tabasco")</f>
        <v>1.6681030887708859</v>
      </c>
      <c r="O8" s="12">
        <f>SUMIFS(Concentrado!P$2:P997,Concentrado!$A$2:$A997,"="&amp;$A8,Concentrado!$B$2:$B997, "=Tabasco")</f>
        <v>8.9308111671913508</v>
      </c>
      <c r="P8" s="12">
        <f>SUMIFS(Concentrado!Q$2:Q997,Concentrado!$A$2:$A997,"="&amp;$A8,Concentrado!$B$2:$B997, "=Tabasco")</f>
        <v>6.7390736502777226</v>
      </c>
      <c r="Q8" s="12">
        <f>SUMIFS(Concentrado!R$2:R997,Concentrado!$A$2:$A997,"="&amp;$A8,Concentrado!$B$2:$B997, "=Tabasco")</f>
        <v>3.2302997662488258</v>
      </c>
    </row>
    <row r="9" spans="1:17" x14ac:dyDescent="0.25">
      <c r="A9" s="5">
        <v>1997</v>
      </c>
      <c r="B9" s="12">
        <f>SUMIFS(Concentrado!C$2:C998,Concentrado!$A$2:$A998,"="&amp;$A9,Concentrado!$B$2:$B998, "=Tabasco")</f>
        <v>44.394358501519655</v>
      </c>
      <c r="C9" s="12">
        <f>SUMIFS(Concentrado!D$2:D998,Concentrado!$A$2:$A998,"="&amp;$A9,Concentrado!$B$2:$B998, "=Tabasco")</f>
        <v>53.78547279991804</v>
      </c>
      <c r="D9" s="12">
        <f>SUMIFS(Concentrado!E$2:E998,Concentrado!$A$2:$A998,"="&amp;$A9,Concentrado!$B$2:$B998, "=Tabasco")</f>
        <v>27.965993352083867</v>
      </c>
      <c r="E9" s="12">
        <f>SUMIFS(Concentrado!F$2:F998,Concentrado!$A$2:$A998,"="&amp;$A9,Concentrado!$B$2:$B998, "=Tabasco")</f>
        <v>9.5883405778573252</v>
      </c>
      <c r="F9" s="12">
        <f>SUMIFS(Concentrado!G$2:G998,Concentrado!$A$2:$A998,"="&amp;$A9,Concentrado!$B$2:$B998, "=Tabasco")</f>
        <v>41.31978452497551</v>
      </c>
      <c r="G9" s="12">
        <f>SUMIFS(Concentrado!H$2:H998,Concentrado!$A$2:$A998,"="&amp;$A9,Concentrado!$B$2:$B998, "=Tabasco")</f>
        <v>27.707173972088437</v>
      </c>
      <c r="H9" s="12">
        <f>SUMIFS(Concentrado!I$2:I998,Concentrado!$A$2:$A998,"="&amp;$A9,Concentrado!$B$2:$B998, "=Tabasco")</f>
        <v>24.327247503443623</v>
      </c>
      <c r="I9" s="12">
        <f>SUMIFS(Concentrado!J$2:J998,Concentrado!$A$2:$A998,"="&amp;$A9,Concentrado!$B$2:$B998, "=Tabasco")</f>
        <v>31.069646154886001</v>
      </c>
      <c r="J9" s="12">
        <f>SUMIFS(Concentrado!K$2:K998,Concentrado!$A$2:$A998,"="&amp;$A9,Concentrado!$B$2:$B998, "=Tabasco")</f>
        <v>32.789554996554365</v>
      </c>
      <c r="K9" s="12">
        <f>SUMIFS(Concentrado!L$2:L998,Concentrado!$A$2:$A998,"="&amp;$A9,Concentrado!$B$2:$B998, "=Tabasco")</f>
        <v>8.689232074086906</v>
      </c>
      <c r="L9" s="12">
        <f>SUMIFS(Concentrado!M$2:M998,Concentrado!$A$2:$A998,"="&amp;$A9,Concentrado!$B$2:$B998, "=Tabasco")</f>
        <v>8.3066872657937729</v>
      </c>
      <c r="M9" s="12">
        <f>SUMIFS(Concentrado!N$2:N998,Concentrado!$A$2:$A998,"="&amp;$A9,Concentrado!$B$2:$B998, "=Tabasco")</f>
        <v>14.574432062873882</v>
      </c>
      <c r="N9" s="12">
        <f>SUMIFS(Concentrado!O$2:O998,Concentrado!$A$2:$A998,"="&amp;$A9,Concentrado!$B$2:$B998, "=Tabasco")</f>
        <v>1.962293441361221</v>
      </c>
      <c r="O9" s="12">
        <f>SUMIFS(Concentrado!P$2:P998,Concentrado!$A$2:$A998,"="&amp;$A9,Concentrado!$B$2:$B998, "=Tabasco")</f>
        <v>9.7187270800019707</v>
      </c>
      <c r="P9" s="12">
        <f>SUMIFS(Concentrado!Q$2:Q998,Concentrado!$A$2:$A998,"="&amp;$A9,Concentrado!$B$2:$B998, "=Tabasco")</f>
        <v>4.699836216172792</v>
      </c>
      <c r="Q9" s="12">
        <f>SUMIFS(Concentrado!R$2:R998,Concentrado!$A$2:$A998,"="&amp;$A9,Concentrado!$B$2:$B998, "=Tabasco")</f>
        <v>4.2626421495520672</v>
      </c>
    </row>
    <row r="10" spans="1:17" x14ac:dyDescent="0.25">
      <c r="A10" s="5">
        <v>1998</v>
      </c>
      <c r="B10" s="12">
        <f>SUMIFS(Concentrado!C$2:C999,Concentrado!$A$2:$A999,"="&amp;$A10,Concentrado!$B$2:$B999, "=Tabasco")</f>
        <v>44.172263249534694</v>
      </c>
      <c r="C10" s="12">
        <f>SUMIFS(Concentrado!D$2:D999,Concentrado!$A$2:$A999,"="&amp;$A10,Concentrado!$B$2:$B999, "=Tabasco")</f>
        <v>40.741407851512584</v>
      </c>
      <c r="D10" s="12">
        <f>SUMIFS(Concentrado!E$2:E999,Concentrado!$A$2:$A999,"="&amp;$A10,Concentrado!$B$2:$B999, "=Tabasco")</f>
        <v>23.281636161753646</v>
      </c>
      <c r="E10" s="12">
        <f>SUMIFS(Concentrado!F$2:F999,Concentrado!$A$2:$A999,"="&amp;$A10,Concentrado!$B$2:$B999, "=Tabasco")</f>
        <v>11.768739158688655</v>
      </c>
      <c r="F10" s="12">
        <f>SUMIFS(Concentrado!G$2:G999,Concentrado!$A$2:$A999,"="&amp;$A10,Concentrado!$B$2:$B999, "=Tabasco")</f>
        <v>62.257835331687772</v>
      </c>
      <c r="G10" s="12">
        <f>SUMIFS(Concentrado!H$2:H999,Concentrado!$A$2:$A999,"="&amp;$A10,Concentrado!$B$2:$B999, "=Tabasco")</f>
        <v>37.876674406527236</v>
      </c>
      <c r="H10" s="12">
        <f>SUMIFS(Concentrado!I$2:I999,Concentrado!$A$2:$A999,"="&amp;$A10,Concentrado!$B$2:$B999, "=Tabasco")</f>
        <v>34.245432057816629</v>
      </c>
      <c r="I10" s="12">
        <f>SUMIFS(Concentrado!J$2:J999,Concentrado!$A$2:$A999,"="&amp;$A10,Concentrado!$B$2:$B999, "=Tabasco")</f>
        <v>41.374753702612814</v>
      </c>
      <c r="J10" s="12">
        <f>SUMIFS(Concentrado!K$2:K999,Concentrado!$A$2:$A999,"="&amp;$A10,Concentrado!$B$2:$B999, "=Tabasco")</f>
        <v>35.945285909877121</v>
      </c>
      <c r="K10" s="12">
        <f>SUMIFS(Concentrado!L$2:L999,Concentrado!$A$2:$A999,"="&amp;$A10,Concentrado!$B$2:$B999, "=Tabasco")</f>
        <v>9.978840566025589</v>
      </c>
      <c r="L10" s="12">
        <f>SUMIFS(Concentrado!M$2:M999,Concentrado!$A$2:$A999,"="&amp;$A10,Concentrado!$B$2:$B999, "=Tabasco")</f>
        <v>7.5646049452129454</v>
      </c>
      <c r="M10" s="12">
        <f>SUMIFS(Concentrado!N$2:N999,Concentrado!$A$2:$A999,"="&amp;$A10,Concentrado!$B$2:$B999, "=Tabasco")</f>
        <v>13.35356470179013</v>
      </c>
      <c r="N10" s="12">
        <f>SUMIFS(Concentrado!O$2:O999,Concentrado!$A$2:$A999,"="&amp;$A10,Concentrado!$B$2:$B999, "=Tabasco")</f>
        <v>1.8174956406832501</v>
      </c>
      <c r="O10" s="12">
        <f>SUMIFS(Concentrado!P$2:P999,Concentrado!$A$2:$A999,"="&amp;$A10,Concentrado!$B$2:$B999, "=Tabasco")</f>
        <v>8.3170298223098573</v>
      </c>
      <c r="P10" s="12">
        <f>SUMIFS(Concentrado!Q$2:Q999,Concentrado!$A$2:$A999,"="&amp;$A10,Concentrado!$B$2:$B999, "=Tabasco")</f>
        <v>6.7598597382753995</v>
      </c>
      <c r="Q10" s="12">
        <f>SUMIFS(Concentrado!R$2:R999,Concentrado!$A$2:$A999,"="&amp;$A10,Concentrado!$B$2:$B999, "=Tabasco")</f>
        <v>4.6138725197752724</v>
      </c>
    </row>
    <row r="11" spans="1:17" x14ac:dyDescent="0.25">
      <c r="A11" s="5">
        <v>1999</v>
      </c>
      <c r="B11" s="12">
        <f>SUMIFS(Concentrado!C$2:C1000,Concentrado!$A$2:$A1000,"="&amp;$A11,Concentrado!$B$2:$B1000, "=Tabasco")</f>
        <v>21.569388723523577</v>
      </c>
      <c r="C11" s="12">
        <f>SUMIFS(Concentrado!D$2:D1000,Concentrado!$A$2:$A1000,"="&amp;$A11,Concentrado!$B$2:$B1000, "=Tabasco")</f>
        <v>35.805185281049134</v>
      </c>
      <c r="D11" s="12">
        <f>SUMIFS(Concentrado!E$2:E1000,Concentrado!$A$2:$A1000,"="&amp;$A11,Concentrado!$B$2:$B1000, "=Tabasco")</f>
        <v>26.558530821420931</v>
      </c>
      <c r="E11" s="12">
        <f>SUMIFS(Concentrado!F$2:F1000,Concentrado!$A$2:$A1000,"="&amp;$A11,Concentrado!$B$2:$B1000, "=Tabasco")</f>
        <v>9.3446682519814388</v>
      </c>
      <c r="F11" s="12">
        <f>SUMIFS(Concentrado!G$2:G1000,Concentrado!$A$2:$A1000,"="&amp;$A11,Concentrado!$B$2:$B1000, "=Tabasco")</f>
        <v>49.747409281044838</v>
      </c>
      <c r="G11" s="12">
        <f>SUMIFS(Concentrado!H$2:H1000,Concentrado!$A$2:$A1000,"="&amp;$A11,Concentrado!$B$2:$B1000, "=Tabasco")</f>
        <v>36.464387677566286</v>
      </c>
      <c r="H11" s="12">
        <f>SUMIFS(Concentrado!I$2:I1000,Concentrado!$A$2:$A1000,"="&amp;$A11,Concentrado!$B$2:$B1000, "=Tabasco")</f>
        <v>31.132393149179229</v>
      </c>
      <c r="I11" s="12">
        <f>SUMIFS(Concentrado!J$2:J1000,Concentrado!$A$2:$A1000,"="&amp;$A11,Concentrado!$B$2:$B1000, "=Tabasco")</f>
        <v>41.745857929825007</v>
      </c>
      <c r="J11" s="12">
        <f>SUMIFS(Concentrado!K$2:K1000,Concentrado!$A$2:$A1000,"="&amp;$A11,Concentrado!$B$2:$B1000, "=Tabasco")</f>
        <v>33.618900777871808</v>
      </c>
      <c r="K11" s="12">
        <f>SUMIFS(Concentrado!L$2:L1000,Concentrado!$A$2:$A1000,"="&amp;$A11,Concentrado!$B$2:$B1000, "=Tabasco")</f>
        <v>9.2741795249301529</v>
      </c>
      <c r="L11" s="12">
        <f>SUMIFS(Concentrado!M$2:M1000,Concentrado!$A$2:$A1000,"="&amp;$A11,Concentrado!$B$2:$B1000, "=Tabasco")</f>
        <v>8.220295488006272</v>
      </c>
      <c r="M11" s="12">
        <f>SUMIFS(Concentrado!N$2:N1000,Concentrado!$A$2:$A1000,"="&amp;$A11,Concentrado!$B$2:$B1000, "=Tabasco")</f>
        <v>14.40137914383801</v>
      </c>
      <c r="N11" s="12">
        <f>SUMIFS(Concentrado!O$2:O1000,Concentrado!$A$2:$A1000,"="&amp;$A11,Concentrado!$B$2:$B1000, "=Tabasco")</f>
        <v>2.0977818055188444</v>
      </c>
      <c r="O11" s="12">
        <f>SUMIFS(Concentrado!P$2:P1000,Concentrado!$A$2:$A1000,"="&amp;$A11,Concentrado!$B$2:$B1000, "=Tabasco")</f>
        <v>8.6000725947304328</v>
      </c>
      <c r="P11" s="12">
        <f>SUMIFS(Concentrado!Q$2:Q1000,Concentrado!$A$2:$A1000,"="&amp;$A11,Concentrado!$B$2:$B1000, "=Tabasco")</f>
        <v>4.4263129550803004</v>
      </c>
      <c r="Q11" s="12">
        <f>SUMIFS(Concentrado!R$2:R1000,Concentrado!$A$2:$A1000,"="&amp;$A11,Concentrado!$B$2:$B1000, "=Tabasco")</f>
        <v>4.5843955606188826</v>
      </c>
    </row>
    <row r="12" spans="1:17" x14ac:dyDescent="0.25">
      <c r="A12" s="5">
        <v>2000</v>
      </c>
      <c r="B12" s="12">
        <f>SUMIFS(Concentrado!C$2:C1001,Concentrado!$A$2:$A1001,"="&amp;$A12,Concentrado!$B$2:$B1001, "=Tabasco")</f>
        <v>22.599459351395517</v>
      </c>
      <c r="C12" s="12">
        <f>SUMIFS(Concentrado!D$2:D1001,Concentrado!$A$2:$A1001,"="&amp;$A12,Concentrado!$B$2:$B1001, "=Tabasco")</f>
        <v>28.68392917677123</v>
      </c>
      <c r="D12" s="12">
        <f>SUMIFS(Concentrado!E$2:E1001,Concentrado!$A$2:$A1001,"="&amp;$A12,Concentrado!$B$2:$B1001, "=Tabasco")</f>
        <v>21.114814770880535</v>
      </c>
      <c r="E12" s="12">
        <f>SUMIFS(Concentrado!F$2:F1001,Concentrado!$A$2:$A1001,"="&amp;$A12,Concentrado!$B$2:$B1001, "=Tabasco")</f>
        <v>9.2525592816218065</v>
      </c>
      <c r="F12" s="12">
        <f>SUMIFS(Concentrado!G$2:G1001,Concentrado!$A$2:$A1001,"="&amp;$A12,Concentrado!$B$2:$B1001, "=Tabasco")</f>
        <v>45.656888483049883</v>
      </c>
      <c r="G12" s="12">
        <f>SUMIFS(Concentrado!H$2:H1001,Concentrado!$A$2:$A1001,"="&amp;$A12,Concentrado!$B$2:$B1001, "=Tabasco")</f>
        <v>38.85498312561328</v>
      </c>
      <c r="H12" s="12">
        <f>SUMIFS(Concentrado!I$2:I1001,Concentrado!$A$2:$A1001,"="&amp;$A12,Concentrado!$B$2:$B1001, "=Tabasco")</f>
        <v>36.056524088370885</v>
      </c>
      <c r="I12" s="12">
        <f>SUMIFS(Concentrado!J$2:J1001,Concentrado!$A$2:$A1001,"="&amp;$A12,Concentrado!$B$2:$B1001, "=Tabasco")</f>
        <v>41.620364441543529</v>
      </c>
      <c r="J12" s="12">
        <f>SUMIFS(Concentrado!K$2:K1001,Concentrado!$A$2:$A1001,"="&amp;$A12,Concentrado!$B$2:$B1001, "=Tabasco")</f>
        <v>28.881511521177782</v>
      </c>
      <c r="K12" s="12">
        <f>SUMIFS(Concentrado!L$2:L1001,Concentrado!$A$2:$A1001,"="&amp;$A12,Concentrado!$B$2:$B1001, "=Tabasco")</f>
        <v>9.557910287584015</v>
      </c>
      <c r="L12" s="12">
        <f>SUMIFS(Concentrado!M$2:M1001,Concentrado!$A$2:$A1001,"="&amp;$A12,Concentrado!$B$2:$B1001, "=Tabasco")</f>
        <v>5.0906261314306169</v>
      </c>
      <c r="M12" s="12">
        <f>SUMIFS(Concentrado!N$2:N1001,Concentrado!$A$2:$A1001,"="&amp;$A12,Concentrado!$B$2:$B1001, "=Tabasco")</f>
        <v>9.0925147701109186</v>
      </c>
      <c r="N12" s="12">
        <f>SUMIFS(Concentrado!O$2:O1001,Concentrado!$A$2:$A1001,"="&amp;$A12,Concentrado!$B$2:$B1001, "=Tabasco")</f>
        <v>1.1360397242108655</v>
      </c>
      <c r="O12" s="12">
        <f>SUMIFS(Concentrado!P$2:P1001,Concentrado!$A$2:$A1001,"="&amp;$A12,Concentrado!$B$2:$B1001, "=Tabasco")</f>
        <v>10.178449583374697</v>
      </c>
      <c r="P12" s="12">
        <f>SUMIFS(Concentrado!Q$2:Q1001,Concentrado!$A$2:$A1001,"="&amp;$A12,Concentrado!$B$2:$B1001, "=Tabasco")</f>
        <v>4.1556131685147895</v>
      </c>
      <c r="Q12" s="12">
        <f>SUMIFS(Concentrado!R$2:R1001,Concentrado!$A$2:$A1001,"="&amp;$A12,Concentrado!$B$2:$B1001, "=Tabasco")</f>
        <v>4.6750648145791374</v>
      </c>
    </row>
    <row r="13" spans="1:17" x14ac:dyDescent="0.25">
      <c r="A13" s="5">
        <v>2001</v>
      </c>
      <c r="B13" s="12">
        <f>SUMIFS(Concentrado!C$2:C1002,Concentrado!$A$2:$A1002,"="&amp;$A13,Concentrado!$B$2:$B1002, "=Tabasco")</f>
        <v>18.848571453619364</v>
      </c>
      <c r="C13" s="12">
        <f>SUMIFS(Concentrado!D$2:D1002,Concentrado!$A$2:$A1002,"="&amp;$A13,Concentrado!$B$2:$B1002, "=Tabasco")</f>
        <v>26.738671131878629</v>
      </c>
      <c r="D13" s="12">
        <f>SUMIFS(Concentrado!E$2:E1002,Concentrado!$A$2:$A1002,"="&amp;$A13,Concentrado!$B$2:$B1002, "=Tabasco")</f>
        <v>25.493330393561902</v>
      </c>
      <c r="E13" s="12">
        <f>SUMIFS(Concentrado!F$2:F1002,Concentrado!$A$2:$A1002,"="&amp;$A13,Concentrado!$B$2:$B1002, "=Tabasco")</f>
        <v>12.402160732003086</v>
      </c>
      <c r="F13" s="12">
        <f>SUMIFS(Concentrado!G$2:G1002,Concentrado!$A$2:$A1002,"="&amp;$A13,Concentrado!$B$2:$B1002, "=Tabasco")</f>
        <v>46.414481318171269</v>
      </c>
      <c r="G13" s="12">
        <f>SUMIFS(Concentrado!H$2:H1002,Concentrado!$A$2:$A1002,"="&amp;$A13,Concentrado!$B$2:$B1002, "=Tabasco")</f>
        <v>43.645923727464584</v>
      </c>
      <c r="H13" s="12">
        <f>SUMIFS(Concentrado!I$2:I1002,Concentrado!$A$2:$A1002,"="&amp;$A13,Concentrado!$B$2:$B1002, "=Tabasco")</f>
        <v>38.26488400569216</v>
      </c>
      <c r="I13" s="12">
        <f>SUMIFS(Concentrado!J$2:J1002,Concentrado!$A$2:$A1002,"="&amp;$A13,Concentrado!$B$2:$B1002, "=Tabasco")</f>
        <v>48.952318402196333</v>
      </c>
      <c r="J13" s="12">
        <f>SUMIFS(Concentrado!K$2:K1002,Concentrado!$A$2:$A1002,"="&amp;$A13,Concentrado!$B$2:$B1002, "=Tabasco")</f>
        <v>36.559879639946807</v>
      </c>
      <c r="K13" s="12">
        <f>SUMIFS(Concentrado!L$2:L1002,Concentrado!$A$2:$A1002,"="&amp;$A13,Concentrado!$B$2:$B1002, "=Tabasco")</f>
        <v>10.475021694591499</v>
      </c>
      <c r="L13" s="12">
        <f>SUMIFS(Concentrado!M$2:M1002,Concentrado!$A$2:$A1002,"="&amp;$A13,Concentrado!$B$2:$B1002, "=Tabasco")</f>
        <v>5.2375108472957494</v>
      </c>
      <c r="M13" s="12">
        <f>SUMIFS(Concentrado!N$2:N1002,Concentrado!$A$2:$A1002,"="&amp;$A13,Concentrado!$B$2:$B1002, "=Tabasco")</f>
        <v>9.5145116987126439</v>
      </c>
      <c r="N13" s="12">
        <f>SUMIFS(Concentrado!O$2:O1002,Concentrado!$A$2:$A1002,"="&amp;$A13,Concentrado!$B$2:$B1002, "=Tabasco")</f>
        <v>1.0198399667124234</v>
      </c>
      <c r="O13" s="12">
        <f>SUMIFS(Concentrado!P$2:P1002,Concentrado!$A$2:$A1002,"="&amp;$A13,Concentrado!$B$2:$B1002, "=Tabasco")</f>
        <v>8.2662224615808526</v>
      </c>
      <c r="P13" s="12">
        <f>SUMIFS(Concentrado!Q$2:Q1002,Concentrado!$A$2:$A1002,"="&amp;$A13,Concentrado!$B$2:$B1002, "=Tabasco")</f>
        <v>3.6457183348823352</v>
      </c>
      <c r="Q13" s="12">
        <f>SUMIFS(Concentrado!R$2:R1002,Concentrado!$A$2:$A1002,"="&amp;$A13,Concentrado!$B$2:$B1002, "=Tabasco")</f>
        <v>5.3915552839809191</v>
      </c>
    </row>
    <row r="14" spans="1:17" x14ac:dyDescent="0.25">
      <c r="A14" s="5">
        <v>2002</v>
      </c>
      <c r="B14" s="12">
        <f>SUMIFS(Concentrado!C$2:C1003,Concentrado!$A$2:$A1003,"="&amp;$A14,Concentrado!$B$2:$B1003, "=Tabasco")</f>
        <v>25.178680283768141</v>
      </c>
      <c r="C14" s="12">
        <f>SUMIFS(Concentrado!D$2:D1003,Concentrado!$A$2:$A1003,"="&amp;$A14,Concentrado!$B$2:$B1003, "=Tabasco")</f>
        <v>29.154261381205217</v>
      </c>
      <c r="D14" s="12">
        <f>SUMIFS(Concentrado!E$2:E1003,Concentrado!$A$2:$A1003,"="&amp;$A14,Concentrado!$B$2:$B1003, "=Tabasco")</f>
        <v>18.910110234819076</v>
      </c>
      <c r="E14" s="12">
        <f>SUMIFS(Concentrado!F$2:F1003,Concentrado!$A$2:$A1003,"="&amp;$A14,Concentrado!$B$2:$B1003, "=Tabasco")</f>
        <v>10.45617860042937</v>
      </c>
      <c r="F14" s="12">
        <f>SUMIFS(Concentrado!G$2:G1003,Concentrado!$A$2:$A1003,"="&amp;$A14,Concentrado!$B$2:$B1003, "=Tabasco")</f>
        <v>45.172428729664674</v>
      </c>
      <c r="G14" s="12">
        <f>SUMIFS(Concentrado!H$2:H1003,Concentrado!$A$2:$A1003,"="&amp;$A14,Concentrado!$B$2:$B1003, "=Tabasco")</f>
        <v>47.835118484494167</v>
      </c>
      <c r="H14" s="12">
        <f>SUMIFS(Concentrado!I$2:I1003,Concentrado!$A$2:$A1003,"="&amp;$A14,Concentrado!$B$2:$B1003, "=Tabasco")</f>
        <v>41.518514087150024</v>
      </c>
      <c r="I14" s="12">
        <f>SUMIFS(Concentrado!J$2:J1003,Concentrado!$A$2:$A1003,"="&amp;$A14,Concentrado!$B$2:$B1003, "=Tabasco")</f>
        <v>54.05253060460322</v>
      </c>
      <c r="J14" s="12">
        <f>SUMIFS(Concentrado!K$2:K1003,Concentrado!$A$2:$A1003,"="&amp;$A14,Concentrado!$B$2:$B1003, "=Tabasco")</f>
        <v>35.407118454058249</v>
      </c>
      <c r="K14" s="12">
        <f>SUMIFS(Concentrado!L$2:L1003,Concentrado!$A$2:$A1003,"="&amp;$A14,Concentrado!$B$2:$B1003, "=Tabasco")</f>
        <v>10.500391862449939</v>
      </c>
      <c r="L14" s="12">
        <f>SUMIFS(Concentrado!M$2:M1003,Concentrado!$A$2:$A1003,"="&amp;$A14,Concentrado!$B$2:$B1003, "=Tabasco")</f>
        <v>5.0726530736473139</v>
      </c>
      <c r="M14" s="12">
        <f>SUMIFS(Concentrado!N$2:N1003,Concentrado!$A$2:$A1003,"="&amp;$A14,Concentrado!$B$2:$B1003, "=Tabasco")</f>
        <v>8.7945620972780834</v>
      </c>
      <c r="N14" s="12">
        <f>SUMIFS(Concentrado!O$2:O1003,Concentrado!$A$2:$A1003,"="&amp;$A14,Concentrado!$B$2:$B1003, "=Tabasco")</f>
        <v>1.4091907420194509</v>
      </c>
      <c r="O14" s="12">
        <f>SUMIFS(Concentrado!P$2:P1003,Concentrado!$A$2:$A1003,"="&amp;$A14,Concentrado!$B$2:$B1003, "=Tabasco")</f>
        <v>10.347372515383926</v>
      </c>
      <c r="P14" s="12">
        <f>SUMIFS(Concentrado!Q$2:Q1003,Concentrado!$A$2:$A1003,"="&amp;$A14,Concentrado!$B$2:$B1003, "=Tabasco")</f>
        <v>4.4639347048096356</v>
      </c>
      <c r="Q14" s="12">
        <f>SUMIFS(Concentrado!R$2:R1003,Concentrado!$A$2:$A1003,"="&amp;$A14,Concentrado!$B$2:$B1003, "=Tabasco")</f>
        <v>6.7973551186873999</v>
      </c>
    </row>
    <row r="15" spans="1:17" x14ac:dyDescent="0.25">
      <c r="A15" s="5">
        <v>2003</v>
      </c>
      <c r="B15" s="12">
        <f>SUMIFS(Concentrado!C$2:C1004,Concentrado!$A$2:$A1004,"="&amp;$A15,Concentrado!$B$2:$B1004, "=Tabasco")</f>
        <v>25.349218843808785</v>
      </c>
      <c r="C15" s="12">
        <f>SUMIFS(Concentrado!D$2:D1004,Concentrado!$A$2:$A1004,"="&amp;$A15,Concentrado!$B$2:$B1004, "=Tabasco")</f>
        <v>25.793941981419469</v>
      </c>
      <c r="D15" s="12">
        <f>SUMIFS(Concentrado!E$2:E1004,Concentrado!$A$2:$A1004,"="&amp;$A15,Concentrado!$B$2:$B1004, "=Tabasco")</f>
        <v>17.901434271541032</v>
      </c>
      <c r="E15" s="12">
        <f>SUMIFS(Concentrado!F$2:F1004,Concentrado!$A$2:$A1004,"="&amp;$A15,Concentrado!$B$2:$B1004, "=Tabasco")</f>
        <v>8.1958373773320385</v>
      </c>
      <c r="F15" s="12">
        <f>SUMIFS(Concentrado!G$2:G1004,Concentrado!$A$2:$A1004,"="&amp;$A15,Concentrado!$B$2:$B1004, "=Tabasco")</f>
        <v>67.119674974458889</v>
      </c>
      <c r="G15" s="12">
        <f>SUMIFS(Concentrado!H$2:H1004,Concentrado!$A$2:$A1004,"="&amp;$A15,Concentrado!$B$2:$B1004, "=Tabasco")</f>
        <v>51.166326643624288</v>
      </c>
      <c r="H15" s="12">
        <f>SUMIFS(Concentrado!I$2:I1004,Concentrado!$A$2:$A1004,"="&amp;$A15,Concentrado!$B$2:$B1004, "=Tabasco")</f>
        <v>47.429790762820708</v>
      </c>
      <c r="I15" s="12">
        <f>SUMIFS(Concentrado!J$2:J1004,Concentrado!$A$2:$A1004,"="&amp;$A15,Concentrado!$B$2:$B1004, "=Tabasco")</f>
        <v>54.737473711608018</v>
      </c>
      <c r="J15" s="12">
        <f>SUMIFS(Concentrado!K$2:K1004,Concentrado!$A$2:$A1004,"="&amp;$A15,Concentrado!$B$2:$B1004, "=Tabasco")</f>
        <v>37.585450521761224</v>
      </c>
      <c r="K15" s="12">
        <f>SUMIFS(Concentrado!L$2:L1004,Concentrado!$A$2:$A1004,"="&amp;$A15,Concentrado!$B$2:$B1004, "=Tabasco")</f>
        <v>12.127572035021622</v>
      </c>
      <c r="L15" s="12">
        <f>SUMIFS(Concentrado!M$2:M1004,Concentrado!$A$2:$A1004,"="&amp;$A15,Concentrado!$B$2:$B1004, "=Tabasco")</f>
        <v>5.7129884793077066</v>
      </c>
      <c r="M15" s="12">
        <f>SUMIFS(Concentrado!N$2:N1004,Concentrado!$A$2:$A1004,"="&amp;$A15,Concentrado!$B$2:$B1004, "=Tabasco")</f>
        <v>9.6073136939615509</v>
      </c>
      <c r="N15" s="12">
        <f>SUMIFS(Concentrado!O$2:O1004,Concentrado!$A$2:$A1004,"="&amp;$A15,Concentrado!$B$2:$B1004, "=Tabasco")</f>
        <v>1.8874990935037248</v>
      </c>
      <c r="O15" s="12">
        <f>SUMIFS(Concentrado!P$2:P1004,Concentrado!$A$2:$A1004,"="&amp;$A15,Concentrado!$B$2:$B1004, "=Tabasco")</f>
        <v>10.17699279791595</v>
      </c>
      <c r="P15" s="12">
        <f>SUMIFS(Concentrado!Q$2:Q1004,Concentrado!$A$2:$A1004,"="&amp;$A15,Concentrado!$B$2:$B1004, "=Tabasco")</f>
        <v>4.0091147223211978</v>
      </c>
      <c r="Q15" s="12">
        <f>SUMIFS(Concentrado!R$2:R1004,Concentrado!$A$2:$A1004,"="&amp;$A15,Concentrado!$B$2:$B1004, "=Tabasco")</f>
        <v>7.6674319064392895</v>
      </c>
    </row>
    <row r="16" spans="1:17" x14ac:dyDescent="0.25">
      <c r="A16" s="5">
        <v>2004</v>
      </c>
      <c r="B16" s="12">
        <f>SUMIFS(Concentrado!C$2:C1005,Concentrado!$A$2:$A1005,"="&amp;$A16,Concentrado!$B$2:$B1005, "=Tabasco")</f>
        <v>21.917170985243931</v>
      </c>
      <c r="C16" s="12">
        <f>SUMIFS(Concentrado!D$2:D1005,Concentrado!$A$2:$A1005,"="&amp;$A16,Concentrado!$B$2:$B1005, "=Tabasco")</f>
        <v>30.415665857073204</v>
      </c>
      <c r="D16" s="12">
        <f>SUMIFS(Concentrado!E$2:E1005,Concentrado!$A$2:$A1005,"="&amp;$A16,Concentrado!$B$2:$B1005, "=Tabasco")</f>
        <v>17.99607434471271</v>
      </c>
      <c r="E16" s="12">
        <f>SUMIFS(Concentrado!F$2:F1005,Concentrado!$A$2:$A1005,"="&amp;$A16,Concentrado!$B$2:$B1005, "=Tabasco")</f>
        <v>11.927630670332844</v>
      </c>
      <c r="F16" s="12">
        <f>SUMIFS(Concentrado!G$2:G1005,Concentrado!$A$2:$A1005,"="&amp;$A16,Concentrado!$B$2:$B1005, "=Tabasco")</f>
        <v>47.30557692855718</v>
      </c>
      <c r="G16" s="12">
        <f>SUMIFS(Concentrado!H$2:H1005,Concentrado!$A$2:$A1005,"="&amp;$A16,Concentrado!$B$2:$B1005, "=Tabasco")</f>
        <v>57.594158773675254</v>
      </c>
      <c r="H16" s="12">
        <f>SUMIFS(Concentrado!I$2:I1005,Concentrado!$A$2:$A1005,"="&amp;$A16,Concentrado!$B$2:$B1005, "=Tabasco")</f>
        <v>52.71860966921323</v>
      </c>
      <c r="I16" s="12">
        <f>SUMIFS(Concentrado!J$2:J1005,Concentrado!$A$2:$A1005,"="&amp;$A16,Concentrado!$B$2:$B1005, "=Tabasco")</f>
        <v>62.374038277652737</v>
      </c>
      <c r="J16" s="12">
        <f>SUMIFS(Concentrado!K$2:K1005,Concentrado!$A$2:$A1005,"="&amp;$A16,Concentrado!$B$2:$B1005, "=Tabasco")</f>
        <v>34.021656988404906</v>
      </c>
      <c r="K16" s="12">
        <f>SUMIFS(Concentrado!L$2:L1005,Concentrado!$A$2:$A1005,"="&amp;$A16,Concentrado!$B$2:$B1005, "=Tabasco")</f>
        <v>12.281471518376152</v>
      </c>
      <c r="L16" s="12">
        <f>SUMIFS(Concentrado!M$2:M1005,Concentrado!$A$2:$A1005,"="&amp;$A16,Concentrado!$B$2:$B1005, "=Tabasco")</f>
        <v>5.5464710082989077</v>
      </c>
      <c r="M16" s="12">
        <f>SUMIFS(Concentrado!N$2:N1005,Concentrado!$A$2:$A1005,"="&amp;$A16,Concentrado!$B$2:$B1005, "=Tabasco")</f>
        <v>9.7034253091341238</v>
      </c>
      <c r="N16" s="12">
        <f>SUMIFS(Concentrado!O$2:O1005,Concentrado!$A$2:$A1005,"="&amp;$A16,Concentrado!$B$2:$B1005, "=Tabasco")</f>
        <v>1.4710858084352061</v>
      </c>
      <c r="O16" s="12">
        <f>SUMIFS(Concentrado!P$2:P1005,Concentrado!$A$2:$A1005,"="&amp;$A16,Concentrado!$B$2:$B1005, "=Tabasco")</f>
        <v>9.7697553109131885</v>
      </c>
      <c r="P16" s="12">
        <f>SUMIFS(Concentrado!Q$2:Q1005,Concentrado!$A$2:$A1005,"="&amp;$A16,Concentrado!$B$2:$B1005, "=Tabasco")</f>
        <v>2.2780148784084795</v>
      </c>
      <c r="Q16" s="12">
        <f>SUMIFS(Concentrado!R$2:R1005,Concentrado!$A$2:$A1005,"="&amp;$A16,Concentrado!$B$2:$B1005, "=Tabasco")</f>
        <v>7.0816549480959265</v>
      </c>
    </row>
    <row r="17" spans="1:17" x14ac:dyDescent="0.25">
      <c r="A17" s="5">
        <v>2005</v>
      </c>
      <c r="B17" s="12">
        <f>SUMIFS(Concentrado!C$2:C1006,Concentrado!$A$2:$A1006,"="&amp;$A17,Concentrado!$B$2:$B1006, "=Tabasco")</f>
        <v>17.52872013375762</v>
      </c>
      <c r="C17" s="12">
        <f>SUMIFS(Concentrado!D$2:D1006,Concentrado!$A$2:$A1006,"="&amp;$A17,Concentrado!$B$2:$B1006, "=Tabasco")</f>
        <v>22.472718120202074</v>
      </c>
      <c r="D17" s="12">
        <f>SUMIFS(Concentrado!E$2:E1006,Concentrado!$A$2:$A1006,"="&amp;$A17,Concentrado!$B$2:$B1006, "=Tabasco")</f>
        <v>16.452646844951069</v>
      </c>
      <c r="E17" s="12">
        <f>SUMIFS(Concentrado!F$2:F1006,Concentrado!$A$2:$A1006,"="&amp;$A17,Concentrado!$B$2:$B1006, "=Tabasco")</f>
        <v>11.984026714223617</v>
      </c>
      <c r="F17" s="12">
        <f>SUMIFS(Concentrado!G$2:G1006,Concentrado!$A$2:$A1006,"="&amp;$A17,Concentrado!$B$2:$B1006, "=Tabasco")</f>
        <v>48.663663006867594</v>
      </c>
      <c r="G17" s="12">
        <f>SUMIFS(Concentrado!H$2:H1006,Concentrado!$A$2:$A1006,"="&amp;$A17,Concentrado!$B$2:$B1006, "=Tabasco")</f>
        <v>59.259882723175117</v>
      </c>
      <c r="H17" s="12">
        <f>SUMIFS(Concentrado!I$2:I1006,Concentrado!$A$2:$A1006,"="&amp;$A17,Concentrado!$B$2:$B1006, "=Tabasco")</f>
        <v>52.642619940074489</v>
      </c>
      <c r="I17" s="12">
        <f>SUMIFS(Concentrado!J$2:J1006,Concentrado!$A$2:$A1006,"="&amp;$A17,Concentrado!$B$2:$B1006, "=Tabasco")</f>
        <v>65.733871725044608</v>
      </c>
      <c r="J17" s="12">
        <f>SUMIFS(Concentrado!K$2:K1006,Concentrado!$A$2:$A1006,"="&amp;$A17,Concentrado!$B$2:$B1006, "=Tabasco")</f>
        <v>36.603131525132106</v>
      </c>
      <c r="K17" s="12">
        <f>SUMIFS(Concentrado!L$2:L1006,Concentrado!$A$2:$A1006,"="&amp;$A17,Concentrado!$B$2:$B1006, "=Tabasco")</f>
        <v>13.652772320203018</v>
      </c>
      <c r="L17" s="12">
        <f>SUMIFS(Concentrado!M$2:M1006,Concentrado!$A$2:$A1006,"="&amp;$A17,Concentrado!$B$2:$B1006, "=Tabasco")</f>
        <v>4.5509241067343398</v>
      </c>
      <c r="M17" s="12">
        <f>SUMIFS(Concentrado!N$2:N1006,Concentrado!$A$2:$A1006,"="&amp;$A17,Concentrado!$B$2:$B1006, "=Tabasco")</f>
        <v>8.3119926221170246</v>
      </c>
      <c r="N17" s="12">
        <f>SUMIFS(Concentrado!O$2:O1006,Concentrado!$A$2:$A1006,"="&amp;$A17,Concentrado!$B$2:$B1006, "=Tabasco")</f>
        <v>0.87128843229072372</v>
      </c>
      <c r="O17" s="12">
        <f>SUMIFS(Concentrado!P$2:P1006,Concentrado!$A$2:$A1006,"="&amp;$A17,Concentrado!$B$2:$B1006, "=Tabasco")</f>
        <v>11.094879713012444</v>
      </c>
      <c r="P17" s="12">
        <f>SUMIFS(Concentrado!Q$2:Q1006,Concentrado!$A$2:$A1006,"="&amp;$A17,Concentrado!$B$2:$B1006, "=Tabasco")</f>
        <v>4.11051209640521</v>
      </c>
      <c r="Q17" s="12">
        <f>SUMIFS(Concentrado!R$2:R1006,Concentrado!$A$2:$A1006,"="&amp;$A17,Concentrado!$B$2:$B1006, "=Tabasco")</f>
        <v>7.6827428468525962</v>
      </c>
    </row>
    <row r="18" spans="1:17" x14ac:dyDescent="0.25">
      <c r="A18" s="5">
        <v>2006</v>
      </c>
      <c r="B18" s="12">
        <f>SUMIFS(Concentrado!C$2:C1007,Concentrado!$A$2:$A1007,"="&amp;$A18,Concentrado!$B$2:$B1007, "=Tabasco")</f>
        <v>17.937300167265324</v>
      </c>
      <c r="C18" s="12">
        <f>SUMIFS(Concentrado!D$2:D1007,Concentrado!$A$2:$A1007,"="&amp;$A18,Concentrado!$B$2:$B1007, "=Tabasco")</f>
        <v>27.802815259261251</v>
      </c>
      <c r="D18" s="12">
        <f>SUMIFS(Concentrado!E$2:E1007,Concentrado!$A$2:$A1007,"="&amp;$A18,Concentrado!$B$2:$B1007, "=Tabasco")</f>
        <v>15.912461815002898</v>
      </c>
      <c r="E18" s="12">
        <f>SUMIFS(Concentrado!F$2:F1007,Concentrado!$A$2:$A1007,"="&amp;$A18,Concentrado!$B$2:$B1007, "=Tabasco")</f>
        <v>9.2331568556189652</v>
      </c>
      <c r="F18" s="12">
        <f>SUMIFS(Concentrado!G$2:G1007,Concentrado!$A$2:$A1007,"="&amp;$A18,Concentrado!$B$2:$B1007, "=Tabasco")</f>
        <v>53.889740544443342</v>
      </c>
      <c r="G18" s="12">
        <f>SUMIFS(Concentrado!H$2:H1007,Concentrado!$A$2:$A1007,"="&amp;$A18,Concentrado!$B$2:$B1007, "=Tabasco")</f>
        <v>58.098983917604372</v>
      </c>
      <c r="H18" s="12">
        <f>SUMIFS(Concentrado!I$2:I1007,Concentrado!$A$2:$A1007,"="&amp;$A18,Concentrado!$B$2:$B1007, "=Tabasco")</f>
        <v>51.935802281472562</v>
      </c>
      <c r="I18" s="12">
        <f>SUMIFS(Concentrado!J$2:J1007,Concentrado!$A$2:$A1007,"="&amp;$A18,Concentrado!$B$2:$B1007, "=Tabasco")</f>
        <v>64.115857544838292</v>
      </c>
      <c r="J18" s="12">
        <f>SUMIFS(Concentrado!K$2:K1007,Concentrado!$A$2:$A1007,"="&amp;$A18,Concentrado!$B$2:$B1007, "=Tabasco")</f>
        <v>35.860599021222257</v>
      </c>
      <c r="K18" s="12">
        <f>SUMIFS(Concentrado!L$2:L1007,Concentrado!$A$2:$A1007,"="&amp;$A18,Concentrado!$B$2:$B1007, "=Tabasco")</f>
        <v>12.755783544461606</v>
      </c>
      <c r="L18" s="12">
        <f>SUMIFS(Concentrado!M$2:M1007,Concentrado!$A$2:$A1007,"="&amp;$A18,Concentrado!$B$2:$B1007, "=Tabasco")</f>
        <v>6.3538242561091778</v>
      </c>
      <c r="M18" s="12">
        <f>SUMIFS(Concentrado!N$2:N1007,Concentrado!$A$2:$A1007,"="&amp;$A18,Concentrado!$B$2:$B1007, "=Tabasco")</f>
        <v>11.303101434616917</v>
      </c>
      <c r="N18" s="12">
        <f>SUMIFS(Concentrado!O$2:O1007,Concentrado!$A$2:$A1007,"="&amp;$A18,Concentrado!$B$2:$B1007, "=Tabasco")</f>
        <v>1.5220381613017993</v>
      </c>
      <c r="O18" s="12">
        <f>SUMIFS(Concentrado!P$2:P1007,Concentrado!$A$2:$A1007,"="&amp;$A18,Concentrado!$B$2:$B1007, "=Tabasco")</f>
        <v>11.63133800790686</v>
      </c>
      <c r="P18" s="12">
        <f>SUMIFS(Concentrado!Q$2:Q1007,Concentrado!$A$2:$A1007,"="&amp;$A18,Concentrado!$B$2:$B1007, "=Tabasco")</f>
        <v>2.2142114831895618</v>
      </c>
      <c r="Q18" s="12">
        <f>SUMIFS(Concentrado!R$2:R1007,Concentrado!$A$2:$A1007,"="&amp;$A18,Concentrado!$B$2:$B1007, "=Tabasco")</f>
        <v>9.2419261907042589</v>
      </c>
    </row>
    <row r="19" spans="1:17" x14ac:dyDescent="0.25">
      <c r="A19" s="5">
        <v>2007</v>
      </c>
      <c r="B19" s="12">
        <f>SUMIFS(Concentrado!C$2:C1008,Concentrado!$A$2:$A1008,"="&amp;$A19,Concentrado!$B$2:$B1008, "=Tabasco")</f>
        <v>14.661844548903916</v>
      </c>
      <c r="C19" s="12">
        <f>SUMIFS(Concentrado!D$2:D1008,Concentrado!$A$2:$A1008,"="&amp;$A19,Concentrado!$B$2:$B1008, "=Tabasco")</f>
        <v>15.550441188231428</v>
      </c>
      <c r="D19" s="12">
        <f>SUMIFS(Concentrado!E$2:E1008,Concentrado!$A$2:$A1008,"="&amp;$A19,Concentrado!$B$2:$B1008, "=Tabasco")</f>
        <v>13.252731482620936</v>
      </c>
      <c r="E19" s="12">
        <f>SUMIFS(Concentrado!F$2:F1008,Concentrado!$A$2:$A1008,"="&amp;$A19,Concentrado!$B$2:$B1008, "=Tabasco")</f>
        <v>9.0875873023686431</v>
      </c>
      <c r="F19" s="12">
        <f>SUMIFS(Concentrado!G$2:G1008,Concentrado!$A$2:$A1008,"="&amp;$A19,Concentrado!$B$2:$B1008, "=Tabasco")</f>
        <v>48.946648153512669</v>
      </c>
      <c r="G19" s="12">
        <f>SUMIFS(Concentrado!H$2:H1008,Concentrado!$A$2:$A1008,"="&amp;$A19,Concentrado!$B$2:$B1008, "=Tabasco")</f>
        <v>59.624080775782346</v>
      </c>
      <c r="H19" s="12">
        <f>SUMIFS(Concentrado!I$2:I1008,Concentrado!$A$2:$A1008,"="&amp;$A19,Concentrado!$B$2:$B1008, "=Tabasco")</f>
        <v>57.111477210324004</v>
      </c>
      <c r="I19" s="12">
        <f>SUMIFS(Concentrado!J$2:J1008,Concentrado!$A$2:$A1008,"="&amp;$A19,Concentrado!$B$2:$B1008, "=Tabasco")</f>
        <v>62.072437697233539</v>
      </c>
      <c r="J19" s="12">
        <f>SUMIFS(Concentrado!K$2:K1008,Concentrado!$A$2:$A1008,"="&amp;$A19,Concentrado!$B$2:$B1008, "=Tabasco")</f>
        <v>37.094190964854313</v>
      </c>
      <c r="K19" s="12">
        <f>SUMIFS(Concentrado!L$2:L1008,Concentrado!$A$2:$A1008,"="&amp;$A19,Concentrado!$B$2:$B1008, "=Tabasco")</f>
        <v>13.338825975926012</v>
      </c>
      <c r="L19" s="12">
        <f>SUMIFS(Concentrado!M$2:M1008,Concentrado!$A$2:$A1008,"="&amp;$A19,Concentrado!$B$2:$B1008, "=Tabasco")</f>
        <v>6.457311514847575</v>
      </c>
      <c r="M19" s="12">
        <f>SUMIFS(Concentrado!N$2:N1008,Concentrado!$A$2:$A1008,"="&amp;$A19,Concentrado!$B$2:$B1008, "=Tabasco")</f>
        <v>11.364992956569491</v>
      </c>
      <c r="N19" s="12">
        <f>SUMIFS(Concentrado!O$2:O1008,Concentrado!$A$2:$A1008,"="&amp;$A19,Concentrado!$B$2:$B1008, "=Tabasco")</f>
        <v>1.6751182586959577</v>
      </c>
      <c r="O19" s="12">
        <f>SUMIFS(Concentrado!P$2:P1008,Concentrado!$A$2:$A1008,"="&amp;$A19,Concentrado!$B$2:$B1008, "=Tabasco")</f>
        <v>11.143167905738489</v>
      </c>
      <c r="P19" s="12">
        <f>SUMIFS(Concentrado!Q$2:Q1008,Concentrado!$A$2:$A1008,"="&amp;$A19,Concentrado!$B$2:$B1008, "=Tabasco")</f>
        <v>2.7337523201544478</v>
      </c>
      <c r="Q19" s="12">
        <f>SUMIFS(Concentrado!R$2:R1008,Concentrado!$A$2:$A1008,"="&amp;$A19,Concentrado!$B$2:$B1008, "=Tabasco")</f>
        <v>9.2381974956943402</v>
      </c>
    </row>
    <row r="20" spans="1:17" x14ac:dyDescent="0.25">
      <c r="A20" s="5">
        <v>2008</v>
      </c>
      <c r="B20" s="12">
        <f>SUMIFS(Concentrado!C$2:C1009,Concentrado!$A$2:$A1009,"="&amp;$A20,Concentrado!$B$2:$B1009, "=Tabasco")</f>
        <v>10.126359353674108</v>
      </c>
      <c r="C20" s="12">
        <f>SUMIFS(Concentrado!D$2:D1009,Concentrado!$A$2:$A1009,"="&amp;$A20,Concentrado!$B$2:$B1009, "=Tabasco")</f>
        <v>16.730506758244179</v>
      </c>
      <c r="D20" s="12">
        <f>SUMIFS(Concentrado!E$2:E1009,Concentrado!$A$2:$A1009,"="&amp;$A20,Concentrado!$B$2:$B1009, "=Tabasco")</f>
        <v>13.87162540770715</v>
      </c>
      <c r="E20" s="12">
        <f>SUMIFS(Concentrado!F$2:F1009,Concentrado!$A$2:$A1009,"="&amp;$A20,Concentrado!$B$2:$B1009, "=Tabasco")</f>
        <v>12.228932925215512</v>
      </c>
      <c r="F20" s="12">
        <f>SUMIFS(Concentrado!G$2:G1009,Concentrado!$A$2:$A1009,"="&amp;$A20,Concentrado!$B$2:$B1009, "=Tabasco")</f>
        <v>47.722673996869396</v>
      </c>
      <c r="G20" s="12">
        <f>SUMIFS(Concentrado!H$2:H1009,Concentrado!$A$2:$A1009,"="&amp;$A20,Concentrado!$B$2:$B1009, "=Tabasco")</f>
        <v>66.568589866904347</v>
      </c>
      <c r="H20" s="12">
        <f>SUMIFS(Concentrado!I$2:I1009,Concentrado!$A$2:$A1009,"="&amp;$A20,Concentrado!$B$2:$B1009, "=Tabasco")</f>
        <v>62.769001654819142</v>
      </c>
      <c r="I20" s="12">
        <f>SUMIFS(Concentrado!J$2:J1009,Concentrado!$A$2:$A1009,"="&amp;$A20,Concentrado!$B$2:$B1009, "=Tabasco")</f>
        <v>70.265498002166211</v>
      </c>
      <c r="J20" s="12">
        <f>SUMIFS(Concentrado!K$2:K1009,Concentrado!$A$2:$A1009,"="&amp;$A20,Concentrado!$B$2:$B1009, "=Tabasco")</f>
        <v>40.273304888293474</v>
      </c>
      <c r="K20" s="12">
        <f>SUMIFS(Concentrado!L$2:L1009,Concentrado!$A$2:$A1009,"="&amp;$A20,Concentrado!$B$2:$B1009, "=Tabasco")</f>
        <v>14.670001093330271</v>
      </c>
      <c r="L20" s="12">
        <f>SUMIFS(Concentrado!M$2:M1009,Concentrado!$A$2:$A1009,"="&amp;$A20,Concentrado!$B$2:$B1009, "=Tabasco")</f>
        <v>6.6891514419273248</v>
      </c>
      <c r="M20" s="12">
        <f>SUMIFS(Concentrado!N$2:N1009,Concentrado!$A$2:$A1009,"="&amp;$A20,Concentrado!$B$2:$B1009, "=Tabasco")</f>
        <v>11.786727583468274</v>
      </c>
      <c r="N20" s="12">
        <f>SUMIFS(Concentrado!O$2:O1009,Concentrado!$A$2:$A1009,"="&amp;$A20,Concentrado!$B$2:$B1009, "=Tabasco")</f>
        <v>1.729332204716526</v>
      </c>
      <c r="O20" s="12">
        <f>SUMIFS(Concentrado!P$2:P1009,Concentrado!$A$2:$A1009,"="&amp;$A20,Concentrado!$B$2:$B1009, "=Tabasco")</f>
        <v>9.932055169574884</v>
      </c>
      <c r="P20" s="12">
        <f>SUMIFS(Concentrado!Q$2:Q1009,Concentrado!$A$2:$A1009,"="&amp;$A20,Concentrado!$B$2:$B1009, "=Tabasco")</f>
        <v>2.9524530502299915</v>
      </c>
      <c r="Q20" s="12">
        <f>SUMIFS(Concentrado!R$2:R1009,Concentrado!$A$2:$A1009,"="&amp;$A20,Concentrado!$B$2:$B1009, "=Tabasco")</f>
        <v>10.425849833624659</v>
      </c>
    </row>
    <row r="21" spans="1:17" x14ac:dyDescent="0.25">
      <c r="A21" s="5">
        <v>2009</v>
      </c>
      <c r="B21" s="12">
        <f>SUMIFS(Concentrado!C$2:C1010,Concentrado!$A$2:$A1010,"="&amp;$A21,Concentrado!$B$2:$B1010, "=Tabasco")</f>
        <v>8.2938285185476204</v>
      </c>
      <c r="C21" s="12">
        <f>SUMIFS(Concentrado!D$2:D1010,Concentrado!$A$2:$A1010,"="&amp;$A21,Concentrado!$B$2:$B1010, "=Tabasco")</f>
        <v>13.968553294395992</v>
      </c>
      <c r="D21" s="12">
        <f>SUMIFS(Concentrado!E$2:E1010,Concentrado!$A$2:$A1010,"="&amp;$A21,Concentrado!$B$2:$B1010, "=Tabasco")</f>
        <v>10.387634841183626</v>
      </c>
      <c r="E21" s="12">
        <f>SUMIFS(Concentrado!F$2:F1010,Concentrado!$A$2:$A1010,"="&amp;$A21,Concentrado!$B$2:$B1010, "=Tabasco")</f>
        <v>11.620066093527447</v>
      </c>
      <c r="F21" s="12">
        <f>SUMIFS(Concentrado!G$2:G1010,Concentrado!$A$2:$A1010,"="&amp;$A21,Concentrado!$B$2:$B1010, "=Tabasco")</f>
        <v>36.061203622553315</v>
      </c>
      <c r="G21" s="12">
        <f>SUMIFS(Concentrado!H$2:H1010,Concentrado!$A$2:$A1010,"="&amp;$A21,Concentrado!$B$2:$B1010, "=Tabasco")</f>
        <v>68.808737445453048</v>
      </c>
      <c r="H21" s="12">
        <f>SUMIFS(Concentrado!I$2:I1010,Concentrado!$A$2:$A1010,"="&amp;$A21,Concentrado!$B$2:$B1010, "=Tabasco")</f>
        <v>63.483804301325463</v>
      </c>
      <c r="I21" s="12">
        <f>SUMIFS(Concentrado!J$2:J1010,Concentrado!$A$2:$A1010,"="&amp;$A21,Concentrado!$B$2:$B1010, "=Tabasco")</f>
        <v>73.894827184037297</v>
      </c>
      <c r="J21" s="12">
        <f>SUMIFS(Concentrado!K$2:K1010,Concentrado!$A$2:$A1010,"="&amp;$A21,Concentrado!$B$2:$B1010, "=Tabasco")</f>
        <v>42.666835227003368</v>
      </c>
      <c r="K21" s="12">
        <f>SUMIFS(Concentrado!L$2:L1010,Concentrado!$A$2:$A1010,"="&amp;$A21,Concentrado!$B$2:$B1010, "=Tabasco")</f>
        <v>15.531631024432972</v>
      </c>
      <c r="L21" s="12">
        <f>SUMIFS(Concentrado!M$2:M1010,Concentrado!$A$2:$A1010,"="&amp;$A21,Concentrado!$B$2:$B1010, "=Tabasco")</f>
        <v>8.3076165944641485</v>
      </c>
      <c r="M21" s="12">
        <f>SUMIFS(Concentrado!N$2:N1010,Concentrado!$A$2:$A1010,"="&amp;$A21,Concentrado!$B$2:$B1010, "=Tabasco")</f>
        <v>14.382333730603316</v>
      </c>
      <c r="N21" s="12">
        <f>SUMIFS(Concentrado!O$2:O1010,Concentrado!$A$2:$A1010,"="&amp;$A21,Concentrado!$B$2:$B1010, "=Tabasco")</f>
        <v>2.4038076312879602</v>
      </c>
      <c r="O21" s="12">
        <f>SUMIFS(Concentrado!P$2:P1010,Concentrado!$A$2:$A1010,"="&amp;$A21,Concentrado!$B$2:$B1010, "=Tabasco")</f>
        <v>10.161160735384469</v>
      </c>
      <c r="P21" s="12">
        <f>SUMIFS(Concentrado!Q$2:Q1010,Concentrado!$A$2:$A1010,"="&amp;$A21,Concentrado!$B$2:$B1010, "=Tabasco")</f>
        <v>2.2123544191779523</v>
      </c>
      <c r="Q21" s="12">
        <f>SUMIFS(Concentrado!R$2:R1010,Concentrado!$A$2:$A1010,"="&amp;$A21,Concentrado!$B$2:$B1010, "=Tabasco")</f>
        <v>9.8427196608325218</v>
      </c>
    </row>
    <row r="22" spans="1:17" x14ac:dyDescent="0.25">
      <c r="A22" s="5">
        <v>2010</v>
      </c>
      <c r="B22" s="12">
        <f>SUMIFS(Concentrado!C$2:C1011,Concentrado!$A$2:$A1011,"="&amp;$A22,Concentrado!$B$2:$B1011, "=Tabasco")</f>
        <v>8.2477448929095445</v>
      </c>
      <c r="C22" s="12">
        <f>SUMIFS(Concentrado!D$2:D1011,Concentrado!$A$2:$A1011,"="&amp;$A22,Concentrado!$B$2:$B1011, "=Tabasco")</f>
        <v>20.836408150508323</v>
      </c>
      <c r="D22" s="12">
        <f>SUMIFS(Concentrado!E$2:E1011,Concentrado!$A$2:$A1011,"="&amp;$A22,Concentrado!$B$2:$B1011, "=Tabasco")</f>
        <v>12.463250484018017</v>
      </c>
      <c r="E22" s="12">
        <f>SUMIFS(Concentrado!F$2:F1011,Concentrado!$A$2:$A1011,"="&amp;$A22,Concentrado!$B$2:$B1011, "=Tabasco")</f>
        <v>13.829086153499443</v>
      </c>
      <c r="F22" s="12">
        <f>SUMIFS(Concentrado!G$2:G1011,Concentrado!$A$2:$A1011,"="&amp;$A22,Concentrado!$B$2:$B1011, "=Tabasco")</f>
        <v>50.905548265920046</v>
      </c>
      <c r="G22" s="12">
        <f>SUMIFS(Concentrado!H$2:H1011,Concentrado!$A$2:$A1011,"="&amp;$A22,Concentrado!$B$2:$B1011, "=Tabasco")</f>
        <v>77.241888160663137</v>
      </c>
      <c r="H22" s="12">
        <f>SUMIFS(Concentrado!I$2:I1011,Concentrado!$A$2:$A1011,"="&amp;$A22,Concentrado!$B$2:$B1011, "=Tabasco")</f>
        <v>68.92251435810735</v>
      </c>
      <c r="I22" s="12">
        <f>SUMIFS(Concentrado!J$2:J1011,Concentrado!$A$2:$A1011,"="&amp;$A22,Concentrado!$B$2:$B1011, "=Tabasco")</f>
        <v>85.325127200881226</v>
      </c>
      <c r="J22" s="12">
        <f>SUMIFS(Concentrado!K$2:K1011,Concentrado!$A$2:$A1011,"="&amp;$A22,Concentrado!$B$2:$B1011, "=Tabasco")</f>
        <v>50.637334259171809</v>
      </c>
      <c r="K22" s="12">
        <f>SUMIFS(Concentrado!L$2:L1011,Concentrado!$A$2:$A1011,"="&amp;$A22,Concentrado!$B$2:$B1011, "=Tabasco")</f>
        <v>17.958073883506639</v>
      </c>
      <c r="L22" s="12">
        <f>SUMIFS(Concentrado!M$2:M1011,Concentrado!$A$2:$A1011,"="&amp;$A22,Concentrado!$B$2:$B1011, "=Tabasco")</f>
        <v>8.4691163253080699</v>
      </c>
      <c r="M22" s="12">
        <f>SUMIFS(Concentrado!N$2:N1011,Concentrado!$A$2:$A1011,"="&amp;$A22,Concentrado!$B$2:$B1011, "=Tabasco")</f>
        <v>15.296119374514687</v>
      </c>
      <c r="N22" s="12">
        <f>SUMIFS(Concentrado!O$2:O1011,Concentrado!$A$2:$A1011,"="&amp;$A22,Concentrado!$B$2:$B1011, "=Tabasco")</f>
        <v>1.8358890073960099</v>
      </c>
      <c r="O22" s="12">
        <f>SUMIFS(Concentrado!P$2:P1011,Concentrado!$A$2:$A1011,"="&amp;$A22,Concentrado!$B$2:$B1011, "=Tabasco")</f>
        <v>9.1222948887080015</v>
      </c>
      <c r="P22" s="12">
        <f>SUMIFS(Concentrado!Q$2:Q1011,Concentrado!$A$2:$A1011,"="&amp;$A22,Concentrado!$B$2:$B1011, "=Tabasco")</f>
        <v>2.8378190828257406</v>
      </c>
      <c r="Q22" s="12">
        <f>SUMIFS(Concentrado!R$2:R1011,Concentrado!$A$2:$A1011,"="&amp;$A22,Concentrado!$B$2:$B1011, "=Tabasco")</f>
        <v>11.218253561795507</v>
      </c>
    </row>
    <row r="23" spans="1:17" x14ac:dyDescent="0.25">
      <c r="A23" s="5">
        <v>2011</v>
      </c>
      <c r="B23" s="12">
        <f>SUMIFS(Concentrado!C$2:C1012,Concentrado!$A$2:$A1012,"="&amp;$A23,Concentrado!$B$2:$B1012, "=Tabasco")</f>
        <v>9.503650265670224</v>
      </c>
      <c r="C23" s="12">
        <f>SUMIFS(Concentrado!D$2:D1012,Concentrado!$A$2:$A1012,"="&amp;$A23,Concentrado!$B$2:$B1012, "=Tabasco")</f>
        <v>22.895157458205539</v>
      </c>
      <c r="D23" s="12">
        <f>SUMIFS(Concentrado!E$2:E1012,Concentrado!$A$2:$A1012,"="&amp;$A23,Concentrado!$B$2:$B1012, "=Tabasco")</f>
        <v>11.467508725278378</v>
      </c>
      <c r="E23" s="12">
        <f>SUMIFS(Concentrado!F$2:F1012,Concentrado!$A$2:$A1012,"="&amp;$A23,Concentrado!$B$2:$B1012, "=Tabasco")</f>
        <v>11.6337045039056</v>
      </c>
      <c r="F23" s="12">
        <f>SUMIFS(Concentrado!G$2:G1012,Concentrado!$A$2:$A1012,"="&amp;$A23,Concentrado!$B$2:$B1012, "=Tabasco")</f>
        <v>44.034211194851387</v>
      </c>
      <c r="G23" s="12">
        <f>SUMIFS(Concentrado!H$2:H1012,Concentrado!$A$2:$A1012,"="&amp;$A23,Concentrado!$B$2:$B1012, "=Tabasco")</f>
        <v>72.966405323796607</v>
      </c>
      <c r="H23" s="12">
        <f>SUMIFS(Concentrado!I$2:I1012,Concentrado!$A$2:$A1012,"="&amp;$A23,Concentrado!$B$2:$B1012, "=Tabasco")</f>
        <v>71.046698587481785</v>
      </c>
      <c r="I23" s="12">
        <f>SUMIFS(Concentrado!J$2:J1012,Concentrado!$A$2:$A1012,"="&amp;$A23,Concentrado!$B$2:$B1012, "=Tabasco")</f>
        <v>74.83250951552624</v>
      </c>
      <c r="J23" s="12">
        <f>SUMIFS(Concentrado!K$2:K1012,Concentrado!$A$2:$A1012,"="&amp;$A23,Concentrado!$B$2:$B1012, "=Tabasco")</f>
        <v>49.037267012940511</v>
      </c>
      <c r="K23" s="12">
        <f>SUMIFS(Concentrado!L$2:L1012,Concentrado!$A$2:$A1012,"="&amp;$A23,Concentrado!$B$2:$B1012, "=Tabasco")</f>
        <v>17.553856936065969</v>
      </c>
      <c r="L23" s="12">
        <f>SUMIFS(Concentrado!M$2:M1012,Concentrado!$A$2:$A1012,"="&amp;$A23,Concentrado!$B$2:$B1012, "=Tabasco")</f>
        <v>9.4755894406127261</v>
      </c>
      <c r="M23" s="12">
        <f>SUMIFS(Concentrado!N$2:N1012,Concentrado!$A$2:$A1012,"="&amp;$A23,Concentrado!$B$2:$B1012, "=Tabasco")</f>
        <v>17.363033570008017</v>
      </c>
      <c r="N23" s="12">
        <f>SUMIFS(Concentrado!O$2:O1012,Concentrado!$A$2:$A1012,"="&amp;$A23,Concentrado!$B$2:$B1012, "=Tabasco")</f>
        <v>1.8083805521588621</v>
      </c>
      <c r="O23" s="12">
        <f>SUMIFS(Concentrado!P$2:P1012,Concentrado!$A$2:$A1012,"="&amp;$A23,Concentrado!$B$2:$B1012, "=Tabasco")</f>
        <v>10.915952968500507</v>
      </c>
      <c r="P23" s="12">
        <f>SUMIFS(Concentrado!Q$2:Q1012,Concentrado!$A$2:$A1012,"="&amp;$A23,Concentrado!$B$2:$B1012, "=Tabasco")</f>
        <v>3.4933048628987007</v>
      </c>
      <c r="Q23" s="12">
        <f>SUMIFS(Concentrado!R$2:R1012,Concentrado!$A$2:$A1012,"="&amp;$A23,Concentrado!$B$2:$B1012, "=Tabasco")</f>
        <v>10.610913521054803</v>
      </c>
    </row>
    <row r="24" spans="1:17" x14ac:dyDescent="0.25">
      <c r="A24" s="5">
        <v>2012</v>
      </c>
      <c r="B24" s="12">
        <f>SUMIFS(Concentrado!C$2:C1013,Concentrado!$A$2:$A1013,"="&amp;$A24,Concentrado!$B$2:$B1013, "=Tabasco")</f>
        <v>8.5833962782393751</v>
      </c>
      <c r="C24" s="12">
        <f>SUMIFS(Concentrado!D$2:D1013,Concentrado!$A$2:$A1013,"="&amp;$A24,Concentrado!$B$2:$B1013, "=Tabasco")</f>
        <v>17.595962370390716</v>
      </c>
      <c r="D24" s="12">
        <f>SUMIFS(Concentrado!E$2:E1013,Concentrado!$A$2:$A1013,"="&amp;$A24,Concentrado!$B$2:$B1013, "=Tabasco")</f>
        <v>10.511030113292733</v>
      </c>
      <c r="E24" s="12">
        <f>SUMIFS(Concentrado!F$2:F1013,Concentrado!$A$2:$A1013,"="&amp;$A24,Concentrado!$B$2:$B1013, "=Tabasco")</f>
        <v>12.613236135951281</v>
      </c>
      <c r="F24" s="12">
        <f>SUMIFS(Concentrado!G$2:G1013,Concentrado!$A$2:$A1013,"="&amp;$A24,Concentrado!$B$2:$B1013, "=Tabasco")</f>
        <v>42.056780737177782</v>
      </c>
      <c r="G24" s="12">
        <f>SUMIFS(Concentrado!H$2:H1013,Concentrado!$A$2:$A1013,"="&amp;$A24,Concentrado!$B$2:$B1013, "=Tabasco")</f>
        <v>78.224211490057272</v>
      </c>
      <c r="H24" s="12">
        <f>SUMIFS(Concentrado!I$2:I1013,Concentrado!$A$2:$A1013,"="&amp;$A24,Concentrado!$B$2:$B1013, "=Tabasco")</f>
        <v>74.147284421132142</v>
      </c>
      <c r="I24" s="12">
        <f>SUMIFS(Concentrado!J$2:J1013,Concentrado!$A$2:$A1013,"="&amp;$A24,Concentrado!$B$2:$B1013, "=Tabasco")</f>
        <v>82.188295165394408</v>
      </c>
      <c r="J24" s="12">
        <f>SUMIFS(Concentrado!K$2:K1013,Concentrado!$A$2:$A1013,"="&amp;$A24,Concentrado!$B$2:$B1013, "=Tabasco")</f>
        <v>46.960329272755658</v>
      </c>
      <c r="K24" s="12">
        <f>SUMIFS(Concentrado!L$2:L1013,Concentrado!$A$2:$A1013,"="&amp;$A24,Concentrado!$B$2:$B1013, "=Tabasco")</f>
        <v>17.459609601409156</v>
      </c>
      <c r="L24" s="12">
        <f>SUMIFS(Concentrado!M$2:M1013,Concentrado!$A$2:$A1013,"="&amp;$A24,Concentrado!$B$2:$B1013, "=Tabasco")</f>
        <v>8.1707532617432008</v>
      </c>
      <c r="M24" s="12">
        <f>SUMIFS(Concentrado!N$2:N1013,Concentrado!$A$2:$A1013,"="&amp;$A24,Concentrado!$B$2:$B1013, "=Tabasco")</f>
        <v>14.742224784907451</v>
      </c>
      <c r="N24" s="12">
        <f>SUMIFS(Concentrado!O$2:O1013,Concentrado!$A$2:$A1013,"="&amp;$A24,Concentrado!$B$2:$B1013, "=Tabasco")</f>
        <v>1.7811704834605597</v>
      </c>
      <c r="O24" s="12">
        <f>SUMIFS(Concentrado!P$2:P1013,Concentrado!$A$2:$A1013,"="&amp;$A24,Concentrado!$B$2:$B1013, "=Tabasco")</f>
        <v>10.278050126858854</v>
      </c>
      <c r="P24" s="12">
        <f>SUMIFS(Concentrado!Q$2:Q1013,Concentrado!$A$2:$A1013,"="&amp;$A24,Concentrado!$B$2:$B1013, "=Tabasco")</f>
        <v>2.7522537302713936</v>
      </c>
      <c r="Q24" s="12">
        <f>SUMIFS(Concentrado!R$2:R1013,Concentrado!$A$2:$A1013,"="&amp;$A24,Concentrado!$B$2:$B1013, "=Tabasco")</f>
        <v>10.793995098408121</v>
      </c>
    </row>
    <row r="25" spans="1:17" x14ac:dyDescent="0.25">
      <c r="A25" s="5">
        <v>2013</v>
      </c>
      <c r="B25" s="12">
        <f>SUMIFS(Concentrado!C$2:C1014,Concentrado!$A$2:$A1014,"="&amp;$A25,Concentrado!$B$2:$B1014, "=Tabasco")</f>
        <v>8.9571337172104926</v>
      </c>
      <c r="C25" s="12">
        <f>SUMIFS(Concentrado!D$2:D1014,Concentrado!$A$2:$A1014,"="&amp;$A25,Concentrado!$B$2:$B1014, "=Tabasco")</f>
        <v>17.061207080400937</v>
      </c>
      <c r="D25" s="12">
        <f>SUMIFS(Concentrado!E$2:E1014,Concentrado!$A$2:$A1014,"="&amp;$A25,Concentrado!$B$2:$B1014, "=Tabasco")</f>
        <v>11.649984099346026</v>
      </c>
      <c r="E25" s="12">
        <f>SUMIFS(Concentrado!F$2:F1014,Concentrado!$A$2:$A1014,"="&amp;$A25,Concentrado!$B$2:$B1014, "=Tabasco")</f>
        <v>12.122280752022217</v>
      </c>
      <c r="F25" s="12">
        <f>SUMIFS(Concentrado!G$2:G1014,Concentrado!$A$2:$A1014,"="&amp;$A25,Concentrado!$B$2:$B1014, "=Tabasco")</f>
        <v>41.762536640716107</v>
      </c>
      <c r="G25" s="12">
        <f>SUMIFS(Concentrado!H$2:H1014,Concentrado!$A$2:$A1014,"="&amp;$A25,Concentrado!$B$2:$B1014, "=Tabasco")</f>
        <v>84.372093220356945</v>
      </c>
      <c r="H25" s="12">
        <f>SUMIFS(Concentrado!I$2:I1014,Concentrado!$A$2:$A1014,"="&amp;$A25,Concentrado!$B$2:$B1014, "=Tabasco")</f>
        <v>77.103056788077481</v>
      </c>
      <c r="I25" s="12">
        <f>SUMIFS(Concentrado!J$2:J1014,Concentrado!$A$2:$A1014,"="&amp;$A25,Concentrado!$B$2:$B1014, "=Tabasco")</f>
        <v>91.440454627898376</v>
      </c>
      <c r="J25" s="12">
        <f>SUMIFS(Concentrado!K$2:K1014,Concentrado!$A$2:$A1014,"="&amp;$A25,Concentrado!$B$2:$B1014, "=Tabasco")</f>
        <v>52.928550694236968</v>
      </c>
      <c r="K25" s="12">
        <f>SUMIFS(Concentrado!L$2:L1014,Concentrado!$A$2:$A1014,"="&amp;$A25,Concentrado!$B$2:$B1014, "=Tabasco")</f>
        <v>18.094868812201113</v>
      </c>
      <c r="L25" s="12">
        <f>SUMIFS(Concentrado!M$2:M1014,Concentrado!$A$2:$A1014,"="&amp;$A25,Concentrado!$B$2:$B1014, "=Tabasco")</f>
        <v>10.043287841900851</v>
      </c>
      <c r="M25" s="12">
        <f>SUMIFS(Concentrado!N$2:N1014,Concentrado!$A$2:$A1014,"="&amp;$A25,Concentrado!$B$2:$B1014, "=Tabasco")</f>
        <v>17.964926275037005</v>
      </c>
      <c r="N25" s="12">
        <f>SUMIFS(Concentrado!O$2:O1014,Concentrado!$A$2:$A1014,"="&amp;$A25,Concentrado!$B$2:$B1014, "=Tabasco")</f>
        <v>2.3403407034562655</v>
      </c>
      <c r="O25" s="12">
        <f>SUMIFS(Concentrado!P$2:P1014,Concentrado!$A$2:$A1014,"="&amp;$A25,Concentrado!$B$2:$B1014, "=Tabasco")</f>
        <v>7.5870702528218725</v>
      </c>
      <c r="P25" s="12">
        <f>SUMIFS(Concentrado!Q$2:Q1014,Concentrado!$A$2:$A1014,"="&amp;$A25,Concentrado!$B$2:$B1014, "=Tabasco")</f>
        <v>2.7544882266816679</v>
      </c>
      <c r="Q25" s="12">
        <f>SUMIFS(Concentrado!R$2:R1014,Concentrado!$A$2:$A1014,"="&amp;$A25,Concentrado!$B$2:$B1014, "=Tabasco")</f>
        <v>10.467055261390339</v>
      </c>
    </row>
    <row r="26" spans="1:17" x14ac:dyDescent="0.25">
      <c r="A26" s="5">
        <v>2014</v>
      </c>
      <c r="B26" s="12">
        <f>SUMIFS(Concentrado!C$2:C1015,Concentrado!$A$2:$A1015,"="&amp;$A26,Concentrado!$B$2:$B1015, "=Tabasco")</f>
        <v>5.5112301913668693</v>
      </c>
      <c r="C26" s="12">
        <f>SUMIFS(Concentrado!D$2:D1015,Concentrado!$A$2:$A1015,"="&amp;$A26,Concentrado!$B$2:$B1015, "=Tabasco")</f>
        <v>17.805512925954503</v>
      </c>
      <c r="D26" s="12">
        <f>SUMIFS(Concentrado!E$2:E1015,Concentrado!$A$2:$A1015,"="&amp;$A26,Concentrado!$B$2:$B1015, "=Tabasco")</f>
        <v>10.888618633033616</v>
      </c>
      <c r="E26" s="12">
        <f>SUMIFS(Concentrado!F$2:F1015,Concentrado!$A$2:$A1015,"="&amp;$A26,Concentrado!$B$2:$B1015, "=Tabasco")</f>
        <v>12.268866065389989</v>
      </c>
      <c r="F26" s="12">
        <f>SUMIFS(Concentrado!G$2:G1015,Concentrado!$A$2:$A1015,"="&amp;$A26,Concentrado!$B$2:$B1015, "=Tabasco")</f>
        <v>44.883644856258222</v>
      </c>
      <c r="G26" s="12">
        <f>SUMIFS(Concentrado!H$2:H1015,Concentrado!$A$2:$A1015,"="&amp;$A26,Concentrado!$B$2:$B1015, "=Tabasco")</f>
        <v>90.447416002967842</v>
      </c>
      <c r="H26" s="12">
        <f>SUMIFS(Concentrado!I$2:I1015,Concentrado!$A$2:$A1015,"="&amp;$A26,Concentrado!$B$2:$B1015, "=Tabasco")</f>
        <v>87.110228333872826</v>
      </c>
      <c r="I26" s="12">
        <f>SUMIFS(Concentrado!J$2:J1015,Concentrado!$A$2:$A1015,"="&amp;$A26,Concentrado!$B$2:$B1015, "=Tabasco")</f>
        <v>93.692678127333039</v>
      </c>
      <c r="J26" s="12">
        <f>SUMIFS(Concentrado!K$2:K1015,Concentrado!$A$2:$A1015,"="&amp;$A26,Concentrado!$B$2:$B1015, "=Tabasco")</f>
        <v>58.571490640259086</v>
      </c>
      <c r="K26" s="12">
        <f>SUMIFS(Concentrado!L$2:L1015,Concentrado!$A$2:$A1015,"="&amp;$A26,Concentrado!$B$2:$B1015, "=Tabasco")</f>
        <v>20.011229683797506</v>
      </c>
      <c r="L26" s="12">
        <f>SUMIFS(Concentrado!M$2:M1015,Concentrado!$A$2:$A1015,"="&amp;$A26,Concentrado!$B$2:$B1015, "=Tabasco")</f>
        <v>8.982075954105353</v>
      </c>
      <c r="M26" s="12">
        <f>SUMIFS(Concentrado!N$2:N1015,Concentrado!$A$2:$A1015,"="&amp;$A26,Concentrado!$B$2:$B1015, "=Tabasco")</f>
        <v>16.015401901850161</v>
      </c>
      <c r="N26" s="12">
        <f>SUMIFS(Concentrado!O$2:O1015,Concentrado!$A$2:$A1015,"="&amp;$A26,Concentrado!$B$2:$B1015, "=Tabasco")</f>
        <v>2.1424886818915208</v>
      </c>
      <c r="O26" s="12">
        <f>SUMIFS(Concentrado!P$2:P1015,Concentrado!$A$2:$A1015,"="&amp;$A26,Concentrado!$B$2:$B1015, "=Tabasco")</f>
        <v>7.3296570522180806</v>
      </c>
      <c r="P26" s="12">
        <f>SUMIFS(Concentrado!Q$2:Q1015,Concentrado!$A$2:$A1015,"="&amp;$A26,Concentrado!$B$2:$B1015, "=Tabasco")</f>
        <v>1.9635235806648907</v>
      </c>
      <c r="Q26" s="12">
        <f>SUMIFS(Concentrado!R$2:R1015,Concentrado!$A$2:$A1015,"="&amp;$A26,Concentrado!$B$2:$B1015, "=Tabasco")</f>
        <v>10.987376632231197</v>
      </c>
    </row>
    <row r="27" spans="1:17" x14ac:dyDescent="0.25">
      <c r="A27" s="5">
        <v>2015</v>
      </c>
      <c r="B27" s="12">
        <f>SUMIFS(Concentrado!C$2:C1016,Concentrado!$A$2:$A1016,"="&amp;$A27,Concentrado!$B$2:$B1016, "=Tabasco")</f>
        <v>3.3727381574731443</v>
      </c>
      <c r="C27" s="12">
        <f>SUMIFS(Concentrado!D$2:D1016,Concentrado!$A$2:$A1016,"="&amp;$A27,Concentrado!$B$2:$B1016, "=Tabasco")</f>
        <v>15.598913978313295</v>
      </c>
      <c r="D27" s="12">
        <f>SUMIFS(Concentrado!E$2:E1016,Concentrado!$A$2:$A1016,"="&amp;$A27,Concentrado!$B$2:$B1016, "=Tabasco")</f>
        <v>9.5703653636514527</v>
      </c>
      <c r="E27" s="12">
        <f>SUMIFS(Concentrado!F$2:F1016,Concentrado!$A$2:$A1016,"="&amp;$A27,Concentrado!$B$2:$B1016, "=Tabasco")</f>
        <v>14.654621963091287</v>
      </c>
      <c r="F27" s="12">
        <f>SUMIFS(Concentrado!G$2:G1016,Concentrado!$A$2:$A1016,"="&amp;$A27,Concentrado!$B$2:$B1016, "=Tabasco")</f>
        <v>42.278168289167965</v>
      </c>
      <c r="G27" s="12">
        <f>SUMIFS(Concentrado!H$2:H1016,Concentrado!$A$2:$A1016,"="&amp;$A27,Concentrado!$B$2:$B1016, "=Tabasco")</f>
        <v>94.095090033298035</v>
      </c>
      <c r="H27" s="12">
        <f>SUMIFS(Concentrado!I$2:I1016,Concentrado!$A$2:$A1016,"="&amp;$A27,Concentrado!$B$2:$B1016, "=Tabasco")</f>
        <v>87.859872281338838</v>
      </c>
      <c r="I27" s="12">
        <f>SUMIFS(Concentrado!J$2:J1016,Concentrado!$A$2:$A1016,"="&amp;$A27,Concentrado!$B$2:$B1016, "=Tabasco")</f>
        <v>100.1588558476675</v>
      </c>
      <c r="J27" s="12">
        <f>SUMIFS(Concentrado!K$2:K1016,Concentrado!$A$2:$A1016,"="&amp;$A27,Concentrado!$B$2:$B1016, "=Tabasco")</f>
        <v>65.202992743178925</v>
      </c>
      <c r="K27" s="12">
        <f>SUMIFS(Concentrado!L$2:L1016,Concentrado!$A$2:$A1016,"="&amp;$A27,Concentrado!$B$2:$B1016, "=Tabasco")</f>
        <v>19.701030677142562</v>
      </c>
      <c r="L27" s="12">
        <f>SUMIFS(Concentrado!M$2:M1016,Concentrado!$A$2:$A1016,"="&amp;$A27,Concentrado!$B$2:$B1016, "=Tabasco")</f>
        <v>14.343009781685376</v>
      </c>
      <c r="M27" s="12">
        <f>SUMIFS(Concentrado!N$2:N1016,Concentrado!$A$2:$A1016,"="&amp;$A27,Concentrado!$B$2:$B1016, "=Tabasco")</f>
        <v>26.16568984211138</v>
      </c>
      <c r="N27" s="12">
        <f>SUMIFS(Concentrado!O$2:O1016,Concentrado!$A$2:$A1016,"="&amp;$A27,Concentrado!$B$2:$B1016, "=Tabasco")</f>
        <v>2.8454220411269171</v>
      </c>
      <c r="O27" s="12">
        <f>SUMIFS(Concentrado!P$2:P1016,Concentrado!$A$2:$A1016,"="&amp;$A27,Concentrado!$B$2:$B1016, "=Tabasco")</f>
        <v>8.6808133465220774</v>
      </c>
      <c r="P27" s="12">
        <f>SUMIFS(Concentrado!Q$2:Q1016,Concentrado!$A$2:$A1016,"="&amp;$A27,Concentrado!$B$2:$B1016, "=Tabasco")</f>
        <v>2.1432083581828727</v>
      </c>
      <c r="Q27" s="12">
        <f>SUMIFS(Concentrado!R$2:R1016,Concentrado!$A$2:$A1016,"="&amp;$A27,Concentrado!$B$2:$B1016, "=Tabasco")</f>
        <v>10.221455246718314</v>
      </c>
    </row>
    <row r="28" spans="1:17" x14ac:dyDescent="0.25">
      <c r="A28" s="5">
        <v>2016</v>
      </c>
      <c r="B28" s="12">
        <f>SUMIFS(Concentrado!C$2:C1017,Concentrado!$A$2:$A1017,"="&amp;$A28,Concentrado!$B$2:$B1017, "=Tabasco")</f>
        <v>7.1624787232249689</v>
      </c>
      <c r="C28" s="12">
        <f>SUMIFS(Concentrado!D$2:D1017,Concentrado!$A$2:$A1017,"="&amp;$A28,Concentrado!$B$2:$B1017, "=Tabasco")</f>
        <v>16.010246557796989</v>
      </c>
      <c r="D28" s="12">
        <f>SUMIFS(Concentrado!E$2:E1017,Concentrado!$A$2:$A1017,"="&amp;$A28,Concentrado!$B$2:$B1017, "=Tabasco")</f>
        <v>9.7781669585522479</v>
      </c>
      <c r="E28" s="12">
        <f>SUMIFS(Concentrado!F$2:F1017,Concentrado!$A$2:$A1017,"="&amp;$A28,Concentrado!$B$2:$B1017, "=Tabasco")</f>
        <v>14.010507880910682</v>
      </c>
      <c r="F28" s="12">
        <f>SUMIFS(Concentrado!G$2:G1017,Concentrado!$A$2:$A1017,"="&amp;$A28,Concentrado!$B$2:$B1017, "=Tabasco")</f>
        <v>44.834273311153417</v>
      </c>
      <c r="G28" s="12">
        <f>SUMIFS(Concentrado!H$2:H1017,Concentrado!$A$2:$A1017,"="&amp;$A28,Concentrado!$B$2:$B1017, "=Tabasco")</f>
        <v>103.64726885173721</v>
      </c>
      <c r="H28" s="12">
        <f>SUMIFS(Concentrado!I$2:I1017,Concentrado!$A$2:$A1017,"="&amp;$A28,Concentrado!$B$2:$B1017, "=Tabasco")</f>
        <v>100.45995304714765</v>
      </c>
      <c r="I28" s="12">
        <f>SUMIFS(Concentrado!J$2:J1017,Concentrado!$A$2:$A1017,"="&amp;$A28,Concentrado!$B$2:$B1017, "=Tabasco")</f>
        <v>106.74628494837252</v>
      </c>
      <c r="J28" s="12">
        <f>SUMIFS(Concentrado!K$2:K1017,Concentrado!$A$2:$A1017,"="&amp;$A28,Concentrado!$B$2:$B1017, "=Tabasco")</f>
        <v>67.836669484038453</v>
      </c>
      <c r="K28" s="12">
        <f>SUMIFS(Concentrado!L$2:L1017,Concentrado!$A$2:$A1017,"="&amp;$A28,Concentrado!$B$2:$B1017, "=Tabasco")</f>
        <v>21.079420991440859</v>
      </c>
      <c r="L28" s="12">
        <f>SUMIFS(Concentrado!M$2:M1017,Concentrado!$A$2:$A1017,"="&amp;$A28,Concentrado!$B$2:$B1017, "=Tabasco")</f>
        <v>17.091422425492588</v>
      </c>
      <c r="M28" s="12">
        <f>SUMIFS(Concentrado!N$2:N1017,Concentrado!$A$2:$A1017,"="&amp;$A28,Concentrado!$B$2:$B1017, "=Tabasco")</f>
        <v>30.955203280756265</v>
      </c>
      <c r="N28" s="12">
        <f>SUMIFS(Concentrado!O$2:O1017,Concentrado!$A$2:$A1017,"="&amp;$A28,Concentrado!$B$2:$B1017, "=Tabasco")</f>
        <v>3.6117164080276418</v>
      </c>
      <c r="O28" s="12">
        <f>SUMIFS(Concentrado!P$2:P1017,Concentrado!$A$2:$A1017,"="&amp;$A28,Concentrado!$B$2:$B1017, "=Tabasco")</f>
        <v>8.2067835905362116</v>
      </c>
      <c r="P28" s="12">
        <f>SUMIFS(Concentrado!Q$2:Q1017,Concentrado!$A$2:$A1017,"="&amp;$A28,Concentrado!$B$2:$B1017, "=Tabasco")</f>
        <v>1.5870606537957404</v>
      </c>
      <c r="Q28" s="12">
        <f>SUMIFS(Concentrado!R$2:R1017,Concentrado!$A$2:$A1017,"="&amp;$A28,Concentrado!$B$2:$B1017, "=Tabasco")</f>
        <v>7.9353032689787018</v>
      </c>
    </row>
    <row r="29" spans="1:17" x14ac:dyDescent="0.25">
      <c r="A29" s="5">
        <v>2017</v>
      </c>
      <c r="B29" s="12">
        <f>SUMIFS(Concentrado!C$2:C1018,Concentrado!$A$2:$A1018,"="&amp;$A29,Concentrado!$B$2:$B1018, "=Tabasco")</f>
        <v>2.5418343571277271</v>
      </c>
      <c r="C29" s="12">
        <f>SUMIFS(Concentrado!D$2:D1018,Concentrado!$A$2:$A1018,"="&amp;$A29,Concentrado!$B$2:$B1018, "=Tabasco")</f>
        <v>16.521923321330227</v>
      </c>
      <c r="D29" s="12">
        <f>SUMIFS(Concentrado!E$2:E1018,Concentrado!$A$2:$A1018,"="&amp;$A29,Concentrado!$B$2:$B1018, "=Tabasco")</f>
        <v>10.122640783121708</v>
      </c>
      <c r="E29" s="12">
        <f>SUMIFS(Concentrado!F$2:F1018,Concentrado!$A$2:$A1018,"="&amp;$A29,Concentrado!$B$2:$B1018, "=Tabasco")</f>
        <v>15.397819782776685</v>
      </c>
      <c r="F29" s="12">
        <f>SUMIFS(Concentrado!G$2:G1018,Concentrado!$A$2:$A1018,"="&amp;$A29,Concentrado!$B$2:$B1018, "=Tabasco")</f>
        <v>42.066934699704156</v>
      </c>
      <c r="G29" s="12">
        <f>SUMIFS(Concentrado!H$2:H1018,Concentrado!$A$2:$A1018,"="&amp;$A29,Concentrado!$B$2:$B1018, "=Tabasco")</f>
        <v>107.03951696306936</v>
      </c>
      <c r="H29" s="12">
        <f>SUMIFS(Concentrado!I$2:I1018,Concentrado!$A$2:$A1018,"="&amp;$A29,Concentrado!$B$2:$B1018, "=Tabasco")</f>
        <v>99.455970132205451</v>
      </c>
      <c r="I29" s="12">
        <f>SUMIFS(Concentrado!J$2:J1018,Concentrado!$A$2:$A1018,"="&amp;$A29,Concentrado!$B$2:$B1018, "=Tabasco")</f>
        <v>114.40903728323333</v>
      </c>
      <c r="J29" s="12">
        <f>SUMIFS(Concentrado!K$2:K1018,Concentrado!$A$2:$A1018,"="&amp;$A29,Concentrado!$B$2:$B1018, "=Tabasco")</f>
        <v>68.638788676168062</v>
      </c>
      <c r="K29" s="12">
        <f>SUMIFS(Concentrado!L$2:L1018,Concentrado!$A$2:$A1018,"="&amp;$A29,Concentrado!$B$2:$B1018, "=Tabasco")</f>
        <v>20.024672970551666</v>
      </c>
      <c r="L29" s="12">
        <f>SUMIFS(Concentrado!M$2:M1018,Concentrado!$A$2:$A1018,"="&amp;$A29,Concentrado!$B$2:$B1018, "=Tabasco")</f>
        <v>17.411010835841108</v>
      </c>
      <c r="M29" s="12">
        <f>SUMIFS(Concentrado!N$2:N1018,Concentrado!$A$2:$A1018,"="&amp;$A29,Concentrado!$B$2:$B1018, "=Tabasco")</f>
        <v>31.982559714376162</v>
      </c>
      <c r="N29" s="12">
        <f>SUMIFS(Concentrado!O$2:O1018,Concentrado!$A$2:$A1018,"="&amp;$A29,Concentrado!$B$2:$B1018, "=Tabasco")</f>
        <v>3.2507072270357353</v>
      </c>
      <c r="O29" s="12">
        <f>SUMIFS(Concentrado!P$2:P1018,Concentrado!$A$2:$A1018,"="&amp;$A29,Concentrado!$B$2:$B1018, "=Tabasco")</f>
        <v>3.9823955360759524</v>
      </c>
      <c r="P29" s="12">
        <f>SUMIFS(Concentrado!Q$2:Q1018,Concentrado!$A$2:$A1018,"="&amp;$A29,Concentrado!$B$2:$B1018, "=Tabasco")</f>
        <v>1.6084074675141902</v>
      </c>
      <c r="Q29" s="12">
        <f>SUMIFS(Concentrado!R$2:R1018,Concentrado!$A$2:$A1018,"="&amp;$A29,Concentrado!$B$2:$B1018, "=Tabasco")</f>
        <v>8.0822475242588059</v>
      </c>
    </row>
    <row r="30" spans="1:17" x14ac:dyDescent="0.25">
      <c r="A30" s="5">
        <v>2018</v>
      </c>
      <c r="B30" s="12">
        <f>SUMIFS(Concentrado!C$2:C1019,Concentrado!$A$2:$A1019,"="&amp;$A30,Concentrado!$B$2:$B1019, "=Tabasco")</f>
        <v>3.8403277079644131</v>
      </c>
      <c r="C30" s="12">
        <f>SUMIFS(Concentrado!D$2:D1019,Concentrado!$A$2:$A1019,"="&amp;$A30,Concentrado!$B$2:$B1019, "=Tabasco")</f>
        <v>16.214716989183078</v>
      </c>
      <c r="D30" s="12">
        <f>SUMIFS(Concentrado!E$2:E1019,Concentrado!$A$2:$A1019,"="&amp;$A30,Concentrado!$B$2:$B1019, "=Tabasco")</f>
        <v>10.315098376765938</v>
      </c>
      <c r="E30" s="12">
        <f>SUMIFS(Concentrado!F$2:F1019,Concentrado!$A$2:$A1019,"="&amp;$A30,Concentrado!$B$2:$B1019, "=Tabasco")</f>
        <v>15.472647565148906</v>
      </c>
      <c r="F30" s="12">
        <f>SUMIFS(Concentrado!G$2:G1019,Concentrado!$A$2:$A1019,"="&amp;$A30,Concentrado!$B$2:$B1019, "=Tabasco")</f>
        <v>42.133704288274792</v>
      </c>
      <c r="G30" s="12">
        <f>SUMIFS(Concentrado!H$2:H1019,Concentrado!$A$2:$A1019,"="&amp;$A30,Concentrado!$B$2:$B1019, "=Tabasco")</f>
        <v>113.39761185344878</v>
      </c>
      <c r="H30" s="12">
        <f>SUMIFS(Concentrado!I$2:I1019,Concentrado!$A$2:$A1019,"="&amp;$A30,Concentrado!$B$2:$B1019, "=Tabasco")</f>
        <v>106.00236367523264</v>
      </c>
      <c r="I30" s="12">
        <f>SUMIFS(Concentrado!J$2:J1019,Concentrado!$A$2:$A1019,"="&amp;$A30,Concentrado!$B$2:$B1019, "=Tabasco")</f>
        <v>120.65835586536721</v>
      </c>
      <c r="J30" s="12">
        <f>SUMIFS(Concentrado!K$2:K1019,Concentrado!$A$2:$A1019,"="&amp;$A30,Concentrado!$B$2:$B1019, "=Tabasco")</f>
        <v>73.134106488028664</v>
      </c>
      <c r="K30" s="12">
        <f>SUMIFS(Concentrado!L$2:L1019,Concentrado!$A$2:$A1019,"="&amp;$A30,Concentrado!$B$2:$B1019, "=Tabasco")</f>
        <v>20.58884084826024</v>
      </c>
      <c r="L30" s="12">
        <f>SUMIFS(Concentrado!M$2:M1019,Concentrado!$A$2:$A1019,"="&amp;$A30,Concentrado!$B$2:$B1019, "=Tabasco")</f>
        <v>21.304283194338783</v>
      </c>
      <c r="M30" s="12">
        <f>SUMIFS(Concentrado!N$2:N1019,Concentrado!$A$2:$A1019,"="&amp;$A30,Concentrado!$B$2:$B1019, "=Tabasco")</f>
        <v>39.125682178453445</v>
      </c>
      <c r="N30" s="12">
        <f>SUMIFS(Concentrado!O$2:O1019,Concentrado!$A$2:$A1019,"="&amp;$A30,Concentrado!$B$2:$B1019, "=Tabasco")</f>
        <v>3.9958286682686546</v>
      </c>
      <c r="O30" s="12">
        <f>SUMIFS(Concentrado!P$2:P1019,Concentrado!$A$2:$A1019,"="&amp;$A30,Concentrado!$B$2:$B1019, "=Tabasco")</f>
        <v>4.430866552524515</v>
      </c>
      <c r="P30" s="12">
        <f>SUMIFS(Concentrado!Q$2:Q1019,Concentrado!$A$2:$A1019,"="&amp;$A30,Concentrado!$B$2:$B1019, "=Tabasco")</f>
        <v>1.4308846921570826</v>
      </c>
      <c r="Q30" s="12">
        <f>SUMIFS(Concentrado!R$2:R1019,Concentrado!$A$2:$A1019,"="&amp;$A30,Concentrado!$B$2:$B1019, "=Tabasco")</f>
        <v>6.6377150997286876</v>
      </c>
    </row>
    <row r="31" spans="1:17" x14ac:dyDescent="0.25">
      <c r="A31" s="5">
        <v>2019</v>
      </c>
      <c r="B31" s="12">
        <f>SUMIFS(Concentrado!C$2:C1020,Concentrado!$A$2:$A1020,"="&amp;$A31,Concentrado!$B$2:$B1020, "=Tabasco")</f>
        <v>3.4434075961571571</v>
      </c>
      <c r="C31" s="12">
        <f>SUMIFS(Concentrado!D$2:D1020,Concentrado!$A$2:$A1020,"="&amp;$A31,Concentrado!$B$2:$B1020, "=Tabasco")</f>
        <v>15.92576013222685</v>
      </c>
      <c r="D31" s="12">
        <f>SUMIFS(Concentrado!E$2:E1020,Concentrado!$A$2:$A1020,"="&amp;$A31,Concentrado!$B$2:$B1020, "=Tabasco")</f>
        <v>10.638892791331758</v>
      </c>
      <c r="E31" s="12">
        <f>SUMIFS(Concentrado!F$2:F1020,Concentrado!$A$2:$A1020,"="&amp;$A31,Concentrado!$B$2:$B1020, "=Tabasco")</f>
        <v>16.367527371279628</v>
      </c>
      <c r="F31" s="12">
        <f>SUMIFS(Concentrado!G$2:G1020,Concentrado!$A$2:$A1020,"="&amp;$A31,Concentrado!$B$2:$B1020, "=Tabasco")</f>
        <v>42.197790783353298</v>
      </c>
      <c r="G31" s="12">
        <f>SUMIFS(Concentrado!H$2:H1020,Concentrado!$A$2:$A1020,"="&amp;$A31,Concentrado!$B$2:$B1020, "=Tabasco")</f>
        <v>119.59729159100949</v>
      </c>
      <c r="H31" s="12">
        <f>SUMIFS(Concentrado!I$2:I1020,Concentrado!$A$2:$A1020,"="&amp;$A31,Concentrado!$B$2:$B1020, "=Tabasco")</f>
        <v>111.55210632399903</v>
      </c>
      <c r="I31" s="12">
        <f>SUMIFS(Concentrado!J$2:J1020,Concentrado!$A$2:$A1020,"="&amp;$A31,Concentrado!$B$2:$B1020, "=Tabasco")</f>
        <v>127.48364631110657</v>
      </c>
      <c r="J31" s="12">
        <f>SUMIFS(Concentrado!K$2:K1020,Concentrado!$A$2:$A1020,"="&amp;$A31,Concentrado!$B$2:$B1020, "=Tabasco")</f>
        <v>74.79252247705918</v>
      </c>
      <c r="K31" s="12">
        <f>SUMIFS(Concentrado!L$2:L1020,Concentrado!$A$2:$A1020,"="&amp;$A31,Concentrado!$B$2:$B1020, "=Tabasco")</f>
        <v>20.751682536987516</v>
      </c>
      <c r="L31" s="12">
        <f>SUMIFS(Concentrado!M$2:M1020,Concentrado!$A$2:$A1020,"="&amp;$A31,Concentrado!$B$2:$B1020, "=Tabasco")</f>
        <v>22.756106418401082</v>
      </c>
      <c r="M31" s="12">
        <f>SUMIFS(Concentrado!N$2:N1020,Concentrado!$A$2:$A1020,"="&amp;$A31,Concentrado!$B$2:$B1020, "=Tabasco")</f>
        <v>41.891885422102639</v>
      </c>
      <c r="N31" s="12">
        <f>SUMIFS(Concentrado!O$2:O1020,Concentrado!$A$2:$A1020,"="&amp;$A31,Concentrado!$B$2:$B1020, "=Tabasco")</f>
        <v>4.1823310454433509</v>
      </c>
      <c r="O31" s="12">
        <f>SUMIFS(Concentrado!P$2:P1020,Concentrado!$A$2:$A1020,"="&amp;$A31,Concentrado!$B$2:$B1020, "=Tabasco")</f>
        <v>2.1557788488594798</v>
      </c>
      <c r="P31" s="12">
        <f>SUMIFS(Concentrado!Q$2:Q1020,Concentrado!$A$2:$A1020,"="&amp;$A31,Concentrado!$B$2:$B1020, "=Tabasco")</f>
        <v>1.1790728714197454</v>
      </c>
      <c r="Q31" s="12">
        <f>SUMIFS(Concentrado!R$2:R1020,Concentrado!$A$2:$A1020,"="&amp;$A31,Concentrado!$B$2:$B1020, "=Tabasco")</f>
        <v>5.6595497828147776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SUMIFS(Concentrado!C$2:C$991,Concentrado!$A$2:$A$991,"="&amp;$A2,Concentrado!$B$2:$B$991, "=Aguascalientes")</f>
        <v>74.580828123417461</v>
      </c>
      <c r="C2" s="12">
        <f>SUMIFS(Concentrado!D$2:D$991,Concentrado!$A$2:$A$991,"="&amp;$A2,Concentrado!$B$2:$B$991, "=Aguascalientes")</f>
        <v>59.848812691631295</v>
      </c>
      <c r="D2" s="12">
        <f>SUMIFS(Concentrado!E$2:E$991,Concentrado!$A$2:$A$991,"="&amp;$A2,Concentrado!$B$2:$B$991, "=Aguascalientes")</f>
        <v>21.118604809591936</v>
      </c>
      <c r="E2" s="12">
        <f>SUMIFS(Concentrado!F$2:F$991,Concentrado!$A$2:$A$991,"="&amp;$A2,Concentrado!$B$2:$B$991, "=Aguascalientes")</f>
        <v>19.756114176715037</v>
      </c>
      <c r="F2" s="12">
        <f>SUMIFS(Concentrado!G$2:G$991,Concentrado!$A$2:$A$991,"="&amp;$A2,Concentrado!$B$2:$B$991, "=Aguascalientes")</f>
        <v>60.102381297796938</v>
      </c>
      <c r="G2" s="12">
        <f>SUMIFS(Concentrado!H$2:H$991,Concentrado!$A$2:$A$991,"="&amp;$A2,Concentrado!$B$2:$B$991, "=Aguascalientes")</f>
        <v>30.851954691700826</v>
      </c>
      <c r="H2" s="12">
        <f>SUMIFS(Concentrado!I$2:I$991,Concentrado!$A$2:$A$991,"="&amp;$A2,Concentrado!$B$2:$B$991, "=Aguascalientes")</f>
        <v>24.502330443873326</v>
      </c>
      <c r="I2" s="12">
        <f>SUMIFS(Concentrado!J$2:J$991,Concentrado!$A$2:$A$991,"="&amp;$A2,Concentrado!$B$2:$B$991, "=Aguascalientes")</f>
        <v>36.966638264403223</v>
      </c>
      <c r="J2" s="12">
        <f>SUMIFS(Concentrado!K$2:K$991,Concentrado!$A$2:$A$991,"="&amp;$A2,Concentrado!$B$2:$B$991, "=Aguascalientes")</f>
        <v>29.783488728351877</v>
      </c>
      <c r="K2" s="12">
        <f>SUMIFS(Concentrado!L$2:L$991,Concentrado!$A$2:$A$991,"="&amp;$A2,Concentrado!$B$2:$B$991, "=Aguascalientes")</f>
        <v>7.6128199888612418</v>
      </c>
      <c r="L2" s="12">
        <f>SUMIFS(Concentrado!M$2:M$991,Concentrado!$A$2:$A$991,"="&amp;$A2,Concentrado!$B$2:$B$991, "=Aguascalientes")</f>
        <v>6.010121043837823</v>
      </c>
      <c r="M2" s="12">
        <f>SUMIFS(Concentrado!N$2:N$991,Concentrado!$A$2:$A$991,"="&amp;$A2,Concentrado!$B$2:$B$991, "=Aguascalientes")</f>
        <v>11.434420873807554</v>
      </c>
      <c r="N2" s="12">
        <f>SUMIFS(Concentrado!O$2:O$991,Concentrado!$A$2:$A$991,"="&amp;$A2,Concentrado!$B$2:$B$991, "=Aguascalientes")</f>
        <v>0.78652421839155795</v>
      </c>
      <c r="O2" s="12">
        <f>SUMIFS(Concentrado!P$2:P$991,Concentrado!$A$2:$A$991,"="&amp;$A2,Concentrado!$B$2:$B$991, "=Aguascalientes")</f>
        <v>1.896357728921984</v>
      </c>
      <c r="P2" s="12">
        <f>SUMIFS(Concentrado!Q$2:Q$991,Concentrado!$A$2:$A$991,"="&amp;$A2,Concentrado!$B$2:$B$991, "=Aguascalientes")</f>
        <v>4.6745385896516405</v>
      </c>
      <c r="Q2" s="12">
        <f>SUMIFS(Concentrado!R$2:R$991,Concentrado!$A$2:$A$991,"="&amp;$A2,Concentrado!$B$2:$B$991, "=Aguascalientes")</f>
        <v>0.26711649083723654</v>
      </c>
    </row>
    <row r="3" spans="1:17" x14ac:dyDescent="0.25">
      <c r="A3" s="5">
        <v>1991</v>
      </c>
      <c r="B3" s="12">
        <f>SUMIFS(Concentrado!C$2:C$991,Concentrado!$A$2:$A$991,"="&amp;$A3,Concentrado!$B$2:$B$991, "=Aguascalientes")</f>
        <v>67.792933264636503</v>
      </c>
      <c r="C3" s="12">
        <f>SUMIFS(Concentrado!D$2:D$991,Concentrado!$A$2:$A$991,"="&amp;$A3,Concentrado!$B$2:$B$991, "=Aguascalientes")</f>
        <v>57.849969719156476</v>
      </c>
      <c r="D3" s="12">
        <f>SUMIFS(Concentrado!E$2:E$991,Concentrado!$A$2:$A$991,"="&amp;$A3,Concentrado!$B$2:$B$991, "=Aguascalientes")</f>
        <v>14.329820356161171</v>
      </c>
      <c r="E3" s="12">
        <f>SUMIFS(Concentrado!F$2:F$991,Concentrado!$A$2:$A$991,"="&amp;$A3,Concentrado!$B$2:$B$991, "=Aguascalientes")</f>
        <v>11.073043002488179</v>
      </c>
      <c r="F3" s="12">
        <f>SUMIFS(Concentrado!G$2:G$991,Concentrado!$A$2:$A$991,"="&amp;$A3,Concentrado!$B$2:$B$991, "=Aguascalientes")</f>
        <v>57.760869998207419</v>
      </c>
      <c r="G3" s="12">
        <f>SUMIFS(Concentrado!H$2:H$991,Concentrado!$A$2:$A$991,"="&amp;$A3,Concentrado!$B$2:$B$991, "=Aguascalientes")</f>
        <v>35.256451801060287</v>
      </c>
      <c r="H3" s="12">
        <f>SUMIFS(Concentrado!I$2:I$991,Concentrado!$A$2:$A$991,"="&amp;$A3,Concentrado!$B$2:$B$991, "=Aguascalientes")</f>
        <v>35.934915526525778</v>
      </c>
      <c r="I3" s="12">
        <f>SUMIFS(Concentrado!J$2:J$991,Concentrado!$A$2:$A$991,"="&amp;$A3,Concentrado!$B$2:$B$991, "=Aguascalientes")</f>
        <v>34.094263004162556</v>
      </c>
      <c r="J3" s="12">
        <f>SUMIFS(Concentrado!K$2:K$991,Concentrado!$A$2:$A$991,"="&amp;$A3,Concentrado!$B$2:$B$991, "=Aguascalientes")</f>
        <v>27.608912623624416</v>
      </c>
      <c r="K3" s="12">
        <f>SUMIFS(Concentrado!L$2:L$991,Concentrado!$A$2:$A$991,"="&amp;$A3,Concentrado!$B$2:$B$991, "=Aguascalientes")</f>
        <v>8.6844936421729386</v>
      </c>
      <c r="L3" s="12">
        <f>SUMIFS(Concentrado!M$2:M$991,Concentrado!$A$2:$A$991,"="&amp;$A3,Concentrado!$B$2:$B$991, "=Aguascalientes")</f>
        <v>6.0921074803302702</v>
      </c>
      <c r="M3" s="12">
        <f>SUMIFS(Concentrado!N$2:N$991,Concentrado!$A$2:$A$991,"="&amp;$A3,Concentrado!$B$2:$B$991, "=Aguascalientes")</f>
        <v>10.304865481871364</v>
      </c>
      <c r="N3" s="12">
        <f>SUMIFS(Concentrado!O$2:O$991,Concentrado!$A$2:$A$991,"="&amp;$A3,Concentrado!$B$2:$B$991, "=Aguascalientes")</f>
        <v>2.0354783883082121</v>
      </c>
      <c r="O3" s="12">
        <f>SUMIFS(Concentrado!P$2:P$991,Concentrado!$A$2:$A$991,"="&amp;$A3,Concentrado!$B$2:$B$991, "=Aguascalientes")</f>
        <v>0.92314509379154142</v>
      </c>
      <c r="P3" s="12">
        <f>SUMIFS(Concentrado!Q$2:Q$991,Concentrado!$A$2:$A$991,"="&amp;$A3,Concentrado!$B$2:$B$991, "=Aguascalientes")</f>
        <v>3.6293406265797352</v>
      </c>
      <c r="Q3" s="12">
        <f>SUMIFS(Concentrado!R$2:R$991,Concentrado!$A$2:$A$991,"="&amp;$A3,Concentrado!$B$2:$B$991, "=Aguascalientes")</f>
        <v>1.1665737728292007</v>
      </c>
    </row>
    <row r="4" spans="1:17" x14ac:dyDescent="0.25">
      <c r="A4" s="5">
        <v>1992</v>
      </c>
      <c r="B4" s="12">
        <f>SUMIFS(Concentrado!C$2:C$991,Concentrado!$A$2:$A$991,"="&amp;$A4,Concentrado!$B$2:$B$991, "=Aguascalientes")</f>
        <v>47.051721382787953</v>
      </c>
      <c r="C4" s="12">
        <f>SUMIFS(Concentrado!D$2:D$991,Concentrado!$A$2:$A$991,"="&amp;$A4,Concentrado!$B$2:$B$991, "=Aguascalientes")</f>
        <v>37.286269775039507</v>
      </c>
      <c r="D4" s="12">
        <f>SUMIFS(Concentrado!E$2:E$991,Concentrado!$A$2:$A$991,"="&amp;$A4,Concentrado!$B$2:$B$991, "=Aguascalientes")</f>
        <v>16.199276016971854</v>
      </c>
      <c r="E4" s="12">
        <f>SUMIFS(Concentrado!F$2:F$991,Concentrado!$A$2:$A$991,"="&amp;$A4,Concentrado!$B$2:$B$991, "=Aguascalientes")</f>
        <v>12.460981551516811</v>
      </c>
      <c r="F4" s="12">
        <f>SUMIFS(Concentrado!G$2:G$991,Concentrado!$A$2:$A$991,"="&amp;$A4,Concentrado!$B$2:$B$991, "=Aguascalientes")</f>
        <v>55.499205787227524</v>
      </c>
      <c r="G4" s="12">
        <f>SUMIFS(Concentrado!H$2:H$991,Concentrado!$A$2:$A$991,"="&amp;$A4,Concentrado!$B$2:$B$991, "=Aguascalientes")</f>
        <v>36.506044267984578</v>
      </c>
      <c r="H4" s="12">
        <f>SUMIFS(Concentrado!I$2:I$991,Concentrado!$A$2:$A$991,"="&amp;$A4,Concentrado!$B$2:$B$991, "=Aguascalientes")</f>
        <v>30.281955803742129</v>
      </c>
      <c r="I4" s="12">
        <f>SUMIFS(Concentrado!J$2:J$991,Concentrado!$A$2:$A$991,"="&amp;$A4,Concentrado!$B$2:$B$991, "=Aguascalientes")</f>
        <v>42.498727509030978</v>
      </c>
      <c r="J4" s="12">
        <f>SUMIFS(Concentrado!K$2:K$991,Concentrado!$A$2:$A$991,"="&amp;$A4,Concentrado!$B$2:$B$991, "=Aguascalientes")</f>
        <v>30.589547438345697</v>
      </c>
      <c r="K4" s="12">
        <f>SUMIFS(Concentrado!L$2:L$991,Concentrado!$A$2:$A$991,"="&amp;$A4,Concentrado!$B$2:$B$991, "=Aguascalientes")</f>
        <v>8.5600379662860391</v>
      </c>
      <c r="L4" s="12">
        <f>SUMIFS(Concentrado!M$2:M$991,Concentrado!$A$2:$A$991,"="&amp;$A4,Concentrado!$B$2:$B$991, "=Aguascalientes")</f>
        <v>4.5317848056808439</v>
      </c>
      <c r="M4" s="12">
        <f>SUMIFS(Concentrado!N$2:N$991,Concentrado!$A$2:$A$991,"="&amp;$A4,Concentrado!$B$2:$B$991, "=Aguascalientes")</f>
        <v>8.7253092993833263</v>
      </c>
      <c r="N4" s="12">
        <f>SUMIFS(Concentrado!O$2:O$991,Concentrado!$A$2:$A$991,"="&amp;$A4,Concentrado!$B$2:$B$991, "=Aguascalientes")</f>
        <v>0.49417125010501139</v>
      </c>
      <c r="O4" s="12">
        <f>SUMIFS(Concentrado!P$2:P$991,Concentrado!$A$2:$A$991,"="&amp;$A4,Concentrado!$B$2:$B$991, "=Aguascalientes")</f>
        <v>3.3000033000032998</v>
      </c>
      <c r="P4" s="12">
        <f>SUMIFS(Concentrado!Q$2:Q$991,Concentrado!$A$2:$A$991,"="&amp;$A4,Concentrado!$B$2:$B$991, "=Aguascalientes")</f>
        <v>2.8953069591849836</v>
      </c>
      <c r="Q4" s="12">
        <f>SUMIFS(Concentrado!R$2:R$991,Concentrado!$A$2:$A$991,"="&amp;$A4,Concentrado!$B$2:$B$991, "=Aguascalientes")</f>
        <v>1.3847120239580357</v>
      </c>
    </row>
    <row r="5" spans="1:17" x14ac:dyDescent="0.25">
      <c r="A5" s="5">
        <v>1993</v>
      </c>
      <c r="B5" s="12">
        <f>SUMIFS(Concentrado!C$2:C$991,Concentrado!$A$2:$A$991,"="&amp;$A5,Concentrado!$B$2:$B$991, "=Aguascalientes")</f>
        <v>44.483209768861755</v>
      </c>
      <c r="C5" s="12">
        <f>SUMIFS(Concentrado!D$2:D$991,Concentrado!$A$2:$A$991,"="&amp;$A5,Concentrado!$B$2:$B$991, "=Aguascalientes")</f>
        <v>45.355429568251203</v>
      </c>
      <c r="D5" s="12">
        <f>SUMIFS(Concentrado!E$2:E$991,Concentrado!$A$2:$A$991,"="&amp;$A5,Concentrado!$B$2:$B$991, "=Aguascalientes")</f>
        <v>20.870353364897259</v>
      </c>
      <c r="E5" s="12">
        <f>SUMIFS(Concentrado!F$2:F$991,Concentrado!$A$2:$A$991,"="&amp;$A5,Concentrado!$B$2:$B$991, "=Aguascalientes")</f>
        <v>10.137028777235811</v>
      </c>
      <c r="F5" s="12">
        <f>SUMIFS(Concentrado!G$2:G$991,Concentrado!$A$2:$A$991,"="&amp;$A5,Concentrado!$B$2:$B$991, "=Aguascalientes")</f>
        <v>51.470588235294123</v>
      </c>
      <c r="G5" s="12">
        <f>SUMIFS(Concentrado!H$2:H$991,Concentrado!$A$2:$A$991,"="&amp;$A5,Concentrado!$B$2:$B$991, "=Aguascalientes")</f>
        <v>36.09211686994481</v>
      </c>
      <c r="H5" s="12">
        <f>SUMIFS(Concentrado!I$2:I$991,Concentrado!$A$2:$A$991,"="&amp;$A5,Concentrado!$B$2:$B$991, "=Aguascalientes")</f>
        <v>32.925177534053866</v>
      </c>
      <c r="I5" s="12">
        <f>SUMIFS(Concentrado!J$2:J$991,Concentrado!$A$2:$A$991,"="&amp;$A5,Concentrado!$B$2:$B$991, "=Aguascalientes")</f>
        <v>39.140916905994565</v>
      </c>
      <c r="J5" s="12">
        <f>SUMIFS(Concentrado!K$2:K$991,Concentrado!$A$2:$A$991,"="&amp;$A5,Concentrado!$B$2:$B$991, "=Aguascalientes")</f>
        <v>28.384308860431169</v>
      </c>
      <c r="K5" s="12">
        <f>SUMIFS(Concentrado!L$2:L$991,Concentrado!$A$2:$A$991,"="&amp;$A5,Concentrado!$B$2:$B$991, "=Aguascalientes")</f>
        <v>10.154731187137013</v>
      </c>
      <c r="L5" s="12">
        <f>SUMIFS(Concentrado!M$2:M$991,Concentrado!$A$2:$A$991,"="&amp;$A5,Concentrado!$B$2:$B$991, "=Aguascalientes")</f>
        <v>4.1597694019597409</v>
      </c>
      <c r="M5" s="12">
        <f>SUMIFS(Concentrado!N$2:N$991,Concentrado!$A$2:$A$991,"="&amp;$A5,Concentrado!$B$2:$B$991, "=Aguascalientes")</f>
        <v>7.7324280572399227</v>
      </c>
      <c r="N5" s="12">
        <f>SUMIFS(Concentrado!O$2:O$991,Concentrado!$A$2:$A$991,"="&amp;$A5,Concentrado!$B$2:$B$991, "=Aguascalientes")</f>
        <v>0.72038497372996135</v>
      </c>
      <c r="O5" s="12">
        <f>SUMIFS(Concentrado!P$2:P$991,Concentrado!$A$2:$A$991,"="&amp;$A5,Concentrado!$B$2:$B$991, "=Aguascalientes")</f>
        <v>2.0505669817704595</v>
      </c>
      <c r="P5" s="12">
        <f>SUMIFS(Concentrado!Q$2:Q$991,Concentrado!$A$2:$A$991,"="&amp;$A5,Concentrado!$B$2:$B$991, "=Aguascalientes")</f>
        <v>2.5692693365045458</v>
      </c>
      <c r="Q5" s="12">
        <f>SUMIFS(Concentrado!R$2:R$991,Concentrado!$A$2:$A$991,"="&amp;$A5,Concentrado!$B$2:$B$991, "=Aguascalientes")</f>
        <v>1.3458077476928574</v>
      </c>
    </row>
    <row r="6" spans="1:17" x14ac:dyDescent="0.25">
      <c r="A6" s="5">
        <v>1994</v>
      </c>
      <c r="B6" s="12">
        <f>SUMIFS(Concentrado!C$2:C$991,Concentrado!$A$2:$A$991,"="&amp;$A6,Concentrado!$B$2:$B$991, "=Aguascalientes")</f>
        <v>36.023981679232179</v>
      </c>
      <c r="C6" s="12">
        <f>SUMIFS(Concentrado!D$2:D$991,Concentrado!$A$2:$A$991,"="&amp;$A6,Concentrado!$B$2:$B$991, "=Aguascalientes")</f>
        <v>44.601120174287452</v>
      </c>
      <c r="D6" s="12">
        <f>SUMIFS(Concentrado!E$2:E$991,Concentrado!$A$2:$A$991,"="&amp;$A6,Concentrado!$B$2:$B$991, "=Aguascalientes")</f>
        <v>18.843898288631419</v>
      </c>
      <c r="E6" s="12">
        <f>SUMIFS(Concentrado!F$2:F$991,Concentrado!$A$2:$A$991,"="&amp;$A6,Concentrado!$B$2:$B$991, "=Aguascalientes")</f>
        <v>18.272871067763798</v>
      </c>
      <c r="F6" s="12">
        <f>SUMIFS(Concentrado!G$2:G$991,Concentrado!$A$2:$A$991,"="&amp;$A6,Concentrado!$B$2:$B$991, "=Aguascalientes")</f>
        <v>63.549224169888255</v>
      </c>
      <c r="G6" s="12">
        <f>SUMIFS(Concentrado!H$2:H$991,Concentrado!$A$2:$A$991,"="&amp;$A6,Concentrado!$B$2:$B$991, "=Aguascalientes")</f>
        <v>30.225789023992611</v>
      </c>
      <c r="H6" s="12">
        <f>SUMIFS(Concentrado!I$2:I$991,Concentrado!$A$2:$A$991,"="&amp;$A6,Concentrado!$B$2:$B$991, "=Aguascalientes")</f>
        <v>29.843358760845515</v>
      </c>
      <c r="I6" s="12">
        <f>SUMIFS(Concentrado!J$2:J$991,Concentrado!$A$2:$A$991,"="&amp;$A6,Concentrado!$B$2:$B$991, "=Aguascalientes")</f>
        <v>30.593895233424412</v>
      </c>
      <c r="J6" s="12">
        <f>SUMIFS(Concentrado!K$2:K$991,Concentrado!$A$2:$A$991,"="&amp;$A6,Concentrado!$B$2:$B$991, "=Aguascalientes")</f>
        <v>28.91679816074884</v>
      </c>
      <c r="K6" s="12">
        <f>SUMIFS(Concentrado!L$2:L$991,Concentrado!$A$2:$A$991,"="&amp;$A6,Concentrado!$B$2:$B$991, "=Aguascalientes")</f>
        <v>8.5679401957774335</v>
      </c>
      <c r="L6" s="12">
        <f>SUMIFS(Concentrado!M$2:M$991,Concentrado!$A$2:$A$991,"="&amp;$A6,Concentrado!$B$2:$B$991, "=Aguascalientes")</f>
        <v>3.5699750815739306</v>
      </c>
      <c r="M6" s="12">
        <f>SUMIFS(Concentrado!N$2:N$991,Concentrado!$A$2:$A$991,"="&amp;$A6,Concentrado!$B$2:$B$991, "=Aguascalientes")</f>
        <v>6.0657233253751039</v>
      </c>
      <c r="N6" s="12">
        <f>SUMIFS(Concentrado!O$2:O$991,Concentrado!$A$2:$A$991,"="&amp;$A6,Concentrado!$B$2:$B$991, "=Aguascalientes")</f>
        <v>1.1677059249398631</v>
      </c>
      <c r="O6" s="12">
        <f>SUMIFS(Concentrado!P$2:P$991,Concentrado!$A$2:$A$991,"="&amp;$A6,Concentrado!$B$2:$B$991, "=Aguascalientes")</f>
        <v>1.7183902120493522</v>
      </c>
      <c r="P6" s="12">
        <f>SUMIFS(Concentrado!Q$2:Q$991,Concentrado!$A$2:$A$991,"="&amp;$A6,Concentrado!$B$2:$B$991, "=Aguascalientes")</f>
        <v>2.974979234644942</v>
      </c>
      <c r="Q6" s="12">
        <f>SUMIFS(Concentrado!R$2:R$991,Concentrado!$A$2:$A$991,"="&amp;$A6,Concentrado!$B$2:$B$991, "=Aguascalientes")</f>
        <v>2.6179817264875491</v>
      </c>
    </row>
    <row r="7" spans="1:17" x14ac:dyDescent="0.25">
      <c r="A7" s="5">
        <v>1995</v>
      </c>
      <c r="B7" s="12">
        <f>SUMIFS(Concentrado!C$2:C$991,Concentrado!$A$2:$A$991,"="&amp;$A7,Concentrado!$B$2:$B$991, "=Aguascalientes")</f>
        <v>32.097305515668552</v>
      </c>
      <c r="C7" s="12">
        <f>SUMIFS(Concentrado!D$2:D$991,Concentrado!$A$2:$A$991,"="&amp;$A7,Concentrado!$B$2:$B$991, "=Aguascalientes")</f>
        <v>53.213953881239966</v>
      </c>
      <c r="D7" s="12">
        <f>SUMIFS(Concentrado!E$2:E$991,Concentrado!$A$2:$A$991,"="&amp;$A7,Concentrado!$B$2:$B$991, "=Aguascalientes")</f>
        <v>20.248454003174082</v>
      </c>
      <c r="E7" s="12">
        <f>SUMIFS(Concentrado!F$2:F$991,Concentrado!$A$2:$A$991,"="&amp;$A7,Concentrado!$B$2:$B$991, "=Aguascalientes")</f>
        <v>16.964920921578283</v>
      </c>
      <c r="F7" s="12">
        <f>SUMIFS(Concentrado!G$2:G$991,Concentrado!$A$2:$A$991,"="&amp;$A7,Concentrado!$B$2:$B$991, "=Aguascalientes")</f>
        <v>42.388687307131477</v>
      </c>
      <c r="G7" s="12">
        <f>SUMIFS(Concentrado!H$2:H$991,Concentrado!$A$2:$A$991,"="&amp;$A7,Concentrado!$B$2:$B$991, "=Aguascalientes")</f>
        <v>34.517787664640004</v>
      </c>
      <c r="H7" s="12">
        <f>SUMIFS(Concentrado!I$2:I$991,Concentrado!$A$2:$A$991,"="&amp;$A7,Concentrado!$B$2:$B$991, "=Aguascalientes")</f>
        <v>28.344403397549151</v>
      </c>
      <c r="I7" s="12">
        <f>SUMIFS(Concentrado!J$2:J$991,Concentrado!$A$2:$A$991,"="&amp;$A7,Concentrado!$B$2:$B$991, "=Aguascalientes")</f>
        <v>40.458315433938161</v>
      </c>
      <c r="J7" s="12">
        <f>SUMIFS(Concentrado!K$2:K$991,Concentrado!$A$2:$A$991,"="&amp;$A7,Concentrado!$B$2:$B$991, "=Aguascalientes")</f>
        <v>28.494549548662551</v>
      </c>
      <c r="K7" s="12">
        <f>SUMIFS(Concentrado!L$2:L$991,Concentrado!$A$2:$A$991,"="&amp;$A7,Concentrado!$B$2:$B$991, "=Aguascalientes")</f>
        <v>9.1506886761965109</v>
      </c>
      <c r="L7" s="12">
        <f>SUMIFS(Concentrado!M$2:M$991,Concentrado!$A$2:$A$991,"="&amp;$A7,Concentrado!$B$2:$B$991, "=Aguascalientes")</f>
        <v>4.4015970847527521</v>
      </c>
      <c r="M7" s="12">
        <f>SUMIFS(Concentrado!N$2:N$991,Concentrado!$A$2:$A$991,"="&amp;$A7,Concentrado!$B$2:$B$991, "=Aguascalientes")</f>
        <v>7.7947109343260168</v>
      </c>
      <c r="N7" s="12">
        <f>SUMIFS(Concentrado!O$2:O$991,Concentrado!$A$2:$A$991,"="&amp;$A7,Concentrado!$B$2:$B$991, "=Aguascalientes")</f>
        <v>1.1364695346611844</v>
      </c>
      <c r="O7" s="12">
        <f>SUMIFS(Concentrado!P$2:P$991,Concentrado!$A$2:$A$991,"="&amp;$A7,Concentrado!$B$2:$B$991, "=Aguascalientes")</f>
        <v>2.8030362488647707</v>
      </c>
      <c r="P7" s="12">
        <f>SUMIFS(Concentrado!Q$2:Q$991,Concentrado!$A$2:$A$991,"="&amp;$A7,Concentrado!$B$2:$B$991, "=Aguascalientes")</f>
        <v>2.2007985423763761</v>
      </c>
      <c r="Q7" s="12">
        <f>SUMIFS(Concentrado!R$2:R$991,Concentrado!$A$2:$A$991,"="&amp;$A7,Concentrado!$B$2:$B$991, "=Aguascalientes")</f>
        <v>2.6641245512977183</v>
      </c>
    </row>
    <row r="8" spans="1:17" x14ac:dyDescent="0.25">
      <c r="A8" s="5">
        <v>1996</v>
      </c>
      <c r="B8" s="12">
        <f>SUMIFS(Concentrado!C$2:C$991,Concentrado!$A$2:$A$991,"="&amp;$A8,Concentrado!$B$2:$B$991, "=Aguascalientes")</f>
        <v>23.388491191727155</v>
      </c>
      <c r="C8" s="12">
        <f>SUMIFS(Concentrado!D$2:D$991,Concentrado!$A$2:$A$991,"="&amp;$A8,Concentrado!$B$2:$B$991, "=Aguascalientes")</f>
        <v>20.882581421184959</v>
      </c>
      <c r="D8" s="12">
        <f>SUMIFS(Concentrado!E$2:E$991,Concentrado!$A$2:$A$991,"="&amp;$A8,Concentrado!$B$2:$B$991, "=Aguascalientes")</f>
        <v>22.598276224511245</v>
      </c>
      <c r="E8" s="12">
        <f>SUMIFS(Concentrado!F$2:F$991,Concentrado!$A$2:$A$991,"="&amp;$A8,Concentrado!$B$2:$B$991, "=Aguascalientes")</f>
        <v>21.5471936094177</v>
      </c>
      <c r="F8" s="12">
        <f>SUMIFS(Concentrado!G$2:G$991,Concentrado!$A$2:$A$991,"="&amp;$A8,Concentrado!$B$2:$B$991, "=Aguascalientes")</f>
        <v>50.529747351263246</v>
      </c>
      <c r="G8" s="12">
        <f>SUMIFS(Concentrado!H$2:H$991,Concentrado!$A$2:$A$991,"="&amp;$A8,Concentrado!$B$2:$B$991, "=Aguascalientes")</f>
        <v>38.433886932026283</v>
      </c>
      <c r="H8" s="12">
        <f>SUMIFS(Concentrado!I$2:I$991,Concentrado!$A$2:$A$991,"="&amp;$A8,Concentrado!$B$2:$B$991, "=Aguascalientes")</f>
        <v>35.529305909630978</v>
      </c>
      <c r="I8" s="12">
        <f>SUMIFS(Concentrado!J$2:J$991,Concentrado!$A$2:$A$991,"="&amp;$A8,Concentrado!$B$2:$B$991, "=Aguascalientes")</f>
        <v>41.224226547072085</v>
      </c>
      <c r="J8" s="12">
        <f>SUMIFS(Concentrado!K$2:K$991,Concentrado!$A$2:$A$991,"="&amp;$A8,Concentrado!$B$2:$B$991, "=Aguascalientes")</f>
        <v>29.95582363819695</v>
      </c>
      <c r="K8" s="12">
        <f>SUMIFS(Concentrado!L$2:L$991,Concentrado!$A$2:$A$991,"="&amp;$A8,Concentrado!$B$2:$B$991, "=Aguascalientes")</f>
        <v>11.304084391772435</v>
      </c>
      <c r="L8" s="12">
        <f>SUMIFS(Concentrado!M$2:M$991,Concentrado!$A$2:$A$991,"="&amp;$A8,Concentrado!$B$2:$B$991, "=Aguascalientes")</f>
        <v>3.1651436296962818</v>
      </c>
      <c r="M8" s="12">
        <f>SUMIFS(Concentrado!N$2:N$991,Concentrado!$A$2:$A$991,"="&amp;$A8,Concentrado!$B$2:$B$991, "=Aguascalientes")</f>
        <v>5.3063249085812503</v>
      </c>
      <c r="N8" s="12">
        <f>SUMIFS(Concentrado!O$2:O$991,Concentrado!$A$2:$A$991,"="&amp;$A8,Concentrado!$B$2:$B$991, "=Aguascalientes")</f>
        <v>1.1081781329858087</v>
      </c>
      <c r="O8" s="12">
        <f>SUMIFS(Concentrado!P$2:P$991,Concentrado!$A$2:$A$991,"="&amp;$A8,Concentrado!$B$2:$B$991, "=Aguascalientes")</f>
        <v>2.477250582153887</v>
      </c>
      <c r="P8" s="12">
        <f>SUMIFS(Concentrado!Q$2:Q$991,Concentrado!$A$2:$A$991,"="&amp;$A8,Concentrado!$B$2:$B$991, "=Aguascalientes")</f>
        <v>2.3738577222722115</v>
      </c>
      <c r="Q8" s="12">
        <f>SUMIFS(Concentrado!R$2:R$991,Concentrado!$A$2:$A$991,"="&amp;$A8,Concentrado!$B$2:$B$991, "=Aguascalientes")</f>
        <v>2.7129802540253842</v>
      </c>
    </row>
    <row r="9" spans="1:17" x14ac:dyDescent="0.25">
      <c r="A9" s="5">
        <v>1997</v>
      </c>
      <c r="B9" s="12">
        <f>SUMIFS(Concentrado!C$2:C$991,Concentrado!$A$2:$A$991,"="&amp;$A9,Concentrado!$B$2:$B$991, "=Aguascalientes")</f>
        <v>24.886352324385307</v>
      </c>
      <c r="C9" s="12">
        <f>SUMIFS(Concentrado!D$2:D$991,Concentrado!$A$2:$A$991,"="&amp;$A9,Concentrado!$B$2:$B$991, "=Aguascalientes")</f>
        <v>38.159073564057472</v>
      </c>
      <c r="D9" s="12">
        <f>SUMIFS(Concentrado!E$2:E$991,Concentrado!$A$2:$A$991,"="&amp;$A9,Concentrado!$B$2:$B$991, "=Aguascalientes")</f>
        <v>16.181147951314973</v>
      </c>
      <c r="E9" s="12">
        <f>SUMIFS(Concentrado!F$2:F$991,Concentrado!$A$2:$A$991,"="&amp;$A9,Concentrado!$B$2:$B$991, "=Aguascalientes")</f>
        <v>21.237756686100902</v>
      </c>
      <c r="F9" s="12">
        <f>SUMIFS(Concentrado!G$2:G$991,Concentrado!$A$2:$A$991,"="&amp;$A9,Concentrado!$B$2:$B$991, "=Aguascalientes")</f>
        <v>53.275670254939747</v>
      </c>
      <c r="G9" s="12">
        <f>SUMIFS(Concentrado!H$2:H$991,Concentrado!$A$2:$A$991,"="&amp;$A9,Concentrado!$B$2:$B$991, "=Aguascalientes")</f>
        <v>36.826058251525296</v>
      </c>
      <c r="H9" s="12">
        <f>SUMIFS(Concentrado!I$2:I$991,Concentrado!$A$2:$A$991,"="&amp;$A9,Concentrado!$B$2:$B$991, "=Aguascalientes")</f>
        <v>32.552230505961127</v>
      </c>
      <c r="I9" s="12">
        <f>SUMIFS(Concentrado!J$2:J$991,Concentrado!$A$2:$A$991,"="&amp;$A9,Concentrado!$B$2:$B$991, "=Aguascalientes")</f>
        <v>40.919276443270512</v>
      </c>
      <c r="J9" s="12">
        <f>SUMIFS(Concentrado!K$2:K$991,Concentrado!$A$2:$A$991,"="&amp;$A9,Concentrado!$B$2:$B$991, "=Aguascalientes")</f>
        <v>32.844862764873916</v>
      </c>
      <c r="K9" s="12">
        <f>SUMIFS(Concentrado!L$2:L$991,Concentrado!$A$2:$A$991,"="&amp;$A9,Concentrado!$B$2:$B$991, "=Aguascalientes")</f>
        <v>12.164763986990339</v>
      </c>
      <c r="L9" s="12">
        <f>SUMIFS(Concentrado!M$2:M$991,Concentrado!$A$2:$A$991,"="&amp;$A9,Concentrado!$B$2:$B$991, "=Aguascalientes")</f>
        <v>2.7647190879523498</v>
      </c>
      <c r="M9" s="12">
        <f>SUMIFS(Concentrado!N$2:N$991,Concentrado!$A$2:$A$991,"="&amp;$A9,Concentrado!$B$2:$B$991, "=Aguascalientes")</f>
        <v>4.9732574384107275</v>
      </c>
      <c r="N9" s="12">
        <f>SUMIFS(Concentrado!O$2:O$991,Concentrado!$A$2:$A$991,"="&amp;$A9,Concentrado!$B$2:$B$991, "=Aguascalientes")</f>
        <v>0.64951232449635732</v>
      </c>
      <c r="O9" s="12">
        <f>SUMIFS(Concentrado!P$2:P$991,Concentrado!$A$2:$A$991,"="&amp;$A9,Concentrado!$B$2:$B$991, "=Aguascalientes")</f>
        <v>3.2535490797878683</v>
      </c>
      <c r="P9" s="12">
        <f>SUMIFS(Concentrado!Q$2:Q$991,Concentrado!$A$2:$A$991,"="&amp;$A9,Concentrado!$B$2:$B$991, "=Aguascalientes")</f>
        <v>2.4329527973980678</v>
      </c>
      <c r="Q9" s="12">
        <f>SUMIFS(Concentrado!R$2:R$991,Concentrado!$A$2:$A$991,"="&amp;$A9,Concentrado!$B$2:$B$991, "=Aguascalientes")</f>
        <v>2.4329527973980678</v>
      </c>
    </row>
    <row r="10" spans="1:17" x14ac:dyDescent="0.25">
      <c r="A10" s="5">
        <v>1998</v>
      </c>
      <c r="B10" s="12">
        <f>SUMIFS(Concentrado!C$2:C$991,Concentrado!$A$2:$A$991,"="&amp;$A10,Concentrado!$B$2:$B$991, "=Aguascalientes")</f>
        <v>23.939243850090804</v>
      </c>
      <c r="C10" s="12">
        <f>SUMIFS(Concentrado!D$2:D$991,Concentrado!$A$2:$A$991,"="&amp;$A10,Concentrado!$B$2:$B$991, "=Aguascalientes")</f>
        <v>19.811788013868252</v>
      </c>
      <c r="D10" s="12">
        <f>SUMIFS(Concentrado!E$2:E$991,Concentrado!$A$2:$A$991,"="&amp;$A10,Concentrado!$B$2:$B$991, "=Aguascalientes")</f>
        <v>14.115700065711017</v>
      </c>
      <c r="E10" s="12">
        <f>SUMIFS(Concentrado!F$2:F$991,Concentrado!$A$2:$A$991,"="&amp;$A10,Concentrado!$B$2:$B$991, "=Aguascalientes")</f>
        <v>16.549441456350849</v>
      </c>
      <c r="F10" s="12">
        <f>SUMIFS(Concentrado!G$2:G$991,Concentrado!$A$2:$A$991,"="&amp;$A10,Concentrado!$B$2:$B$991, "=Aguascalientes")</f>
        <v>49.673360026492453</v>
      </c>
      <c r="G10" s="12">
        <f>SUMIFS(Concentrado!H$2:H$991,Concentrado!$A$2:$A$991,"="&amp;$A10,Concentrado!$B$2:$B$991, "=Aguascalientes")</f>
        <v>45.25180790715801</v>
      </c>
      <c r="H10" s="12">
        <f>SUMIFS(Concentrado!I$2:I$991,Concentrado!$A$2:$A$991,"="&amp;$A10,Concentrado!$B$2:$B$991, "=Aguascalientes")</f>
        <v>43.445301036037435</v>
      </c>
      <c r="I10" s="12">
        <f>SUMIFS(Concentrado!J$2:J$991,Concentrado!$A$2:$A$991,"="&amp;$A10,Concentrado!$B$2:$B$991, "=Aguascalientes")</f>
        <v>46.976372154437996</v>
      </c>
      <c r="J10" s="12">
        <f>SUMIFS(Concentrado!K$2:K$991,Concentrado!$A$2:$A$991,"="&amp;$A10,Concentrado!$B$2:$B$991, "=Aguascalientes")</f>
        <v>34.317758628155715</v>
      </c>
      <c r="K10" s="12">
        <f>SUMIFS(Concentrado!L$2:L$991,Concentrado!$A$2:$A$991,"="&amp;$A10,Concentrado!$B$2:$B$991, "=Aguascalientes")</f>
        <v>7.5780539557441653</v>
      </c>
      <c r="L10" s="12">
        <f>SUMIFS(Concentrado!M$2:M$991,Concentrado!$A$2:$A$991,"="&amp;$A10,Concentrado!$B$2:$B$991, "=Aguascalientes")</f>
        <v>4.2220586324860347</v>
      </c>
      <c r="M10" s="12">
        <f>SUMIFS(Concentrado!N$2:N$991,Concentrado!$A$2:$A$991,"="&amp;$A10,Concentrado!$B$2:$B$991, "=Aguascalientes")</f>
        <v>6.2064715765767762</v>
      </c>
      <c r="N10" s="12">
        <f>SUMIFS(Concentrado!O$2:O$991,Concentrado!$A$2:$A$991,"="&amp;$A10,Concentrado!$B$2:$B$991, "=Aguascalientes")</f>
        <v>2.3276580797244053</v>
      </c>
      <c r="O10" s="12">
        <f>SUMIFS(Concentrado!P$2:P$991,Concentrado!$A$2:$A$991,"="&amp;$A10,Concentrado!$B$2:$B$991, "=Aguascalientes")</f>
        <v>2.6728962969694701</v>
      </c>
      <c r="P10" s="12">
        <f>SUMIFS(Concentrado!Q$2:Q$991,Concentrado!$A$2:$A$991,"="&amp;$A10,Concentrado!$B$2:$B$991, "=Aguascalientes")</f>
        <v>2.922963668644178</v>
      </c>
      <c r="Q10" s="12">
        <f>SUMIFS(Concentrado!R$2:R$991,Concentrado!$A$2:$A$991,"="&amp;$A10,Concentrado!$B$2:$B$991, "=Aguascalientes")</f>
        <v>2.4899320140302255</v>
      </c>
    </row>
    <row r="11" spans="1:17" x14ac:dyDescent="0.25">
      <c r="A11" s="5">
        <v>1999</v>
      </c>
      <c r="B11" s="12">
        <f>SUMIFS(Concentrado!C$2:C$991,Concentrado!$A$2:$A$991,"="&amp;$A11,Concentrado!$B$2:$B$991, "=Aguascalientes")</f>
        <v>16.451156516303097</v>
      </c>
      <c r="C11" s="12">
        <f>SUMIFS(Concentrado!D$2:D$991,Concentrado!$A$2:$A$991,"="&amp;$A11,Concentrado!$B$2:$B$991, "=Aguascalientes")</f>
        <v>18.096272167933407</v>
      </c>
      <c r="D11" s="12">
        <f>SUMIFS(Concentrado!E$2:E$991,Concentrado!$A$2:$A$991,"="&amp;$A11,Concentrado!$B$2:$B$991, "=Aguascalientes")</f>
        <v>15.939093909390939</v>
      </c>
      <c r="E11" s="12">
        <f>SUMIFS(Concentrado!F$2:F$991,Concentrado!$A$2:$A$991,"="&amp;$A11,Concentrado!$B$2:$B$991, "=Aguascalientes")</f>
        <v>14.532703270327032</v>
      </c>
      <c r="F11" s="12">
        <f>SUMIFS(Concentrado!G$2:G$991,Concentrado!$A$2:$A$991,"="&amp;$A11,Concentrado!$B$2:$B$991, "=Aguascalientes")</f>
        <v>46.239433566938807</v>
      </c>
      <c r="G11" s="12">
        <f>SUMIFS(Concentrado!H$2:H$991,Concentrado!$A$2:$A$991,"="&amp;$A11,Concentrado!$B$2:$B$991, "=Aguascalientes")</f>
        <v>50.68821445992662</v>
      </c>
      <c r="H11" s="12">
        <f>SUMIFS(Concentrado!I$2:I$991,Concentrado!$A$2:$A$991,"="&amp;$A11,Concentrado!$B$2:$B$991, "=Aguascalientes")</f>
        <v>44.805011201252803</v>
      </c>
      <c r="I11" s="12">
        <f>SUMIFS(Concentrado!J$2:J$991,Concentrado!$A$2:$A$991,"="&amp;$A11,Concentrado!$B$2:$B$991, "=Aguascalientes")</f>
        <v>56.285566476978786</v>
      </c>
      <c r="J11" s="12">
        <f>SUMIFS(Concentrado!K$2:K$991,Concentrado!$A$2:$A$991,"="&amp;$A11,Concentrado!$B$2:$B$991, "=Aguascalientes")</f>
        <v>33.827490403172781</v>
      </c>
      <c r="K11" s="12">
        <f>SUMIFS(Concentrado!L$2:L$991,Concentrado!$A$2:$A$991,"="&amp;$A11,Concentrado!$B$2:$B$991, "=Aguascalientes")</f>
        <v>12.512990180483976</v>
      </c>
      <c r="L11" s="12">
        <f>SUMIFS(Concentrado!M$2:M$991,Concentrado!$A$2:$A$991,"="&amp;$A11,Concentrado!$B$2:$B$991, "=Aguascalientes")</f>
        <v>2.3329303726326058</v>
      </c>
      <c r="M11" s="12">
        <f>SUMIFS(Concentrado!N$2:N$991,Concentrado!$A$2:$A$991,"="&amp;$A11,Concentrado!$B$2:$B$991, "=Aguascalientes")</f>
        <v>4.3500010875002726</v>
      </c>
      <c r="N11" s="12">
        <f>SUMIFS(Concentrado!O$2:O$991,Concentrado!$A$2:$A$991,"="&amp;$A11,Concentrado!$B$2:$B$991, "=Aguascalientes")</f>
        <v>0.41386445938954991</v>
      </c>
      <c r="O11" s="12">
        <f>SUMIFS(Concentrado!P$2:P$991,Concentrado!$A$2:$A$991,"="&amp;$A11,Concentrado!$B$2:$B$991, "=Aguascalientes")</f>
        <v>4.4842812752240819</v>
      </c>
      <c r="P11" s="12">
        <f>SUMIFS(Concentrado!Q$2:Q$991,Concentrado!$A$2:$A$991,"="&amp;$A11,Concentrado!$B$2:$B$991, "=Aguascalientes")</f>
        <v>2.4389726622977244</v>
      </c>
      <c r="Q11" s="12">
        <f>SUMIFS(Concentrado!R$2:R$991,Concentrado!$A$2:$A$991,"="&amp;$A11,Concentrado!$B$2:$B$991, "=Aguascalientes")</f>
        <v>2.7570995312930795</v>
      </c>
    </row>
    <row r="12" spans="1:17" x14ac:dyDescent="0.25">
      <c r="A12" s="5">
        <v>2000</v>
      </c>
      <c r="B12" s="12">
        <f>SUMIFS(Concentrado!C$2:C$991,Concentrado!$A$2:$A$991,"="&amp;$A12,Concentrado!$B$2:$B$991, "=Aguascalientes")</f>
        <v>18.006072957333792</v>
      </c>
      <c r="C12" s="12">
        <f>SUMIFS(Concentrado!D$2:D$991,Concentrado!$A$2:$A$991,"="&amp;$A12,Concentrado!$B$2:$B$991, "=Aguascalientes")</f>
        <v>15.550699372242821</v>
      </c>
      <c r="D12" s="12">
        <f>SUMIFS(Concentrado!E$2:E$991,Concentrado!$A$2:$A$991,"="&amp;$A12,Concentrado!$B$2:$B$991, "=Aguascalientes")</f>
        <v>15.795079155910971</v>
      </c>
      <c r="E12" s="12">
        <f>SUMIFS(Concentrado!F$2:F$991,Concentrado!$A$2:$A$991,"="&amp;$A12,Concentrado!$B$2:$B$991, "=Aguascalientes")</f>
        <v>16.246367131794141</v>
      </c>
      <c r="F12" s="12">
        <f>SUMIFS(Concentrado!G$2:G$991,Concentrado!$A$2:$A$991,"="&amp;$A12,Concentrado!$B$2:$B$991, "=Aguascalientes")</f>
        <v>34.559982305289061</v>
      </c>
      <c r="G12" s="12">
        <f>SUMIFS(Concentrado!H$2:H$991,Concentrado!$A$2:$A$991,"="&amp;$A12,Concentrado!$B$2:$B$991, "=Aguascalientes")</f>
        <v>42.115745687285404</v>
      </c>
      <c r="H12" s="12">
        <f>SUMIFS(Concentrado!I$2:I$991,Concentrado!$A$2:$A$991,"="&amp;$A12,Concentrado!$B$2:$B$991, "=Aguascalientes")</f>
        <v>43.450571779705605</v>
      </c>
      <c r="I12" s="12">
        <f>SUMIFS(Concentrado!J$2:J$991,Concentrado!$A$2:$A$991,"="&amp;$A12,Concentrado!$B$2:$B$991, "=Aguascalientes")</f>
        <v>40.848434109655805</v>
      </c>
      <c r="J12" s="12">
        <f>SUMIFS(Concentrado!K$2:K$991,Concentrado!$A$2:$A$991,"="&amp;$A12,Concentrado!$B$2:$B$991, "=Aguascalientes")</f>
        <v>35.165610315245694</v>
      </c>
      <c r="K12" s="12">
        <f>SUMIFS(Concentrado!L$2:L$991,Concentrado!$A$2:$A$991,"="&amp;$A12,Concentrado!$B$2:$B$991, "=Aguascalientes")</f>
        <v>9.7509361936079504</v>
      </c>
      <c r="L12" s="12">
        <f>SUMIFS(Concentrado!M$2:M$991,Concentrado!$A$2:$A$991,"="&amp;$A12,Concentrado!$B$2:$B$991, "=Aguascalientes")</f>
        <v>2.178400638997521</v>
      </c>
      <c r="M12" s="12">
        <f>SUMIFS(Concentrado!N$2:N$991,Concentrado!$A$2:$A$991,"="&amp;$A12,Concentrado!$B$2:$B$991, "=Aguascalientes")</f>
        <v>3.6208809816421335</v>
      </c>
      <c r="N12" s="12">
        <f>SUMIFS(Concentrado!O$2:O$991,Concentrado!$A$2:$A$991,"="&amp;$A12,Concentrado!$B$2:$B$991, "=Aguascalientes")</f>
        <v>0.80887988335952077</v>
      </c>
      <c r="O12" s="12">
        <f>SUMIFS(Concentrado!P$2:P$991,Concentrado!$A$2:$A$991,"="&amp;$A12,Concentrado!$B$2:$B$991, "=Aguascalientes")</f>
        <v>4.1614215415986102</v>
      </c>
      <c r="P12" s="12">
        <f>SUMIFS(Concentrado!Q$2:Q$991,Concentrado!$A$2:$A$991,"="&amp;$A12,Concentrado!$B$2:$B$991, "=Aguascalientes")</f>
        <v>2.178400638997521</v>
      </c>
      <c r="Q12" s="12">
        <f>SUMIFS(Concentrado!R$2:R$991,Concentrado!$A$2:$A$991,"="&amp;$A12,Concentrado!$B$2:$B$991, "=Aguascalientes")</f>
        <v>1.8672005477121607</v>
      </c>
    </row>
    <row r="13" spans="1:17" x14ac:dyDescent="0.25">
      <c r="A13" s="5">
        <v>2001</v>
      </c>
      <c r="B13" s="12">
        <f>SUMIFS(Concentrado!C$2:C$991,Concentrado!$A$2:$A$991,"="&amp;$A13,Concentrado!$B$2:$B$991, "=Aguascalientes")</f>
        <v>11.379893354142281</v>
      </c>
      <c r="C13" s="12">
        <f>SUMIFS(Concentrado!D$2:D$991,Concentrado!$A$2:$A$991,"="&amp;$A13,Concentrado!$B$2:$B$991, "=Aguascalientes")</f>
        <v>7.3156457276628943</v>
      </c>
      <c r="D13" s="12">
        <f>SUMIFS(Concentrado!E$2:E$991,Concentrado!$A$2:$A$991,"="&amp;$A13,Concentrado!$B$2:$B$991, "=Aguascalientes")</f>
        <v>13.893954393094706</v>
      </c>
      <c r="E13" s="12">
        <f>SUMIFS(Concentrado!F$2:F$991,Concentrado!$A$2:$A$991,"="&amp;$A13,Concentrado!$B$2:$B$991, "=Aguascalientes")</f>
        <v>13.459768318310495</v>
      </c>
      <c r="F13" s="12">
        <f>SUMIFS(Concentrado!G$2:G$991,Concentrado!$A$2:$A$991,"="&amp;$A13,Concentrado!$B$2:$B$991, "=Aguascalientes")</f>
        <v>47.475240343404238</v>
      </c>
      <c r="G13" s="12">
        <f>SUMIFS(Concentrado!H$2:H$991,Concentrado!$A$2:$A$991,"="&amp;$A13,Concentrado!$B$2:$B$991, "=Aguascalientes")</f>
        <v>47.290181464679193</v>
      </c>
      <c r="H13" s="12">
        <f>SUMIFS(Concentrado!I$2:I$991,Concentrado!$A$2:$A$991,"="&amp;$A13,Concentrado!$B$2:$B$991, "=Aguascalientes")</f>
        <v>41.5937908788976</v>
      </c>
      <c r="I13" s="12">
        <f>SUMIFS(Concentrado!J$2:J$991,Concentrado!$A$2:$A$991,"="&amp;$A13,Concentrado!$B$2:$B$991, "=Aguascalientes")</f>
        <v>52.696085687387871</v>
      </c>
      <c r="J13" s="12">
        <f>SUMIFS(Concentrado!K$2:K$991,Concentrado!$A$2:$A$991,"="&amp;$A13,Concentrado!$B$2:$B$991, "=Aguascalientes")</f>
        <v>33.315780946208683</v>
      </c>
      <c r="K13" s="12">
        <f>SUMIFS(Concentrado!L$2:L$991,Concentrado!$A$2:$A$991,"="&amp;$A13,Concentrado!$B$2:$B$991, "=Aguascalientes")</f>
        <v>10.632696046662346</v>
      </c>
      <c r="L13" s="12">
        <f>SUMIFS(Concentrado!M$2:M$991,Concentrado!$A$2:$A$991,"="&amp;$A13,Concentrado!$B$2:$B$991, "=Aguascalientes")</f>
        <v>2.5315942968243683</v>
      </c>
      <c r="M13" s="12">
        <f>SUMIFS(Concentrado!N$2:N$991,Concentrado!$A$2:$A$991,"="&amp;$A13,Concentrado!$B$2:$B$991, "=Aguascalientes")</f>
        <v>4.1593790878897599</v>
      </c>
      <c r="N13" s="12">
        <f>SUMIFS(Concentrado!O$2:O$991,Concentrado!$A$2:$A$991,"="&amp;$A13,Concentrado!$B$2:$B$991, "=Aguascalientes")</f>
        <v>0.9868180840334807</v>
      </c>
      <c r="O13" s="12">
        <f>SUMIFS(Concentrado!P$2:P$991,Concentrado!$A$2:$A$991,"="&amp;$A13,Concentrado!$B$2:$B$991, "=Aguascalientes")</f>
        <v>4.0914646932168628</v>
      </c>
      <c r="P13" s="12">
        <f>SUMIFS(Concentrado!Q$2:Q$991,Concentrado!$A$2:$A$991,"="&amp;$A13,Concentrado!$B$2:$B$991, "=Aguascalientes")</f>
        <v>1.7214841218405703</v>
      </c>
      <c r="Q13" s="12">
        <f>SUMIFS(Concentrado!R$2:R$991,Concentrado!$A$2:$A$991,"="&amp;$A13,Concentrado!$B$2:$B$991, "=Aguascalientes")</f>
        <v>3.1391769280622168</v>
      </c>
    </row>
    <row r="14" spans="1:17" x14ac:dyDescent="0.25">
      <c r="A14" s="5">
        <v>2002</v>
      </c>
      <c r="B14" s="12">
        <f>SUMIFS(Concentrado!C$2:C$991,Concentrado!$A$2:$A$991,"="&amp;$A14,Concentrado!$B$2:$B$991, "=Aguascalientes")</f>
        <v>12.100384792236394</v>
      </c>
      <c r="C14" s="12">
        <f>SUMIFS(Concentrado!D$2:D$991,Concentrado!$A$2:$A$991,"="&amp;$A14,Concentrado!$B$2:$B$991, "=Aguascalientes")</f>
        <v>10.487000153271541</v>
      </c>
      <c r="D14" s="12">
        <f>SUMIFS(Concentrado!E$2:E$991,Concentrado!$A$2:$A$991,"="&amp;$A14,Concentrado!$B$2:$B$991, "=Aguascalientes")</f>
        <v>12.54117686403692</v>
      </c>
      <c r="E14" s="12">
        <f>SUMIFS(Concentrado!F$2:F$991,Concentrado!$A$2:$A$991,"="&amp;$A14,Concentrado!$B$2:$B$991, "=Aguascalientes")</f>
        <v>15.467451465645535</v>
      </c>
      <c r="F14" s="12">
        <f>SUMIFS(Concentrado!G$2:G$991,Concentrado!$A$2:$A$991,"="&amp;$A14,Concentrado!$B$2:$B$991, "=Aguascalientes")</f>
        <v>57.861635220125784</v>
      </c>
      <c r="G14" s="12">
        <f>SUMIFS(Concentrado!H$2:H$991,Concentrado!$A$2:$A$991,"="&amp;$A14,Concentrado!$B$2:$B$991, "=Aguascalientes")</f>
        <v>54.449330500518805</v>
      </c>
      <c r="H14" s="12">
        <f>SUMIFS(Concentrado!I$2:I$991,Concentrado!$A$2:$A$991,"="&amp;$A14,Concentrado!$B$2:$B$991, "=Aguascalientes")</f>
        <v>48.914642933254854</v>
      </c>
      <c r="I14" s="12">
        <f>SUMIFS(Concentrado!J$2:J$991,Concentrado!$A$2:$A$991,"="&amp;$A14,Concentrado!$B$2:$B$991, "=Aguascalientes")</f>
        <v>59.700917660879533</v>
      </c>
      <c r="J14" s="12">
        <f>SUMIFS(Concentrado!K$2:K$991,Concentrado!$A$2:$A$991,"="&amp;$A14,Concentrado!$B$2:$B$991, "=Aguascalientes")</f>
        <v>37.551262414150898</v>
      </c>
      <c r="K14" s="12">
        <f>SUMIFS(Concentrado!L$2:L$991,Concentrado!$A$2:$A$991,"="&amp;$A14,Concentrado!$B$2:$B$991, "=Aguascalientes")</f>
        <v>14.032313849498493</v>
      </c>
      <c r="L14" s="12">
        <f>SUMIFS(Concentrado!M$2:M$991,Concentrado!$A$2:$A$991,"="&amp;$A14,Concentrado!$B$2:$B$991, "=Aguascalientes")</f>
        <v>2.6681160136370377</v>
      </c>
      <c r="M14" s="12">
        <f>SUMIFS(Concentrado!N$2:N$991,Concentrado!$A$2:$A$991,"="&amp;$A14,Concentrado!$B$2:$B$991, "=Aguascalientes")</f>
        <v>4.2622717908645305</v>
      </c>
      <c r="N14" s="12">
        <f>SUMIFS(Concentrado!O$2:O$991,Concentrado!$A$2:$A$991,"="&amp;$A14,Concentrado!$B$2:$B$991, "=Aguascalientes")</f>
        <v>1.1555016321460554</v>
      </c>
      <c r="O14" s="12">
        <f>SUMIFS(Concentrado!P$2:P$991,Concentrado!$A$2:$A$991,"="&amp;$A14,Concentrado!$B$2:$B$991, "=Aguascalientes")</f>
        <v>4.520296129622003</v>
      </c>
      <c r="P14" s="12">
        <f>SUMIFS(Concentrado!Q$2:Q$991,Concentrado!$A$2:$A$991,"="&amp;$A14,Concentrado!$B$2:$B$991, "=Aguascalientes")</f>
        <v>1.6799248974751717</v>
      </c>
      <c r="Q14" s="12">
        <f>SUMIFS(Concentrado!R$2:R$991,Concentrado!$A$2:$A$991,"="&amp;$A14,Concentrado!$B$2:$B$991, "=Aguascalientes")</f>
        <v>1.7787440090913582</v>
      </c>
    </row>
    <row r="15" spans="1:17" x14ac:dyDescent="0.25">
      <c r="A15" s="5">
        <v>2003</v>
      </c>
      <c r="B15" s="12">
        <f>SUMIFS(Concentrado!C$2:C$991,Concentrado!$A$2:$A$991,"="&amp;$A15,Concentrado!$B$2:$B$991, "=Aguascalientes")</f>
        <v>12.798361809688359</v>
      </c>
      <c r="C15" s="12">
        <f>SUMIFS(Concentrado!D$2:D$991,Concentrado!$A$2:$A$991,"="&amp;$A15,Concentrado!$B$2:$B$991, "=Aguascalientes")</f>
        <v>10.398668970371792</v>
      </c>
      <c r="D15" s="12">
        <f>SUMIFS(Concentrado!E$2:E$991,Concentrado!$A$2:$A$991,"="&amp;$A15,Concentrado!$B$2:$B$991, "=Aguascalientes")</f>
        <v>14.099542771970109</v>
      </c>
      <c r="E15" s="12">
        <f>SUMIFS(Concentrado!F$2:F$991,Concentrado!$A$2:$A$991,"="&amp;$A15,Concentrado!$B$2:$B$991, "=Aguascalientes")</f>
        <v>16.113763167965839</v>
      </c>
      <c r="F15" s="12">
        <f>SUMIFS(Concentrado!G$2:G$991,Concentrado!$A$2:$A$991,"="&amp;$A15,Concentrado!$B$2:$B$991, "=Aguascalientes")</f>
        <v>50.395363626546363</v>
      </c>
      <c r="G15" s="12">
        <f>SUMIFS(Concentrado!H$2:H$991,Concentrado!$A$2:$A$991,"="&amp;$A15,Concentrado!$B$2:$B$991, "=Aguascalientes")</f>
        <v>53.630836573529706</v>
      </c>
      <c r="H15" s="12">
        <f>SUMIFS(Concentrado!I$2:I$991,Concentrado!$A$2:$A$991,"="&amp;$A15,Concentrado!$B$2:$B$991, "=Aguascalientes")</f>
        <v>49.141022846612643</v>
      </c>
      <c r="I15" s="12">
        <f>SUMIFS(Concentrado!J$2:J$991,Concentrado!$A$2:$A$991,"="&amp;$A15,Concentrado!$B$2:$B$991, "=Aguascalientes")</f>
        <v>57.889622533347612</v>
      </c>
      <c r="J15" s="12">
        <f>SUMIFS(Concentrado!K$2:K$991,Concentrado!$A$2:$A$991,"="&amp;$A15,Concentrado!$B$2:$B$991, "=Aguascalientes")</f>
        <v>33.66396036719761</v>
      </c>
      <c r="K15" s="12">
        <f>SUMIFS(Concentrado!L$2:L$991,Concentrado!$A$2:$A$991,"="&amp;$A15,Concentrado!$B$2:$B$991, "=Aguascalientes")</f>
        <v>13.793542500026525</v>
      </c>
      <c r="L15" s="12">
        <f>SUMIFS(Concentrado!M$2:M$991,Concentrado!$A$2:$A$991,"="&amp;$A15,Concentrado!$B$2:$B$991, "=Aguascalientes")</f>
        <v>2.6043751573476657</v>
      </c>
      <c r="M15" s="12">
        <f>SUMIFS(Concentrado!N$2:N$991,Concentrado!$A$2:$A$991,"="&amp;$A15,Concentrado!$B$2:$B$991, "=Aguascalientes")</f>
        <v>3.9629857134365034</v>
      </c>
      <c r="N15" s="12">
        <f>SUMIFS(Concentrado!O$2:O$991,Concentrado!$A$2:$A$991,"="&amp;$A15,Concentrado!$B$2:$B$991, "=Aguascalientes")</f>
        <v>1.3156732393942641</v>
      </c>
      <c r="O15" s="12">
        <f>SUMIFS(Concentrado!P$2:P$991,Concentrado!$A$2:$A$991,"="&amp;$A15,Concentrado!$B$2:$B$991, "=Aguascalientes")</f>
        <v>8.1408113675329634</v>
      </c>
      <c r="P15" s="12">
        <f>SUMIFS(Concentrado!Q$2:Q$991,Concentrado!$A$2:$A$991,"="&amp;$A15,Concentrado!$B$2:$B$991, "=Aguascalientes")</f>
        <v>2.8937501748307395</v>
      </c>
      <c r="Q15" s="12">
        <f>SUMIFS(Concentrado!R$2:R$991,Concentrado!$A$2:$A$991,"="&amp;$A15,Concentrado!$B$2:$B$991, "=Aguascalientes")</f>
        <v>3.5689585489579123</v>
      </c>
    </row>
    <row r="16" spans="1:17" x14ac:dyDescent="0.25">
      <c r="A16" s="5">
        <v>2004</v>
      </c>
      <c r="B16" s="12">
        <f>SUMIFS(Concentrado!C$2:C$991,Concentrado!$A$2:$A$991,"="&amp;$A16,Concentrado!$B$2:$B$991, "=Aguascalientes")</f>
        <v>7.9248094083337293</v>
      </c>
      <c r="C16" s="12">
        <f>SUMIFS(Concentrado!D$2:D$991,Concentrado!$A$2:$A$991,"="&amp;$A16,Concentrado!$B$2:$B$991, "=Aguascalientes")</f>
        <v>8.7172903491671025</v>
      </c>
      <c r="D16" s="12">
        <f>SUMIFS(Concentrado!E$2:E$991,Concentrado!$A$2:$A$991,"="&amp;$A16,Concentrado!$B$2:$B$991, "=Aguascalientes")</f>
        <v>13.209526399627025</v>
      </c>
      <c r="E16" s="12">
        <f>SUMIFS(Concentrado!F$2:F$991,Concentrado!$A$2:$A$991,"="&amp;$A16,Concentrado!$B$2:$B$991, "=Aguascalientes")</f>
        <v>16.317650258362796</v>
      </c>
      <c r="F16" s="12">
        <f>SUMIFS(Concentrado!G$2:G$991,Concentrado!$A$2:$A$991,"="&amp;$A16,Concentrado!$B$2:$B$991, "=Aguascalientes")</f>
        <v>48.059868865214952</v>
      </c>
      <c r="G16" s="12">
        <f>SUMIFS(Concentrado!H$2:H$991,Concentrado!$A$2:$A$991,"="&amp;$A16,Concentrado!$B$2:$B$991, "=Aguascalientes")</f>
        <v>54.071315732209456</v>
      </c>
      <c r="H16" s="12">
        <f>SUMIFS(Concentrado!I$2:I$991,Concentrado!$A$2:$A$991,"="&amp;$A16,Concentrado!$B$2:$B$991, "=Aguascalientes")</f>
        <v>52.643089530024945</v>
      </c>
      <c r="I16" s="12">
        <f>SUMIFS(Concentrado!J$2:J$991,Concentrado!$A$2:$A$991,"="&amp;$A16,Concentrado!$B$2:$B$991, "=Aguascalientes")</f>
        <v>55.425658042042748</v>
      </c>
      <c r="J16" s="12">
        <f>SUMIFS(Concentrado!K$2:K$991,Concentrado!$A$2:$A$991,"="&amp;$A16,Concentrado!$B$2:$B$991, "=Aguascalientes")</f>
        <v>31.745702790513214</v>
      </c>
      <c r="K16" s="12">
        <f>SUMIFS(Concentrado!L$2:L$991,Concentrado!$A$2:$A$991,"="&amp;$A16,Concentrado!$B$2:$B$991, "=Aguascalientes")</f>
        <v>13.753331179272788</v>
      </c>
      <c r="L16" s="12">
        <f>SUMIFS(Concentrado!M$2:M$991,Concentrado!$A$2:$A$991,"="&amp;$A16,Concentrado!$B$2:$B$991, "=Aguascalientes")</f>
        <v>1.8840179697633956</v>
      </c>
      <c r="M16" s="12">
        <f>SUMIFS(Concentrado!N$2:N$991,Concentrado!$A$2:$A$991,"="&amp;$A16,Concentrado!$B$2:$B$991, "=Aguascalientes")</f>
        <v>3.0966523252955853</v>
      </c>
      <c r="N16" s="12">
        <f>SUMIFS(Concentrado!O$2:O$991,Concentrado!$A$2:$A$991,"="&amp;$A16,Concentrado!$B$2:$B$991, "=Aguascalientes")</f>
        <v>0.7341146760535463</v>
      </c>
      <c r="O16" s="12">
        <f>SUMIFS(Concentrado!P$2:P$991,Concentrado!$A$2:$A$991,"="&amp;$A16,Concentrado!$B$2:$B$991, "=Aguascalientes")</f>
        <v>7.0353002253722039</v>
      </c>
      <c r="P16" s="12">
        <f>SUMIFS(Concentrado!Q$2:Q$991,Concentrado!$A$2:$A$991,"="&amp;$A16,Concentrado!$B$2:$B$991, "=Aguascalientes")</f>
        <v>1.1304107818580373</v>
      </c>
      <c r="Q16" s="12">
        <f>SUMIFS(Concentrado!R$2:R$991,Concentrado!$A$2:$A$991,"="&amp;$A16,Concentrado!$B$2:$B$991, "=Aguascalientes")</f>
        <v>3.2970314470859425</v>
      </c>
    </row>
    <row r="17" spans="1:17" x14ac:dyDescent="0.25">
      <c r="A17" s="5">
        <v>2005</v>
      </c>
      <c r="B17" s="12">
        <f>SUMIFS(Concentrado!C$2:C$991,Concentrado!$A$2:$A$991,"="&amp;$A17,Concentrado!$B$2:$B$991, "=Aguascalientes")</f>
        <v>5.4914020333877245</v>
      </c>
      <c r="C17" s="12">
        <f>SUMIFS(Concentrado!D$2:D$991,Concentrado!$A$2:$A$991,"="&amp;$A17,Concentrado!$B$2:$B$991, "=Aguascalientes")</f>
        <v>10.982804066775449</v>
      </c>
      <c r="D17" s="12">
        <f>SUMIFS(Concentrado!E$2:E$991,Concentrado!$A$2:$A$991,"="&amp;$A17,Concentrado!$B$2:$B$991, "=Aguascalientes")</f>
        <v>14.622185229343351</v>
      </c>
      <c r="E17" s="12">
        <f>SUMIFS(Concentrado!F$2:F$991,Concentrado!$A$2:$A$991,"="&amp;$A17,Concentrado!$B$2:$B$991, "=Aguascalientes")</f>
        <v>18.746391319670963</v>
      </c>
      <c r="F17" s="12">
        <f>SUMIFS(Concentrado!G$2:G$991,Concentrado!$A$2:$A$991,"="&amp;$A17,Concentrado!$B$2:$B$991, "=Aguascalientes")</f>
        <v>53.464849589193555</v>
      </c>
      <c r="G17" s="12">
        <f>SUMIFS(Concentrado!H$2:H$991,Concentrado!$A$2:$A$991,"="&amp;$A17,Concentrado!$B$2:$B$991, "=Aguascalientes")</f>
        <v>52.631675803599194</v>
      </c>
      <c r="H17" s="12">
        <f>SUMIFS(Concentrado!I$2:I$991,Concentrado!$A$2:$A$991,"="&amp;$A17,Concentrado!$B$2:$B$991, "=Aguascalientes")</f>
        <v>46.134618548007417</v>
      </c>
      <c r="I17" s="12">
        <f>SUMIFS(Concentrado!J$2:J$991,Concentrado!$A$2:$A$991,"="&amp;$A17,Concentrado!$B$2:$B$991, "=Aguascalientes")</f>
        <v>58.790739024683155</v>
      </c>
      <c r="J17" s="12">
        <f>SUMIFS(Concentrado!K$2:K$991,Concentrado!$A$2:$A$991,"="&amp;$A17,Concentrado!$B$2:$B$991, "=Aguascalientes")</f>
        <v>36.52932743711343</v>
      </c>
      <c r="K17" s="12">
        <f>SUMIFS(Concentrado!L$2:L$991,Concentrado!$A$2:$A$991,"="&amp;$A17,Concentrado!$B$2:$B$991, "=Aguascalientes")</f>
        <v>12.237784758529184</v>
      </c>
      <c r="L17" s="12">
        <f>SUMIFS(Concentrado!M$2:M$991,Concentrado!$A$2:$A$991,"="&amp;$A17,Concentrado!$B$2:$B$991, "=Aguascalientes")</f>
        <v>2.3923489001635998</v>
      </c>
      <c r="M17" s="12">
        <f>SUMIFS(Concentrado!N$2:N$991,Concentrado!$A$2:$A$991,"="&amp;$A17,Concentrado!$B$2:$B$991, "=Aguascalientes")</f>
        <v>3.5924498049677904</v>
      </c>
      <c r="N17" s="12">
        <f>SUMIFS(Concentrado!O$2:O$991,Concentrado!$A$2:$A$991,"="&amp;$A17,Concentrado!$B$2:$B$991, "=Aguascalientes")</f>
        <v>1.2546804060145795</v>
      </c>
      <c r="O17" s="12">
        <f>SUMIFS(Concentrado!P$2:P$991,Concentrado!$A$2:$A$991,"="&amp;$A17,Concentrado!$B$2:$B$991, "=Aguascalientes")</f>
        <v>4.5353963817085079</v>
      </c>
      <c r="P17" s="12">
        <f>SUMIFS(Concentrado!Q$2:Q$991,Concentrado!$A$2:$A$991,"="&amp;$A17,Concentrado!$B$2:$B$991, "=Aguascalientes")</f>
        <v>1.2881878693188613</v>
      </c>
      <c r="Q17" s="12">
        <f>SUMIFS(Concentrado!R$2:R$991,Concentrado!$A$2:$A$991,"="&amp;$A17,Concentrado!$B$2:$B$991, "=Aguascalientes")</f>
        <v>3.5885233502453997</v>
      </c>
    </row>
    <row r="18" spans="1:17" x14ac:dyDescent="0.25">
      <c r="A18" s="5">
        <v>2006</v>
      </c>
      <c r="B18" s="12">
        <f>SUMIFS(Concentrado!C$2:C$991,Concentrado!$A$2:$A$991,"="&amp;$A18,Concentrado!$B$2:$B$991, "=Aguascalientes")</f>
        <v>9.37002217571915</v>
      </c>
      <c r="C18" s="12">
        <f>SUMIFS(Concentrado!D$2:D$991,Concentrado!$A$2:$A$991,"="&amp;$A18,Concentrado!$B$2:$B$991, "=Aguascalientes")</f>
        <v>15.616703626198582</v>
      </c>
      <c r="D18" s="12">
        <f>SUMIFS(Concentrado!E$2:E$991,Concentrado!$A$2:$A$991,"="&amp;$A18,Concentrado!$B$2:$B$991, "=Aguascalientes")</f>
        <v>10.881866457734832</v>
      </c>
      <c r="E18" s="12">
        <f>SUMIFS(Concentrado!F$2:F$991,Concentrado!$A$2:$A$991,"="&amp;$A18,Concentrado!$B$2:$B$991, "=Aguascalientes")</f>
        <v>13.420968631206291</v>
      </c>
      <c r="F18" s="12">
        <f>SUMIFS(Concentrado!G$2:G$991,Concentrado!$A$2:$A$991,"="&amp;$A18,Concentrado!$B$2:$B$991, "=Aguascalientes")</f>
        <v>53.148806236126596</v>
      </c>
      <c r="G18" s="12">
        <f>SUMIFS(Concentrado!H$2:H$991,Concentrado!$A$2:$A$991,"="&amp;$A18,Concentrado!$B$2:$B$991, "=Aguascalientes")</f>
        <v>56.846283505298601</v>
      </c>
      <c r="H18" s="12">
        <f>SUMIFS(Concentrado!I$2:I$991,Concentrado!$A$2:$A$991,"="&amp;$A18,Concentrado!$B$2:$B$991, "=Aguascalientes")</f>
        <v>56.274932664451455</v>
      </c>
      <c r="I18" s="12">
        <f>SUMIFS(Concentrado!J$2:J$991,Concentrado!$A$2:$A$991,"="&amp;$A18,Concentrado!$B$2:$B$991, "=Aguascalientes")</f>
        <v>57.387953092807031</v>
      </c>
      <c r="J18" s="12">
        <f>SUMIFS(Concentrado!K$2:K$991,Concentrado!$A$2:$A$991,"="&amp;$A18,Concentrado!$B$2:$B$991, "=Aguascalientes")</f>
        <v>37.206838490789728</v>
      </c>
      <c r="K18" s="12">
        <f>SUMIFS(Concentrado!L$2:L$991,Concentrado!$A$2:$A$991,"="&amp;$A18,Concentrado!$B$2:$B$991, "=Aguascalientes")</f>
        <v>12.252130834739477</v>
      </c>
      <c r="L18" s="12">
        <f>SUMIFS(Concentrado!M$2:M$991,Concentrado!$A$2:$A$991,"="&amp;$A18,Concentrado!$B$2:$B$991, "=Aguascalientes")</f>
        <v>2.342319130170782</v>
      </c>
      <c r="M18" s="12">
        <f>SUMIFS(Concentrado!N$2:N$991,Concentrado!$A$2:$A$991,"="&amp;$A18,Concentrado!$B$2:$B$991, "=Aguascalientes")</f>
        <v>3.517183291528216</v>
      </c>
      <c r="N18" s="12">
        <f>SUMIFS(Concentrado!O$2:O$991,Concentrado!$A$2:$A$991,"="&amp;$A18,Concentrado!$B$2:$B$991, "=Aguascalientes")</f>
        <v>1.2284882925065725</v>
      </c>
      <c r="O18" s="12">
        <f>SUMIFS(Concentrado!P$2:P$991,Concentrado!$A$2:$A$991,"="&amp;$A18,Concentrado!$B$2:$B$991, "=Aguascalientes")</f>
        <v>5.8765731586345664</v>
      </c>
      <c r="P18" s="12">
        <f>SUMIFS(Concentrado!Q$2:Q$991,Concentrado!$A$2:$A$991,"="&amp;$A18,Concentrado!$B$2:$B$991, "=Aguascalientes")</f>
        <v>1.801783946285217</v>
      </c>
      <c r="Q18" s="12">
        <f>SUMIFS(Concentrado!R$2:R$991,Concentrado!$A$2:$A$991,"="&amp;$A18,Concentrado!$B$2:$B$991, "=Aguascalientes")</f>
        <v>3.6936570898846948</v>
      </c>
    </row>
    <row r="19" spans="1:17" x14ac:dyDescent="0.25">
      <c r="A19" s="5">
        <v>2007</v>
      </c>
      <c r="B19" s="12">
        <f>SUMIFS(Concentrado!C$2:C$991,Concentrado!$A$2:$A$991,"="&amp;$A19,Concentrado!$B$2:$B$991, "=Aguascalientes")</f>
        <v>6.2518071630080572</v>
      </c>
      <c r="C19" s="12">
        <f>SUMIFS(Concentrado!D$2:D$991,Concentrado!$A$2:$A$991,"="&amp;$A19,Concentrado!$B$2:$B$991, "=Aguascalientes")</f>
        <v>6.2518071630080572</v>
      </c>
      <c r="D19" s="12">
        <f>SUMIFS(Concentrado!E$2:E$991,Concentrado!$A$2:$A$991,"="&amp;$A19,Concentrado!$B$2:$B$991, "=Aguascalientes")</f>
        <v>13.015428559367942</v>
      </c>
      <c r="E19" s="12">
        <f>SUMIFS(Concentrado!F$2:F$991,Concentrado!$A$2:$A$991,"="&amp;$A19,Concentrado!$B$2:$B$991, "=Aguascalientes")</f>
        <v>17.236648632676463</v>
      </c>
      <c r="F19" s="12">
        <f>SUMIFS(Concentrado!G$2:G$991,Concentrado!$A$2:$A$991,"="&amp;$A19,Concentrado!$B$2:$B$991, "=Aguascalientes")</f>
        <v>46.862225058328519</v>
      </c>
      <c r="G19" s="12">
        <f>SUMIFS(Concentrado!H$2:H$991,Concentrado!$A$2:$A$991,"="&amp;$A19,Concentrado!$B$2:$B$991, "=Aguascalientes")</f>
        <v>59.756060908751785</v>
      </c>
      <c r="H19" s="12">
        <f>SUMIFS(Concentrado!I$2:I$991,Concentrado!$A$2:$A$991,"="&amp;$A19,Concentrado!$B$2:$B$991, "=Aguascalientes")</f>
        <v>61.730748630575967</v>
      </c>
      <c r="I19" s="12">
        <f>SUMIFS(Concentrado!J$2:J$991,Concentrado!$A$2:$A$991,"="&amp;$A19,Concentrado!$B$2:$B$991, "=Aguascalientes")</f>
        <v>57.710164051908137</v>
      </c>
      <c r="J19" s="12">
        <f>SUMIFS(Concentrado!K$2:K$991,Concentrado!$A$2:$A$991,"="&amp;$A19,Concentrado!$B$2:$B$991, "=Aguascalientes")</f>
        <v>38.010512116513709</v>
      </c>
      <c r="K19" s="12">
        <f>SUMIFS(Concentrado!L$2:L$991,Concentrado!$A$2:$A$991,"="&amp;$A19,Concentrado!$B$2:$B$991, "=Aguascalientes")</f>
        <v>15.822980625246407</v>
      </c>
      <c r="L19" s="12">
        <f>SUMIFS(Concentrado!M$2:M$991,Concentrado!$A$2:$A$991,"="&amp;$A19,Concentrado!$B$2:$B$991, "=Aguascalientes")</f>
        <v>3.9778442912630627</v>
      </c>
      <c r="M19" s="12">
        <f>SUMIFS(Concentrado!N$2:N$991,Concentrado!$A$2:$A$991,"="&amp;$A19,Concentrado!$B$2:$B$991, "=Aguascalientes")</f>
        <v>6.7177579392097382</v>
      </c>
      <c r="N19" s="12">
        <f>SUMIFS(Concentrado!O$2:O$991,Concentrado!$A$2:$A$991,"="&amp;$A19,Concentrado!$B$2:$B$991, "=Aguascalientes")</f>
        <v>1.3781531713888511</v>
      </c>
      <c r="O19" s="12">
        <f>SUMIFS(Concentrado!P$2:P$991,Concentrado!$A$2:$A$991,"="&amp;$A19,Concentrado!$B$2:$B$991, "=Aguascalientes")</f>
        <v>5.3264907226426805</v>
      </c>
      <c r="P19" s="12">
        <f>SUMIFS(Concentrado!Q$2:Q$991,Concentrado!$A$2:$A$991,"="&amp;$A19,Concentrado!$B$2:$B$991, "=Aguascalientes")</f>
        <v>0.88396539805845842</v>
      </c>
      <c r="Q19" s="12">
        <f>SUMIFS(Concentrado!R$2:R$991,Concentrado!$A$2:$A$991,"="&amp;$A19,Concentrado!$B$2:$B$991, "=Aguascalientes")</f>
        <v>3.0938788932046042</v>
      </c>
    </row>
    <row r="20" spans="1:17" x14ac:dyDescent="0.25">
      <c r="A20" s="5">
        <v>2008</v>
      </c>
      <c r="B20" s="12">
        <f>SUMIFS(Concentrado!C$2:C$991,Concentrado!$A$2:$A$991,"="&amp;$A20,Concentrado!$B$2:$B$991, "=Aguascalientes")</f>
        <v>8.6038999131788287</v>
      </c>
      <c r="C20" s="12">
        <f>SUMIFS(Concentrado!D$2:D$991,Concentrado!$A$2:$A$991,"="&amp;$A20,Concentrado!$B$2:$B$991, "=Aguascalientes")</f>
        <v>16.42562710697776</v>
      </c>
      <c r="D20" s="12">
        <f>SUMIFS(Concentrado!E$2:E$991,Concentrado!$A$2:$A$991,"="&amp;$A20,Concentrado!$B$2:$B$991, "=Aguascalientes")</f>
        <v>7.1657436506392864</v>
      </c>
      <c r="E20" s="12">
        <f>SUMIFS(Concentrado!F$2:F$991,Concentrado!$A$2:$A$991,"="&amp;$A20,Concentrado!$B$2:$B$991, "=Aguascalientes")</f>
        <v>23.54458628067194</v>
      </c>
      <c r="F20" s="12">
        <f>SUMIFS(Concentrado!G$2:G$991,Concentrado!$A$2:$A$991,"="&amp;$A20,Concentrado!$B$2:$B$991, "=Aguascalientes")</f>
        <v>50.601972522174165</v>
      </c>
      <c r="G20" s="12">
        <f>SUMIFS(Concentrado!H$2:H$991,Concentrado!$A$2:$A$991,"="&amp;$A20,Concentrado!$B$2:$B$991, "=Aguascalientes")</f>
        <v>58.085703287824195</v>
      </c>
      <c r="H20" s="12">
        <f>SUMIFS(Concentrado!I$2:I$991,Concentrado!$A$2:$A$991,"="&amp;$A20,Concentrado!$B$2:$B$991, "=Aguascalientes")</f>
        <v>54.454406002085648</v>
      </c>
      <c r="I20" s="12">
        <f>SUMIFS(Concentrado!J$2:J$991,Concentrado!$A$2:$A$991,"="&amp;$A20,Concentrado!$B$2:$B$991, "=Aguascalientes")</f>
        <v>61.535340557537232</v>
      </c>
      <c r="J20" s="12">
        <f>SUMIFS(Concentrado!K$2:K$991,Concentrado!$A$2:$A$991,"="&amp;$A20,Concentrado!$B$2:$B$991, "=Aguascalientes")</f>
        <v>42.914064369362649</v>
      </c>
      <c r="K20" s="12">
        <f>SUMIFS(Concentrado!L$2:L$991,Concentrado!$A$2:$A$991,"="&amp;$A20,Concentrado!$B$2:$B$991, "=Aguascalientes")</f>
        <v>16.298674952404401</v>
      </c>
      <c r="L20" s="12">
        <f>SUMIFS(Concentrado!M$2:M$991,Concentrado!$A$2:$A$991,"="&amp;$A20,Concentrado!$B$2:$B$991, "=Aguascalientes")</f>
        <v>5.3750949311120895</v>
      </c>
      <c r="M20" s="12">
        <f>SUMIFS(Concentrado!N$2:N$991,Concentrado!$A$2:$A$991,"="&amp;$A20,Concentrado!$B$2:$B$991, "=Aguascalientes")</f>
        <v>9.7875566343617972</v>
      </c>
      <c r="N20" s="12">
        <f>SUMIFS(Concentrado!O$2:O$991,Concentrado!$A$2:$A$991,"="&amp;$A20,Concentrado!$B$2:$B$991, "=Aguascalientes")</f>
        <v>1.1833719337987929</v>
      </c>
      <c r="O20" s="12">
        <f>SUMIFS(Concentrado!P$2:P$991,Concentrado!$A$2:$A$991,"="&amp;$A20,Concentrado!$B$2:$B$991, "=Aguascalientes")</f>
        <v>3.1902287849785798</v>
      </c>
      <c r="P20" s="12">
        <f>SUMIFS(Concentrado!Q$2:Q$991,Concentrado!$A$2:$A$991,"="&amp;$A20,Concentrado!$B$2:$B$991, "=Aguascalientes")</f>
        <v>0.86695079534065966</v>
      </c>
      <c r="Q20" s="12">
        <f>SUMIFS(Concentrado!R$2:R$991,Concentrado!$A$2:$A$991,"="&amp;$A20,Concentrado!$B$2:$B$991, "=Aguascalientes")</f>
        <v>1.7339015906813193</v>
      </c>
    </row>
    <row r="21" spans="1:17" x14ac:dyDescent="0.25">
      <c r="A21" s="5">
        <v>2009</v>
      </c>
      <c r="B21" s="12">
        <f>SUMIFS(Concentrado!C$2:C$991,Concentrado!$A$2:$A$991,"="&amp;$A21,Concentrado!$B$2:$B$991, "=Aguascalientes")</f>
        <v>3.1328075438005656</v>
      </c>
      <c r="C21" s="12">
        <f>SUMIFS(Concentrado!D$2:D$991,Concentrado!$A$2:$A$991,"="&amp;$A21,Concentrado!$B$2:$B$991, "=Aguascalientes")</f>
        <v>8.6152207454515537</v>
      </c>
      <c r="D21" s="12">
        <f>SUMIFS(Concentrado!E$2:E$991,Concentrado!$A$2:$A$991,"="&amp;$A21,Concentrado!$B$2:$B$991, "=Aguascalientes")</f>
        <v>10.59672826014968</v>
      </c>
      <c r="E21" s="12">
        <f>SUMIFS(Concentrado!F$2:F$991,Concentrado!$A$2:$A$991,"="&amp;$A21,Concentrado!$B$2:$B$991, "=Aguascalientes")</f>
        <v>16.557387906483875</v>
      </c>
      <c r="F21" s="12">
        <f>SUMIFS(Concentrado!G$2:G$991,Concentrado!$A$2:$A$991,"="&amp;$A21,Concentrado!$B$2:$B$991, "=Aguascalientes")</f>
        <v>58.574801852428102</v>
      </c>
      <c r="G21" s="12">
        <f>SUMIFS(Concentrado!H$2:H$991,Concentrado!$A$2:$A$991,"="&amp;$A21,Concentrado!$B$2:$B$991, "=Aguascalientes")</f>
        <v>59.940416675168855</v>
      </c>
      <c r="H21" s="12">
        <f>SUMIFS(Concentrado!I$2:I$991,Concentrado!$A$2:$A$991,"="&amp;$A21,Concentrado!$B$2:$B$991, "=Aguascalientes")</f>
        <v>55.278292197216203</v>
      </c>
      <c r="I21" s="12">
        <f>SUMIFS(Concentrado!J$2:J$991,Concentrado!$A$2:$A$991,"="&amp;$A21,Concentrado!$B$2:$B$991, "=Aguascalientes")</f>
        <v>64.376329420978053</v>
      </c>
      <c r="J21" s="12">
        <f>SUMIFS(Concentrado!K$2:K$991,Concentrado!$A$2:$A$991,"="&amp;$A21,Concentrado!$B$2:$B$991, "=Aguascalientes")</f>
        <v>42.595955679800845</v>
      </c>
      <c r="K21" s="12">
        <f>SUMIFS(Concentrado!L$2:L$991,Concentrado!$A$2:$A$991,"="&amp;$A21,Concentrado!$B$2:$B$991, "=Aguascalientes")</f>
        <v>13.773542555145184</v>
      </c>
      <c r="L21" s="12">
        <f>SUMIFS(Concentrado!M$2:M$991,Concentrado!$A$2:$A$991,"="&amp;$A21,Concentrado!$B$2:$B$991, "=Aguascalientes")</f>
        <v>5.7814869984560033</v>
      </c>
      <c r="M21" s="12">
        <f>SUMIFS(Concentrado!N$2:N$991,Concentrado!$A$2:$A$991,"="&amp;$A21,Concentrado!$B$2:$B$991, "=Aguascalientes")</f>
        <v>9.9396298272596972</v>
      </c>
      <c r="N21" s="12">
        <f>SUMIFS(Concentrado!O$2:O$991,Concentrado!$A$2:$A$991,"="&amp;$A21,Concentrado!$B$2:$B$991, "=Aguascalientes")</f>
        <v>1.8251021227596871</v>
      </c>
      <c r="O21" s="12">
        <f>SUMIFS(Concentrado!P$2:P$991,Concentrado!$A$2:$A$991,"="&amp;$A21,Concentrado!$B$2:$B$991, "=Aguascalientes")</f>
        <v>3.8096689397691339</v>
      </c>
      <c r="P21" s="12">
        <f>SUMIFS(Concentrado!Q$2:Q$991,Concentrado!$A$2:$A$991,"="&amp;$A21,Concentrado!$B$2:$B$991, "=Aguascalientes")</f>
        <v>1.1903061467409417</v>
      </c>
      <c r="Q21" s="12">
        <f>SUMIFS(Concentrado!R$2:R$991,Concentrado!$A$2:$A$991,"="&amp;$A21,Concentrado!$B$2:$B$991, "=Aguascalientes")</f>
        <v>2.2105685582331778</v>
      </c>
    </row>
    <row r="22" spans="1:17" x14ac:dyDescent="0.25">
      <c r="A22" s="5">
        <v>2010</v>
      </c>
      <c r="B22" s="12">
        <f>SUMIFS(Concentrado!C$2:C$991,Concentrado!$A$2:$A$991,"="&amp;$A22,Concentrado!$B$2:$B$991, "=Aguascalientes")</f>
        <v>6.268806419257773</v>
      </c>
      <c r="C22" s="12">
        <f>SUMIFS(Concentrado!D$2:D$991,Concentrado!$A$2:$A$991,"="&amp;$A22,Concentrado!$B$2:$B$991, "=Aguascalientes")</f>
        <v>3.9180040120361084</v>
      </c>
      <c r="D22" s="12">
        <f>SUMIFS(Concentrado!E$2:E$991,Concentrado!$A$2:$A$991,"="&amp;$A22,Concentrado!$B$2:$B$991, "=Aguascalientes")</f>
        <v>12.87340932935974</v>
      </c>
      <c r="E22" s="12">
        <f>SUMIFS(Concentrado!F$2:F$991,Concentrado!$A$2:$A$991,"="&amp;$A22,Concentrado!$B$2:$B$991, "=Aguascalientes")</f>
        <v>14.482585495529708</v>
      </c>
      <c r="F22" s="12">
        <f>SUMIFS(Concentrado!G$2:G$991,Concentrado!$A$2:$A$991,"="&amp;$A22,Concentrado!$B$2:$B$991, "=Aguascalientes")</f>
        <v>39.579925062008549</v>
      </c>
      <c r="G22" s="12">
        <f>SUMIFS(Concentrado!H$2:H$991,Concentrado!$A$2:$A$991,"="&amp;$A22,Concentrado!$B$2:$B$991, "=Aguascalientes")</f>
        <v>58.072106198529838</v>
      </c>
      <c r="H22" s="12">
        <f>SUMIFS(Concentrado!I$2:I$991,Concentrado!$A$2:$A$991,"="&amp;$A22,Concentrado!$B$2:$B$991, "=Aguascalientes")</f>
        <v>54.36919762690421</v>
      </c>
      <c r="I22" s="12">
        <f>SUMIFS(Concentrado!J$2:J$991,Concentrado!$A$2:$A$991,"="&amp;$A22,Concentrado!$B$2:$B$991, "=Aguascalientes")</f>
        <v>61.601642710472284</v>
      </c>
      <c r="J22" s="12">
        <f>SUMIFS(Concentrado!K$2:K$991,Concentrado!$A$2:$A$991,"="&amp;$A22,Concentrado!$B$2:$B$991, "=Aguascalientes")</f>
        <v>40.466913083745652</v>
      </c>
      <c r="K22" s="12">
        <f>SUMIFS(Concentrado!L$2:L$991,Concentrado!$A$2:$A$991,"="&amp;$A22,Concentrado!$B$2:$B$991, "=Aguascalientes")</f>
        <v>15.853017496725101</v>
      </c>
      <c r="L22" s="12">
        <f>SUMIFS(Concentrado!M$2:M$991,Concentrado!$A$2:$A$991,"="&amp;$A22,Concentrado!$B$2:$B$991, "=Aguascalientes")</f>
        <v>7.0087024722363598</v>
      </c>
      <c r="M22" s="12">
        <f>SUMIFS(Concentrado!N$2:N$991,Concentrado!$A$2:$A$991,"="&amp;$A22,Concentrado!$B$2:$B$991, "=Aguascalientes")</f>
        <v>12.993896288190943</v>
      </c>
      <c r="N22" s="12">
        <f>SUMIFS(Concentrado!O$2:O$991,Concentrado!$A$2:$A$991,"="&amp;$A22,Concentrado!$B$2:$B$991, "=Aguascalientes")</f>
        <v>1.3037384700629053</v>
      </c>
      <c r="O22" s="12">
        <f>SUMIFS(Concentrado!P$2:P$991,Concentrado!$A$2:$A$991,"="&amp;$A22,Concentrado!$B$2:$B$991, "=Aguascalientes")</f>
        <v>5.7328197314835432</v>
      </c>
      <c r="P22" s="12">
        <f>SUMIFS(Concentrado!Q$2:Q$991,Concentrado!$A$2:$A$991,"="&amp;$A22,Concentrado!$B$2:$B$991, "=Aguascalientes")</f>
        <v>1.2515540128993501</v>
      </c>
      <c r="Q22" s="12">
        <f>SUMIFS(Concentrado!R$2:R$991,Concentrado!$A$2:$A$991,"="&amp;$A22,Concentrado!$B$2:$B$991, "=Aguascalientes")</f>
        <v>1.8356125522523801</v>
      </c>
    </row>
    <row r="23" spans="1:17" x14ac:dyDescent="0.25">
      <c r="A23" s="5">
        <v>2011</v>
      </c>
      <c r="B23" s="12">
        <f>SUMIFS(Concentrado!C$2:C$991,Concentrado!$A$2:$A$991,"="&amp;$A23,Concentrado!$B$2:$B$991, "=Aguascalientes")</f>
        <v>1.5648595147370645</v>
      </c>
      <c r="C23" s="12">
        <f>SUMIFS(Concentrado!D$2:D$991,Concentrado!$A$2:$A$991,"="&amp;$A23,Concentrado!$B$2:$B$991, "=Aguascalientes")</f>
        <v>8.6067273310538557</v>
      </c>
      <c r="D23" s="12">
        <f>SUMIFS(Concentrado!E$2:E$991,Concentrado!$A$2:$A$991,"="&amp;$A23,Concentrado!$B$2:$B$991, "=Aguascalientes")</f>
        <v>9.692346173086543</v>
      </c>
      <c r="E23" s="12">
        <f>SUMIFS(Concentrado!F$2:F$991,Concentrado!$A$2:$A$991,"="&amp;$A23,Concentrado!$B$2:$B$991, "=Aguascalientes")</f>
        <v>18.446723361680842</v>
      </c>
      <c r="F23" s="12">
        <f>SUMIFS(Concentrado!G$2:G$991,Concentrado!$A$2:$A$991,"="&amp;$A23,Concentrado!$B$2:$B$991, "=Aguascalientes")</f>
        <v>53.25173702094569</v>
      </c>
      <c r="G23" s="12">
        <f>SUMIFS(Concentrado!H$2:H$991,Concentrado!$A$2:$A$991,"="&amp;$A23,Concentrado!$B$2:$B$991, "=Aguascalientes")</f>
        <v>47.489629523673294</v>
      </c>
      <c r="H23" s="12">
        <f>SUMIFS(Concentrado!I$2:I$991,Concentrado!$A$2:$A$991,"="&amp;$A23,Concentrado!$B$2:$B$991, "=Aguascalientes")</f>
        <v>46.16504001806458</v>
      </c>
      <c r="I23" s="12">
        <f>SUMIFS(Concentrado!J$2:J$991,Concentrado!$A$2:$A$991,"="&amp;$A23,Concentrado!$B$2:$B$991, "=Aguascalientes")</f>
        <v>48.755534952123661</v>
      </c>
      <c r="J23" s="12">
        <f>SUMIFS(Concentrado!K$2:K$991,Concentrado!$A$2:$A$991,"="&amp;$A23,Concentrado!$B$2:$B$991, "=Aguascalientes")</f>
        <v>36.863722745570833</v>
      </c>
      <c r="K23" s="12">
        <f>SUMIFS(Concentrado!L$2:L$991,Concentrado!$A$2:$A$991,"="&amp;$A23,Concentrado!$B$2:$B$991, "=Aguascalientes")</f>
        <v>15.121482722684268</v>
      </c>
      <c r="L23" s="12">
        <f>SUMIFS(Concentrado!M$2:M$991,Concentrado!$A$2:$A$991,"="&amp;$A23,Concentrado!$B$2:$B$991, "=Aguascalientes")</f>
        <v>8.7459386558227923</v>
      </c>
      <c r="M23" s="12">
        <f>SUMIFS(Concentrado!N$2:N$991,Concentrado!$A$2:$A$991,"="&amp;$A23,Concentrado!$B$2:$B$991, "=Aguascalientes")</f>
        <v>15.221082034941581</v>
      </c>
      <c r="N23" s="12">
        <f>SUMIFS(Concentrado!O$2:O$991,Concentrado!$A$2:$A$991,"="&amp;$A23,Concentrado!$B$2:$B$991, "=Aguascalientes")</f>
        <v>2.5576674073245198</v>
      </c>
      <c r="O23" s="12">
        <f>SUMIFS(Concentrado!P$2:P$991,Concentrado!$A$2:$A$991,"="&amp;$A23,Concentrado!$B$2:$B$991, "=Aguascalientes")</f>
        <v>10.382531390934751</v>
      </c>
      <c r="P23" s="12">
        <f>SUMIFS(Concentrado!Q$2:Q$991,Concentrado!$A$2:$A$991,"="&amp;$A23,Concentrado!$B$2:$B$991, "=Aguascalientes")</f>
        <v>1.1443284222571879</v>
      </c>
      <c r="Q23" s="12">
        <f>SUMIFS(Concentrado!R$2:R$991,Concentrado!$A$2:$A$991,"="&amp;$A23,Concentrado!$B$2:$B$991, "=Aguascalientes")</f>
        <v>1.7982303778327235</v>
      </c>
    </row>
    <row r="24" spans="1:17" x14ac:dyDescent="0.25">
      <c r="A24" s="5">
        <v>2012</v>
      </c>
      <c r="B24" s="12">
        <f>SUMIFS(Concentrado!C$2:C$991,Concentrado!$A$2:$A$991,"="&amp;$A24,Concentrado!$B$2:$B$991, "=Aguascalientes")</f>
        <v>7.0271325395276198</v>
      </c>
      <c r="C24" s="12">
        <f>SUMIFS(Concentrado!D$2:D$991,Concentrado!$A$2:$A$991,"="&amp;$A24,Concentrado!$B$2:$B$991, "=Aguascalientes")</f>
        <v>5.4655475307437049</v>
      </c>
      <c r="D24" s="12">
        <f>SUMIFS(Concentrado!E$2:E$991,Concentrado!$A$2:$A$991,"="&amp;$A24,Concentrado!$B$2:$B$991, "=Aguascalientes")</f>
        <v>12.441018949795938</v>
      </c>
      <c r="E24" s="12">
        <f>SUMIFS(Concentrado!F$2:F$991,Concentrado!$A$2:$A$991,"="&amp;$A24,Concentrado!$B$2:$B$991, "=Aguascalientes")</f>
        <v>20.937324574046819</v>
      </c>
      <c r="F24" s="12">
        <f>SUMIFS(Concentrado!G$2:G$991,Concentrado!$A$2:$A$991,"="&amp;$A24,Concentrado!$B$2:$B$991, "=Aguascalientes")</f>
        <v>62.439688936822385</v>
      </c>
      <c r="G24" s="12">
        <f>SUMIFS(Concentrado!H$2:H$991,Concentrado!$A$2:$A$991,"="&amp;$A24,Concentrado!$B$2:$B$991, "=Aguascalientes")</f>
        <v>57.395828170639874</v>
      </c>
      <c r="H24" s="12">
        <f>SUMIFS(Concentrado!I$2:I$991,Concentrado!$A$2:$A$991,"="&amp;$A24,Concentrado!$B$2:$B$991, "=Aguascalientes")</f>
        <v>51.768033484282604</v>
      </c>
      <c r="I24" s="12">
        <f>SUMIFS(Concentrado!J$2:J$991,Concentrado!$A$2:$A$991,"="&amp;$A24,Concentrado!$B$2:$B$991, "=Aguascalientes")</f>
        <v>62.792136107044151</v>
      </c>
      <c r="J24" s="12">
        <f>SUMIFS(Concentrado!K$2:K$991,Concentrado!$A$2:$A$991,"="&amp;$A24,Concentrado!$B$2:$B$991, "=Aguascalientes")</f>
        <v>43.806286681769713</v>
      </c>
      <c r="K24" s="12">
        <f>SUMIFS(Concentrado!L$2:L$991,Concentrado!$A$2:$A$991,"="&amp;$A24,Concentrado!$B$2:$B$991, "=Aguascalientes")</f>
        <v>18.38585024964787</v>
      </c>
      <c r="L24" s="12">
        <f>SUMIFS(Concentrado!M$2:M$991,Concentrado!$A$2:$A$991,"="&amp;$A24,Concentrado!$B$2:$B$991, "=Aguascalientes")</f>
        <v>4.4765548433925249</v>
      </c>
      <c r="M24" s="12">
        <f>SUMIFS(Concentrado!N$2:N$991,Concentrado!$A$2:$A$991,"="&amp;$A24,Concentrado!$B$2:$B$991, "=Aguascalientes")</f>
        <v>7.3487744693776573</v>
      </c>
      <c r="N24" s="12">
        <f>SUMIFS(Concentrado!O$2:O$991,Concentrado!$A$2:$A$991,"="&amp;$A24,Concentrado!$B$2:$B$991, "=Aguascalientes")</f>
        <v>1.5658886809736696</v>
      </c>
      <c r="O24" s="12">
        <f>SUMIFS(Concentrado!P$2:P$991,Concentrado!$A$2:$A$991,"="&amp;$A24,Concentrado!$B$2:$B$991, "=Aguascalientes")</f>
        <v>11.00731774951155</v>
      </c>
      <c r="P24" s="12">
        <f>SUMIFS(Concentrado!Q$2:Q$991,Concentrado!$A$2:$A$991,"="&amp;$A24,Concentrado!$B$2:$B$991, "=Aguascalientes")</f>
        <v>0.87932327280924605</v>
      </c>
      <c r="Q24" s="12">
        <f>SUMIFS(Concentrado!R$2:R$991,Concentrado!$A$2:$A$991,"="&amp;$A24,Concentrado!$B$2:$B$991, "=Aguascalientes")</f>
        <v>2.1583389423499675</v>
      </c>
    </row>
    <row r="25" spans="1:17" x14ac:dyDescent="0.25">
      <c r="A25" s="5">
        <v>2013</v>
      </c>
      <c r="B25" s="12">
        <f>SUMIFS(Concentrado!C$2:C$991,Concentrado!$A$2:$A$991,"="&amp;$A25,Concentrado!$B$2:$B$991, "=Aguascalientes")</f>
        <v>4.6764300133278258</v>
      </c>
      <c r="C25" s="12">
        <f>SUMIFS(Concentrado!D$2:D$991,Concentrado!$A$2:$A$991,"="&amp;$A25,Concentrado!$B$2:$B$991, "=Aguascalientes")</f>
        <v>10.911670031098261</v>
      </c>
      <c r="D25" s="12">
        <f>SUMIFS(Concentrado!E$2:E$991,Concentrado!$A$2:$A$991,"="&amp;$A25,Concentrado!$B$2:$B$991, "=Aguascalientes")</f>
        <v>7.661841670988732</v>
      </c>
      <c r="E25" s="12">
        <f>SUMIFS(Concentrado!F$2:F$991,Concentrado!$A$2:$A$991,"="&amp;$A25,Concentrado!$B$2:$B$991, "=Aguascalientes")</f>
        <v>16.207741996322316</v>
      </c>
      <c r="F25" s="12">
        <f>SUMIFS(Concentrado!G$2:G$991,Concentrado!$A$2:$A$991,"="&amp;$A25,Concentrado!$B$2:$B$991, "=Aguascalientes")</f>
        <v>49.043267060050759</v>
      </c>
      <c r="G25" s="12">
        <f>SUMIFS(Concentrado!H$2:H$991,Concentrado!$A$2:$A$991,"="&amp;$A25,Concentrado!$B$2:$B$991, "=Aguascalientes")</f>
        <v>60.944983656730315</v>
      </c>
      <c r="H25" s="12">
        <f>SUMIFS(Concentrado!I$2:I$991,Concentrado!$A$2:$A$991,"="&amp;$A25,Concentrado!$B$2:$B$991, "=Aguascalientes")</f>
        <v>63.987591832566338</v>
      </c>
      <c r="I25" s="12">
        <f>SUMIFS(Concentrado!J$2:J$991,Concentrado!$A$2:$A$991,"="&amp;$A25,Concentrado!$B$2:$B$991, "=Aguascalientes")</f>
        <v>58.018350989535215</v>
      </c>
      <c r="J25" s="12">
        <f>SUMIFS(Concentrado!K$2:K$991,Concentrado!$A$2:$A$991,"="&amp;$A25,Concentrado!$B$2:$B$991, "=Aguascalientes")</f>
        <v>46.706232661191265</v>
      </c>
      <c r="K25" s="12">
        <f>SUMIFS(Concentrado!L$2:L$991,Concentrado!$A$2:$A$991,"="&amp;$A25,Concentrado!$B$2:$B$991, "=Aguascalientes")</f>
        <v>19.558723894971216</v>
      </c>
      <c r="L25" s="12">
        <f>SUMIFS(Concentrado!M$2:M$991,Concentrado!$A$2:$A$991,"="&amp;$A25,Concentrado!$B$2:$B$991, "=Aguascalientes")</f>
        <v>3.5988051966747041</v>
      </c>
      <c r="M25" s="12">
        <f>SUMIFS(Concentrado!N$2:N$991,Concentrado!$A$2:$A$991,"="&amp;$A25,Concentrado!$B$2:$B$991, "=Aguascalientes")</f>
        <v>5.7445219600308928</v>
      </c>
      <c r="N25" s="12">
        <f>SUMIFS(Concentrado!O$2:O$991,Concentrado!$A$2:$A$991,"="&amp;$A25,Concentrado!$B$2:$B$991, "=Aguascalientes")</f>
        <v>1.5348770103051643</v>
      </c>
      <c r="O25" s="12">
        <f>SUMIFS(Concentrado!P$2:P$991,Concentrado!$A$2:$A$991,"="&amp;$A25,Concentrado!$B$2:$B$991, "=Aguascalientes")</f>
        <v>9.332807930812784</v>
      </c>
      <c r="P25" s="12">
        <f>SUMIFS(Concentrado!Q$2:Q$991,Concentrado!$A$2:$A$991,"="&amp;$A25,Concentrado!$B$2:$B$991, "=Aguascalientes")</f>
        <v>1.2517583292781578</v>
      </c>
      <c r="Q25" s="12">
        <f>SUMIFS(Concentrado!R$2:R$991,Concentrado!$A$2:$A$991,"="&amp;$A25,Concentrado!$B$2:$B$991, "=Aguascalientes")</f>
        <v>2.6599864497160857</v>
      </c>
    </row>
    <row r="26" spans="1:17" x14ac:dyDescent="0.25">
      <c r="A26" s="5">
        <v>2014</v>
      </c>
      <c r="B26" s="12">
        <f>SUMIFS(Concentrado!C$2:C$991,Concentrado!$A$2:$A$991,"="&amp;$A26,Concentrado!$B$2:$B$991, "=Aguascalientes")</f>
        <v>2.3341580691844452</v>
      </c>
      <c r="C26" s="12">
        <f>SUMIFS(Concentrado!D$2:D$991,Concentrado!$A$2:$A$991,"="&amp;$A26,Concentrado!$B$2:$B$991, "=Aguascalientes")</f>
        <v>9.336632276737781</v>
      </c>
      <c r="D26" s="12">
        <f>SUMIFS(Concentrado!E$2:E$991,Concentrado!$A$2:$A$991,"="&amp;$A26,Concentrado!$B$2:$B$991, "=Aguascalientes")</f>
        <v>8.5913851317488898</v>
      </c>
      <c r="E26" s="12">
        <f>SUMIFS(Concentrado!F$2:F$991,Concentrado!$A$2:$A$991,"="&amp;$A26,Concentrado!$B$2:$B$991, "=Aguascalientes")</f>
        <v>18.901047289847561</v>
      </c>
      <c r="F26" s="12">
        <f>SUMIFS(Concentrado!G$2:G$991,Concentrado!$A$2:$A$991,"="&amp;$A26,Concentrado!$B$2:$B$991, "=Aguascalientes")</f>
        <v>49.353912419239052</v>
      </c>
      <c r="G26" s="12">
        <f>SUMIFS(Concentrado!H$2:H$991,Concentrado!$A$2:$A$991,"="&amp;$A26,Concentrado!$B$2:$B$991, "=Aguascalientes")</f>
        <v>60.830186482061606</v>
      </c>
      <c r="H26" s="12">
        <f>SUMIFS(Concentrado!I$2:I$991,Concentrado!$A$2:$A$991,"="&amp;$A26,Concentrado!$B$2:$B$991, "=Aguascalientes")</f>
        <v>65.680881403105872</v>
      </c>
      <c r="I26" s="12">
        <f>SUMIFS(Concentrado!J$2:J$991,Concentrado!$A$2:$A$991,"="&amp;$A26,Concentrado!$B$2:$B$991, "=Aguascalientes")</f>
        <v>56.149752745391737</v>
      </c>
      <c r="J26" s="12">
        <f>SUMIFS(Concentrado!K$2:K$991,Concentrado!$A$2:$A$991,"="&amp;$A26,Concentrado!$B$2:$B$991, "=Aguascalientes")</f>
        <v>42.749677653640276</v>
      </c>
      <c r="K26" s="12">
        <f>SUMIFS(Concentrado!L$2:L$991,Concentrado!$A$2:$A$991,"="&amp;$A26,Concentrado!$B$2:$B$991, "=Aguascalientes")</f>
        <v>19.382918362672022</v>
      </c>
      <c r="L26" s="12">
        <f>SUMIFS(Concentrado!M$2:M$991,Concentrado!$A$2:$A$991,"="&amp;$A26,Concentrado!$B$2:$B$991, "=Aguascalientes")</f>
        <v>4.2136779049287005</v>
      </c>
      <c r="M26" s="12">
        <f>SUMIFS(Concentrado!N$2:N$991,Concentrado!$A$2:$A$991,"="&amp;$A26,Concentrado!$B$2:$B$991, "=Aguascalientes")</f>
        <v>7.8005797390862091</v>
      </c>
      <c r="N26" s="12">
        <f>SUMIFS(Concentrado!O$2:O$991,Concentrado!$A$2:$A$991,"="&amp;$A26,Concentrado!$B$2:$B$991, "=Aguascalientes")</f>
        <v>0.75267765074251647</v>
      </c>
      <c r="O26" s="12">
        <f>SUMIFS(Concentrado!P$2:P$991,Concentrado!$A$2:$A$991,"="&amp;$A26,Concentrado!$B$2:$B$991, "=Aguascalientes")</f>
        <v>11.390726321527659</v>
      </c>
      <c r="P26" s="12">
        <f>SUMIFS(Concentrado!Q$2:Q$991,Concentrado!$A$2:$A$991,"="&amp;$A26,Concentrado!$B$2:$B$991, "=Aguascalientes")</f>
        <v>0.61289860435326549</v>
      </c>
      <c r="Q26" s="12">
        <f>SUMIFS(Concentrado!R$2:R$991,Concentrado!$A$2:$A$991,"="&amp;$A26,Concentrado!$B$2:$B$991, "=Aguascalientes")</f>
        <v>2.0685327896922714</v>
      </c>
    </row>
    <row r="27" spans="1:17" x14ac:dyDescent="0.25">
      <c r="A27" s="5">
        <v>2015</v>
      </c>
      <c r="B27" s="12">
        <f>SUMIFS(Concentrado!C$2:C$991,Concentrado!$A$2:$A$991,"="&amp;$A27,Concentrado!$B$2:$B$991, "=Aguascalientes")</f>
        <v>2.3311472352593792</v>
      </c>
      <c r="C27" s="12">
        <f>SUMIFS(Concentrado!D$2:D$991,Concentrado!$A$2:$A$991,"="&amp;$A27,Concentrado!$B$2:$B$991, "=Aguascalientes")</f>
        <v>3.1081963136791719</v>
      </c>
      <c r="D27" s="12">
        <f>SUMIFS(Concentrado!E$2:E$991,Concentrado!$A$2:$A$991,"="&amp;$A27,Concentrado!$B$2:$B$991, "=Aguascalientes")</f>
        <v>9.1935065984304174</v>
      </c>
      <c r="E27" s="12">
        <f>SUMIFS(Concentrado!F$2:F$991,Concentrado!$A$2:$A$991,"="&amp;$A27,Concentrado!$B$2:$B$991, "=Aguascalientes")</f>
        <v>19.779968742077564</v>
      </c>
      <c r="F27" s="12">
        <f>SUMIFS(Concentrado!G$2:G$991,Concentrado!$A$2:$A$991,"="&amp;$A27,Concentrado!$B$2:$B$991, "=Aguascalientes")</f>
        <v>39.55041959399697</v>
      </c>
      <c r="G27" s="12">
        <f>SUMIFS(Concentrado!H$2:H$991,Concentrado!$A$2:$A$991,"="&amp;$A27,Concentrado!$B$2:$B$991, "=Aguascalientes")</f>
        <v>61.344395847802822</v>
      </c>
      <c r="H27" s="12">
        <f>SUMIFS(Concentrado!I$2:I$991,Concentrado!$A$2:$A$991,"="&amp;$A27,Concentrado!$B$2:$B$991, "=Aguascalientes")</f>
        <v>62.894137869445814</v>
      </c>
      <c r="I27" s="12">
        <f>SUMIFS(Concentrado!J$2:J$991,Concentrado!$A$2:$A$991,"="&amp;$A27,Concentrado!$B$2:$B$991, "=Aguascalientes")</f>
        <v>59.844316119842304</v>
      </c>
      <c r="J27" s="12">
        <f>SUMIFS(Concentrado!K$2:K$991,Concentrado!$A$2:$A$991,"="&amp;$A27,Concentrado!$B$2:$B$991, "=Aguascalientes")</f>
        <v>37.542469919095979</v>
      </c>
      <c r="K27" s="12">
        <f>SUMIFS(Concentrado!L$2:L$991,Concentrado!$A$2:$A$991,"="&amp;$A27,Concentrado!$B$2:$B$991, "=Aguascalientes")</f>
        <v>17.870215681489686</v>
      </c>
      <c r="L27" s="12">
        <f>SUMIFS(Concentrado!M$2:M$991,Concentrado!$A$2:$A$991,"="&amp;$A27,Concentrado!$B$2:$B$991, "=Aguascalientes")</f>
        <v>3.1535674732040619</v>
      </c>
      <c r="M27" s="12">
        <f>SUMIFS(Concentrado!N$2:N$991,Concentrado!$A$2:$A$991,"="&amp;$A27,Concentrado!$B$2:$B$991, "=Aguascalientes")</f>
        <v>5.037637256533281</v>
      </c>
      <c r="N27" s="12">
        <f>SUMIFS(Concentrado!O$2:O$991,Concentrado!$A$2:$A$991,"="&amp;$A27,Concentrado!$B$2:$B$991, "=Aguascalientes")</f>
        <v>1.3298736915520513</v>
      </c>
      <c r="O27" s="12">
        <f>SUMIFS(Concentrado!P$2:P$991,Concentrado!$A$2:$A$991,"="&amp;$A27,Concentrado!$B$2:$B$991, "=Aguascalientes")</f>
        <v>10.586301326084048</v>
      </c>
      <c r="P27" s="12">
        <f>SUMIFS(Concentrado!Q$2:Q$991,Concentrado!$A$2:$A$991,"="&amp;$A27,Concentrado!$B$2:$B$991, "=Aguascalientes")</f>
        <v>0.67576445854372758</v>
      </c>
      <c r="Q27" s="12">
        <f>SUMIFS(Concentrado!R$2:R$991,Concentrado!$A$2:$A$991,"="&amp;$A27,Concentrado!$B$2:$B$991, "=Aguascalientes")</f>
        <v>1.6518686764402231</v>
      </c>
    </row>
    <row r="28" spans="1:17" x14ac:dyDescent="0.25">
      <c r="A28" s="5">
        <v>2016</v>
      </c>
      <c r="B28" s="12">
        <f>SUMIFS(Concentrado!C$2:C$991,Concentrado!$A$2:$A$991,"="&amp;$A28,Concentrado!$B$2:$B$991, "=Aguascalientes")</f>
        <v>6.238303181534623</v>
      </c>
      <c r="C28" s="12">
        <f>SUMIFS(Concentrado!D$2:D$991,Concentrado!$A$2:$A$991,"="&amp;$A28,Concentrado!$B$2:$B$991, "=Aguascalientes")</f>
        <v>9.3574547723019332</v>
      </c>
      <c r="D28" s="12">
        <f>SUMIFS(Concentrado!E$2:E$991,Concentrado!$A$2:$A$991,"="&amp;$A28,Concentrado!$B$2:$B$991, "=Aguascalientes")</f>
        <v>9.4908562379330537</v>
      </c>
      <c r="E28" s="12">
        <f>SUMIFS(Concentrado!F$2:F$991,Concentrado!$A$2:$A$991,"="&amp;$A28,Concentrado!$B$2:$B$991, "=Aguascalientes")</f>
        <v>19.252879796949909</v>
      </c>
      <c r="F28" s="12">
        <f>SUMIFS(Concentrado!G$2:G$991,Concentrado!$A$2:$A$991,"="&amp;$A28,Concentrado!$B$2:$B$991, "=Aguascalientes")</f>
        <v>43.637270384839162</v>
      </c>
      <c r="G28" s="12">
        <f>SUMIFS(Concentrado!H$2:H$991,Concentrado!$A$2:$A$991,"="&amp;$A28,Concentrado!$B$2:$B$991, "=Aguascalientes")</f>
        <v>60.797405190357125</v>
      </c>
      <c r="H28" s="12">
        <f>SUMIFS(Concentrado!I$2:I$991,Concentrado!$A$2:$A$991,"="&amp;$A28,Concentrado!$B$2:$B$991, "=Aguascalientes")</f>
        <v>59.498563491861283</v>
      </c>
      <c r="I28" s="12">
        <f>SUMIFS(Concentrado!J$2:J$991,Concentrado!$A$2:$A$991,"="&amp;$A28,Concentrado!$B$2:$B$991, "=Aguascalientes")</f>
        <v>62.056917965695746</v>
      </c>
      <c r="J28" s="12">
        <f>SUMIFS(Concentrado!K$2:K$991,Concentrado!$A$2:$A$991,"="&amp;$A28,Concentrado!$B$2:$B$991, "=Aguascalientes")</f>
        <v>50.025049416337531</v>
      </c>
      <c r="K28" s="12">
        <f>SUMIFS(Concentrado!L$2:L$991,Concentrado!$A$2:$A$991,"="&amp;$A28,Concentrado!$B$2:$B$991, "=Aguascalientes")</f>
        <v>14.756651745232311</v>
      </c>
      <c r="L28" s="12">
        <f>SUMIFS(Concentrado!M$2:M$991,Concentrado!$A$2:$A$991,"="&amp;$A28,Concentrado!$B$2:$B$991, "=Aguascalientes")</f>
        <v>3.910512712486562</v>
      </c>
      <c r="M28" s="12">
        <f>SUMIFS(Concentrado!N$2:N$991,Concentrado!$A$2:$A$991,"="&amp;$A28,Concentrado!$B$2:$B$991, "=Aguascalientes")</f>
        <v>7.3436514133531556</v>
      </c>
      <c r="N28" s="12">
        <f>SUMIFS(Concentrado!O$2:O$991,Concentrado!$A$2:$A$991,"="&amp;$A28,Concentrado!$B$2:$B$991, "=Aguascalientes")</f>
        <v>0.58132944230159955</v>
      </c>
      <c r="O28" s="12">
        <f>SUMIFS(Concentrado!P$2:P$991,Concentrado!$A$2:$A$991,"="&amp;$A28,Concentrado!$B$2:$B$991, "=Aguascalientes")</f>
        <v>9.0625751110165442</v>
      </c>
      <c r="P28" s="12">
        <f>SUMIFS(Concentrado!Q$2:Q$991,Concentrado!$A$2:$A$991,"="&amp;$A28,Concentrado!$B$2:$B$991, "=Aguascalientes")</f>
        <v>0.66404932853545395</v>
      </c>
      <c r="Q28" s="12">
        <f>SUMIFS(Concentrado!R$2:R$991,Concentrado!$A$2:$A$991,"="&amp;$A28,Concentrado!$B$2:$B$991, "=Aguascalientes")</f>
        <v>2.2134977617848466</v>
      </c>
    </row>
    <row r="29" spans="1:17" x14ac:dyDescent="0.25">
      <c r="A29" s="5">
        <v>2017</v>
      </c>
      <c r="B29" s="12">
        <f>SUMIFS(Concentrado!C$2:C$991,Concentrado!$A$2:$A$991,"="&amp;$A29,Concentrado!$B$2:$B$991, "=Aguascalientes")</f>
        <v>2.3574156438102123</v>
      </c>
      <c r="C29" s="12">
        <f>SUMIFS(Concentrado!D$2:D$991,Concentrado!$A$2:$A$991,"="&amp;$A29,Concentrado!$B$2:$B$991, "=Aguascalientes")</f>
        <v>12.572883433654464</v>
      </c>
      <c r="D29" s="12">
        <f>SUMIFS(Concentrado!E$2:E$991,Concentrado!$A$2:$A$991,"="&amp;$A29,Concentrado!$B$2:$B$991, "=Aguascalientes")</f>
        <v>9.5061803375222151</v>
      </c>
      <c r="E29" s="12">
        <f>SUMIFS(Concentrado!F$2:F$991,Concentrado!$A$2:$A$991,"="&amp;$A29,Concentrado!$B$2:$B$991, "=Aguascalientes")</f>
        <v>23.23732971394319</v>
      </c>
      <c r="F29" s="12">
        <f>SUMIFS(Concentrado!G$2:G$991,Concentrado!$A$2:$A$991,"="&amp;$A29,Concentrado!$B$2:$B$991, "=Aguascalientes")</f>
        <v>46.100191081951444</v>
      </c>
      <c r="G29" s="12">
        <f>SUMIFS(Concentrado!H$2:H$991,Concentrado!$A$2:$A$991,"="&amp;$A29,Concentrado!$B$2:$B$991, "=Aguascalientes")</f>
        <v>58.221433337549122</v>
      </c>
      <c r="H29" s="12">
        <f>SUMIFS(Concentrado!I$2:I$991,Concentrado!$A$2:$A$991,"="&amp;$A29,Concentrado!$B$2:$B$991, "=Aguascalientes")</f>
        <v>57.273853157516385</v>
      </c>
      <c r="I29" s="12">
        <f>SUMIFS(Concentrado!J$2:J$991,Concentrado!$A$2:$A$991,"="&amp;$A29,Concentrado!$B$2:$B$991, "=Aguascalientes")</f>
        <v>59.140670308662749</v>
      </c>
      <c r="J29" s="12">
        <f>SUMIFS(Concentrado!K$2:K$991,Concentrado!$A$2:$A$991,"="&amp;$A29,Concentrado!$B$2:$B$991, "=Aguascalientes")</f>
        <v>51.752385188932543</v>
      </c>
      <c r="K29" s="12">
        <f>SUMIFS(Concentrado!L$2:L$991,Concentrado!$A$2:$A$991,"="&amp;$A29,Concentrado!$B$2:$B$991, "=Aguascalientes")</f>
        <v>16.935822681209668</v>
      </c>
      <c r="L29" s="12">
        <f>SUMIFS(Concentrado!M$2:M$991,Concentrado!$A$2:$A$991,"="&amp;$A29,Concentrado!$B$2:$B$991, "=Aguascalientes")</f>
        <v>5.6695028718212619</v>
      </c>
      <c r="M29" s="12">
        <f>SUMIFS(Concentrado!N$2:N$991,Concentrado!$A$2:$A$991,"="&amp;$A29,Concentrado!$B$2:$B$991, "=Aguascalientes")</f>
        <v>10.628137699332937</v>
      </c>
      <c r="N29" s="12">
        <f>SUMIFS(Concentrado!O$2:O$991,Concentrado!$A$2:$A$991,"="&amp;$A29,Concentrado!$B$2:$B$991, "=Aguascalientes")</f>
        <v>0.85918649358832078</v>
      </c>
      <c r="O29" s="12">
        <f>SUMIFS(Concentrado!P$2:P$991,Concentrado!$A$2:$A$991,"="&amp;$A29,Concentrado!$B$2:$B$991, "=Aguascalientes")</f>
        <v>12.29870629322849</v>
      </c>
      <c r="P29" s="12">
        <f>SUMIFS(Concentrado!Q$2:Q$991,Concentrado!$A$2:$A$991,"="&amp;$A29,Concentrado!$B$2:$B$991, "=Aguascalientes")</f>
        <v>0.72685934254118756</v>
      </c>
      <c r="Q29" s="12">
        <f>SUMIFS(Concentrado!R$2:R$991,Concentrado!$A$2:$A$991,"="&amp;$A29,Concentrado!$B$2:$B$991, "=Aguascalientes")</f>
        <v>0.94491714530354376</v>
      </c>
    </row>
    <row r="30" spans="1:17" x14ac:dyDescent="0.25">
      <c r="A30" s="5">
        <v>2018</v>
      </c>
      <c r="B30" s="12">
        <f>SUMIFS(Concentrado!C$2:C$991,Concentrado!$A$2:$A$991,"="&amp;$A30,Concentrado!$B$2:$B$991, "=Aguascalientes")</f>
        <v>5.5447740504574439</v>
      </c>
      <c r="C30" s="12">
        <f>SUMIFS(Concentrado!D$2:D$991,Concentrado!$A$2:$A$991,"="&amp;$A30,Concentrado!$B$2:$B$991, "=Aguascalientes")</f>
        <v>7.1289952077309993</v>
      </c>
      <c r="D30" s="12">
        <f>SUMIFS(Concentrado!E$2:E$991,Concentrado!$A$2:$A$991,"="&amp;$A30,Concentrado!$B$2:$B$991, "=Aguascalientes")</f>
        <v>9.7778875645855212</v>
      </c>
      <c r="E30" s="12">
        <f>SUMIFS(Concentrado!F$2:F$991,Concentrado!$A$2:$A$991,"="&amp;$A30,Concentrado!$B$2:$B$991, "=Aguascalientes")</f>
        <v>24.187406080816814</v>
      </c>
      <c r="F30" s="12">
        <f>SUMIFS(Concentrado!G$2:G$991,Concentrado!$A$2:$A$991,"="&amp;$A30,Concentrado!$B$2:$B$991, "=Aguascalientes")</f>
        <v>43.866156615080925</v>
      </c>
      <c r="G30" s="12">
        <f>SUMIFS(Concentrado!H$2:H$991,Concentrado!$A$2:$A$991,"="&amp;$A30,Concentrado!$B$2:$B$991, "=Aguascalientes")</f>
        <v>58.461348880995331</v>
      </c>
      <c r="H30" s="12">
        <f>SUMIFS(Concentrado!I$2:I$991,Concentrado!$A$2:$A$991,"="&amp;$A30,Concentrado!$B$2:$B$991, "=Aguascalientes")</f>
        <v>54.699104011219141</v>
      </c>
      <c r="I30" s="12">
        <f>SUMIFS(Concentrado!J$2:J$991,Concentrado!$A$2:$A$991,"="&amp;$A30,Concentrado!$B$2:$B$991, "=Aguascalientes")</f>
        <v>62.112064280339979</v>
      </c>
      <c r="J30" s="12">
        <f>SUMIFS(Concentrado!K$2:K$991,Concentrado!$A$2:$A$991,"="&amp;$A30,Concentrado!$B$2:$B$991, "=Aguascalientes")</f>
        <v>55.309021245255394</v>
      </c>
      <c r="K30" s="12">
        <f>SUMIFS(Concentrado!L$2:L$991,Concentrado!$A$2:$A$991,"="&amp;$A30,Concentrado!$B$2:$B$991, "=Aguascalientes")</f>
        <v>14.830268649958375</v>
      </c>
      <c r="L30" s="12">
        <f>SUMIFS(Concentrado!M$2:M$991,Concentrado!$A$2:$A$991,"="&amp;$A30,Concentrado!$B$2:$B$991, "=Aguascalientes")</f>
        <v>5.5165733625449027</v>
      </c>
      <c r="M30" s="12">
        <f>SUMIFS(Concentrado!N$2:N$991,Concentrado!$A$2:$A$991,"="&amp;$A30,Concentrado!$B$2:$B$991, "=Aguascalientes")</f>
        <v>10.474296512786642</v>
      </c>
      <c r="N30" s="12">
        <f>SUMIFS(Concentrado!O$2:O$991,Concentrado!$A$2:$A$991,"="&amp;$A30,Concentrado!$B$2:$B$991, "=Aguascalientes")</f>
        <v>0.84698269473190879</v>
      </c>
      <c r="O30" s="12">
        <f>SUMIFS(Concentrado!P$2:P$991,Concentrado!$A$2:$A$991,"="&amp;$A30,Concentrado!$B$2:$B$991, "=Aguascalientes")</f>
        <v>11.234670969416515</v>
      </c>
      <c r="P30" s="12">
        <f>SUMIFS(Concentrado!Q$2:Q$991,Concentrado!$A$2:$A$991,"="&amp;$A30,Concentrado!$B$2:$B$991, "=Aguascalientes")</f>
        <v>0.78808190893498609</v>
      </c>
      <c r="Q30" s="12">
        <f>SUMIFS(Concentrado!R$2:R$991,Concentrado!$A$2:$A$991,"="&amp;$A30,Concentrado!$B$2:$B$991, "=Aguascalientes")</f>
        <v>1.0746571485477083</v>
      </c>
    </row>
    <row r="31" spans="1:17" x14ac:dyDescent="0.25">
      <c r="A31" s="5">
        <v>2019</v>
      </c>
      <c r="B31" s="12">
        <f>SUMIFS(Concentrado!C$2:C$991,Concentrado!$A$2:$A$991,"="&amp;$A31,Concentrado!$B$2:$B$991, "=Aguascalientes")</f>
        <v>5.5915009186037219</v>
      </c>
      <c r="C31" s="12">
        <f>SUMIFS(Concentrado!D$2:D$991,Concentrado!$A$2:$A$991,"="&amp;$A31,Concentrado!$B$2:$B$991, "=Aguascalientes")</f>
        <v>9.58543014617781</v>
      </c>
      <c r="D31" s="12">
        <f>SUMIFS(Concentrado!E$2:E$991,Concentrado!$A$2:$A$991,"="&amp;$A31,Concentrado!$B$2:$B$991, "=Aguascalientes")</f>
        <v>9.7845639722319078</v>
      </c>
      <c r="E31" s="12">
        <f>SUMIFS(Concentrado!F$2:F$991,Concentrado!$A$2:$A$991,"="&amp;$A31,Concentrado!$B$2:$B$991, "=Aguascalientes")</f>
        <v>26.844829359713188</v>
      </c>
      <c r="F31" s="12">
        <f>SUMIFS(Concentrado!G$2:G$991,Concentrado!$A$2:$A$991,"="&amp;$A31,Concentrado!$B$2:$B$991, "=Aguascalientes")</f>
        <v>46.764810415458577</v>
      </c>
      <c r="G31" s="12">
        <f>SUMIFS(Concentrado!H$2:H$991,Concentrado!$A$2:$A$991,"="&amp;$A31,Concentrado!$B$2:$B$991, "=Aguascalientes")</f>
        <v>57.085489052373816</v>
      </c>
      <c r="H31" s="12">
        <f>SUMIFS(Concentrado!I$2:I$991,Concentrado!$A$2:$A$991,"="&amp;$A31,Concentrado!$B$2:$B$991, "=Aguascalientes")</f>
        <v>52.214227516324122</v>
      </c>
      <c r="I31" s="12">
        <f>SUMIFS(Concentrado!J$2:J$991,Concentrado!$A$2:$A$991,"="&amp;$A31,Concentrado!$B$2:$B$991, "=Aguascalientes")</f>
        <v>61.81321549841082</v>
      </c>
      <c r="J31" s="12">
        <f>SUMIFS(Concentrado!K$2:K$991,Concentrado!$A$2:$A$991,"="&amp;$A31,Concentrado!$B$2:$B$991, "=Aguascalientes")</f>
        <v>62.031014094039868</v>
      </c>
      <c r="K31" s="12">
        <f>SUMIFS(Concentrado!L$2:L$991,Concentrado!$A$2:$A$991,"="&amp;$A31,Concentrado!$B$2:$B$991, "=Aguascalientes")</f>
        <v>14.483323336307713</v>
      </c>
      <c r="L31" s="12">
        <f>SUMIFS(Concentrado!M$2:M$991,Concentrado!$A$2:$A$991,"="&amp;$A31,Concentrado!$B$2:$B$991, "=Aguascalientes")</f>
        <v>6.7117839851182088</v>
      </c>
      <c r="M31" s="12">
        <f>SUMIFS(Concentrado!N$2:N$991,Concentrado!$A$2:$A$991,"="&amp;$A31,Concentrado!$B$2:$B$991, "=Aguascalientes")</f>
        <v>13.197002559070931</v>
      </c>
      <c r="N31" s="12">
        <f>SUMIFS(Concentrado!O$2:O$991,Concentrado!$A$2:$A$991,"="&amp;$A31,Concentrado!$B$2:$B$991, "=Aguascalientes")</f>
        <v>0.6960947691262479</v>
      </c>
      <c r="O31" s="12">
        <f>SUMIFS(Concentrado!P$2:P$991,Concentrado!$A$2:$A$991,"="&amp;$A31,Concentrado!$B$2:$B$991, "=Aguascalientes")</f>
        <v>12.123824662553547</v>
      </c>
      <c r="P31" s="12">
        <f>SUMIFS(Concentrado!Q$2:Q$991,Concentrado!$A$2:$A$991,"="&amp;$A31,Concentrado!$B$2:$B$991, "=Aguascalientes")</f>
        <v>0.84780429285703685</v>
      </c>
      <c r="Q31" s="12">
        <f>SUMIFS(Concentrado!R$2:R$991,Concentrado!$A$2:$A$991,"="&amp;$A31,Concentrado!$B$2:$B$991, "=Aguascalientes")</f>
        <v>0.77715393511895048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"=Tamaulipas")</f>
        <v>99.42488151575516</v>
      </c>
      <c r="C2" s="12">
        <f>SUMIFS(Concentrado!D$2:D991,Concentrado!$A$2:$A991,"="&amp;$A2,Concentrado!$B$2:$B991, "=Tamaulipas")</f>
        <v>87.128518077410874</v>
      </c>
      <c r="D2" s="12">
        <f>SUMIFS(Concentrado!E$2:E991,Concentrado!$A$2:$A991,"="&amp;$A2,Concentrado!$B$2:$B991, "=Tamaulipas")</f>
        <v>33.728856349406712</v>
      </c>
      <c r="E2" s="12">
        <f>SUMIFS(Concentrado!F$2:F991,Concentrado!$A$2:$A991,"="&amp;$A2,Concentrado!$B$2:$B991, "=Tamaulipas")</f>
        <v>16.157535975763697</v>
      </c>
      <c r="F2" s="12">
        <f>SUMIFS(Concentrado!G$2:G991,Concentrado!$A$2:$A991,"="&amp;$A2,Concentrado!$B$2:$B991, "=Tamaulipas")</f>
        <v>33.236710764335371</v>
      </c>
      <c r="G2" s="12">
        <f>SUMIFS(Concentrado!H$2:H991,Concentrado!$A$2:$A991,"="&amp;$A2,Concentrado!$B$2:$B991, "=Tamaulipas")</f>
        <v>39.742578439866719</v>
      </c>
      <c r="H2" s="12">
        <f>SUMIFS(Concentrado!I$2:I991,Concentrado!$A$2:$A991,"="&amp;$A2,Concentrado!$B$2:$B991, "=Tamaulipas")</f>
        <v>34.898059563973426</v>
      </c>
      <c r="I2" s="12">
        <f>SUMIFS(Concentrado!J$2:J991,Concentrado!$A$2:$A991,"="&amp;$A2,Concentrado!$B$2:$B991, "=Tamaulipas")</f>
        <v>44.372426270536195</v>
      </c>
      <c r="J2" s="12">
        <f>SUMIFS(Concentrado!K$2:K991,Concentrado!$A$2:$A991,"="&amp;$A2,Concentrado!$B$2:$B991, "=Tamaulipas")</f>
        <v>52.501584099520237</v>
      </c>
      <c r="K2" s="12">
        <f>SUMIFS(Concentrado!L$2:L991,Concentrado!$A$2:$A991,"="&amp;$A2,Concentrado!$B$2:$B991, "=Tamaulipas")</f>
        <v>9.6554637424405048</v>
      </c>
      <c r="L2" s="12">
        <f>SUMIFS(Concentrado!M$2:M991,Concentrado!$A$2:$A991,"="&amp;$A2,Concentrado!$B$2:$B991, "=Tamaulipas")</f>
        <v>11.250339449897195</v>
      </c>
      <c r="M2" s="12">
        <f>SUMIFS(Concentrado!N$2:N991,Concentrado!$A$2:$A991,"="&amp;$A2,Concentrado!$B$2:$B991, "=Tamaulipas")</f>
        <v>20.176793742942454</v>
      </c>
      <c r="N2" s="12">
        <f>SUMIFS(Concentrado!O$2:O991,Concentrado!$A$2:$A991,"="&amp;$A2,Concentrado!$B$2:$B991, "=Tamaulipas")</f>
        <v>2.2314953250172942</v>
      </c>
      <c r="O2" s="12">
        <f>SUMIFS(Concentrado!P$2:P991,Concentrado!$A$2:$A991,"="&amp;$A2,Concentrado!$B$2:$B991, "=Tamaulipas")</f>
        <v>2.9642016433942766</v>
      </c>
      <c r="P2" s="12">
        <f>SUMIFS(Concentrado!Q$2:Q991,Concentrado!$A$2:$A991,"="&amp;$A2,Concentrado!$B$2:$B991, "=Tamaulipas")</f>
        <v>9.6554637424405048</v>
      </c>
      <c r="Q2" s="12">
        <f>SUMIFS(Concentrado!R$2:R991,Concentrado!$A$2:$A991,"="&amp;$A2,Concentrado!$B$2:$B991, "=Tamaulipas")</f>
        <v>0.77588547930325491</v>
      </c>
    </row>
    <row r="3" spans="1:17" x14ac:dyDescent="0.25">
      <c r="A3" s="5">
        <v>1991</v>
      </c>
      <c r="B3" s="12">
        <f>SUMIFS(Concentrado!C$2:C992,Concentrado!$A$2:$A992,"="&amp;$A3,Concentrado!$B$2:$B992, "=Tamaulipas")</f>
        <v>54.814480736873143</v>
      </c>
      <c r="C3" s="12">
        <f>SUMIFS(Concentrado!D$2:D992,Concentrado!$A$2:$A992,"="&amp;$A3,Concentrado!$B$2:$B992, "=Tamaulipas")</f>
        <v>49.957501431074263</v>
      </c>
      <c r="D3" s="12">
        <f>SUMIFS(Concentrado!E$2:E992,Concentrado!$A$2:$A992,"="&amp;$A3,Concentrado!$B$2:$B992, "=Tamaulipas")</f>
        <v>30.623271345590442</v>
      </c>
      <c r="E3" s="12">
        <f>SUMIFS(Concentrado!F$2:F992,Concentrado!$A$2:$A992,"="&amp;$A3,Concentrado!$B$2:$B992, "=Tamaulipas")</f>
        <v>15.214109330930283</v>
      </c>
      <c r="F3" s="12">
        <f>SUMIFS(Concentrado!G$2:G992,Concentrado!$A$2:$A992,"="&amp;$A3,Concentrado!$B$2:$B992, "=Tamaulipas")</f>
        <v>35.473572188719402</v>
      </c>
      <c r="G3" s="12">
        <f>SUMIFS(Concentrado!H$2:H992,Concentrado!$A$2:$A992,"="&amp;$A3,Concentrado!$B$2:$B992, "=Tamaulipas")</f>
        <v>38.854342300413826</v>
      </c>
      <c r="H3" s="12">
        <f>SUMIFS(Concentrado!I$2:I992,Concentrado!$A$2:$A992,"="&amp;$A3,Concentrado!$B$2:$B992, "=Tamaulipas")</f>
        <v>35.426197545652649</v>
      </c>
      <c r="I3" s="12">
        <f>SUMIFS(Concentrado!J$2:J992,Concentrado!$A$2:$A992,"="&amp;$A3,Concentrado!$B$2:$B992, "=Tamaulipas")</f>
        <v>42.25059314951239</v>
      </c>
      <c r="J3" s="12">
        <f>SUMIFS(Concentrado!K$2:K992,Concentrado!$A$2:$A992,"="&amp;$A3,Concentrado!$B$2:$B992, "=Tamaulipas")</f>
        <v>52.214486116442956</v>
      </c>
      <c r="K3" s="12">
        <f>SUMIFS(Concentrado!L$2:L992,Concentrado!$A$2:$A992,"="&amp;$A3,Concentrado!$B$2:$B992, "=Tamaulipas")</f>
        <v>8.9208555227283099</v>
      </c>
      <c r="L3" s="12">
        <f>SUMIFS(Concentrado!M$2:M992,Concentrado!$A$2:$A992,"="&amp;$A3,Concentrado!$B$2:$B992, "=Tamaulipas")</f>
        <v>13.825212113422548</v>
      </c>
      <c r="M3" s="12">
        <f>SUMIFS(Concentrado!N$2:N992,Concentrado!$A$2:$A992,"="&amp;$A3,Concentrado!$B$2:$B992, "=Tamaulipas")</f>
        <v>24.721878862793574</v>
      </c>
      <c r="N3" s="12">
        <f>SUMIFS(Concentrado!O$2:O992,Concentrado!$A$2:$A992,"="&amp;$A3,Concentrado!$B$2:$B992, "=Tamaulipas")</f>
        <v>2.9457584865197886</v>
      </c>
      <c r="O3" s="12">
        <f>SUMIFS(Concentrado!P$2:P992,Concentrado!$A$2:$A992,"="&amp;$A3,Concentrado!$B$2:$B992, "=Tamaulipas")</f>
        <v>3.8349981935140085</v>
      </c>
      <c r="P3" s="12">
        <f>SUMIFS(Concentrado!Q$2:Q992,Concentrado!$A$2:$A992,"="&amp;$A3,Concentrado!$B$2:$B992, "=Tamaulipas")</f>
        <v>8.8362976504749611</v>
      </c>
      <c r="Q3" s="12">
        <f>SUMIFS(Concentrado!R$2:R992,Concentrado!$A$2:$A992,"="&amp;$A3,Concentrado!$B$2:$B992, "=Tamaulipas")</f>
        <v>0.80329978640681465</v>
      </c>
    </row>
    <row r="4" spans="1:17" x14ac:dyDescent="0.25">
      <c r="A4" s="5">
        <v>1992</v>
      </c>
      <c r="B4" s="12">
        <f>SUMIFS(Concentrado!C$2:C993,Concentrado!$A$2:$A993,"="&amp;$A4,Concentrado!$B$2:$B993, "=Tamaulipas")</f>
        <v>38.038449676159146</v>
      </c>
      <c r="C4" s="12">
        <f>SUMIFS(Concentrado!D$2:D993,Concentrado!$A$2:$A993,"="&amp;$A4,Concentrado!$B$2:$B993, "=Tamaulipas")</f>
        <v>62.712038655289398</v>
      </c>
      <c r="D4" s="12">
        <f>SUMIFS(Concentrado!E$2:E993,Concentrado!$A$2:$A993,"="&amp;$A4,Concentrado!$B$2:$B993, "=Tamaulipas")</f>
        <v>26.757718282682102</v>
      </c>
      <c r="E4" s="12">
        <f>SUMIFS(Concentrado!F$2:F993,Concentrado!$A$2:$A993,"="&amp;$A4,Concentrado!$B$2:$B993, "=Tamaulipas")</f>
        <v>15.451640135069947</v>
      </c>
      <c r="F4" s="12">
        <f>SUMIFS(Concentrado!G$2:G993,Concentrado!$A$2:$A993,"="&amp;$A4,Concentrado!$B$2:$B993, "=Tamaulipas")</f>
        <v>35.487620477899952</v>
      </c>
      <c r="G4" s="12">
        <f>SUMIFS(Concentrado!H$2:H993,Concentrado!$A$2:$A993,"="&amp;$A4,Concentrado!$B$2:$B993, "=Tamaulipas")</f>
        <v>38.917932121815618</v>
      </c>
      <c r="H4" s="12">
        <f>SUMIFS(Concentrado!I$2:I993,Concentrado!$A$2:$A993,"="&amp;$A4,Concentrado!$B$2:$B993, "=Tamaulipas")</f>
        <v>36.774547010129261</v>
      </c>
      <c r="I4" s="12">
        <f>SUMIFS(Concentrado!J$2:J993,Concentrado!$A$2:$A993,"="&amp;$A4,Concentrado!$B$2:$B993, "=Tamaulipas")</f>
        <v>41.040428538044146</v>
      </c>
      <c r="J4" s="12">
        <f>SUMIFS(Concentrado!K$2:K993,Concentrado!$A$2:$A993,"="&amp;$A4,Concentrado!$B$2:$B993, "=Tamaulipas")</f>
        <v>53.398058252427184</v>
      </c>
      <c r="K4" s="12">
        <f>SUMIFS(Concentrado!L$2:L993,Concentrado!$A$2:$A993,"="&amp;$A4,Concentrado!$B$2:$B993, "=Tamaulipas")</f>
        <v>9.7502281968301379</v>
      </c>
      <c r="L4" s="12">
        <f>SUMIFS(Concentrado!M$2:M993,Concentrado!$A$2:$A993,"="&amp;$A4,Concentrado!$B$2:$B993, "=Tamaulipas")</f>
        <v>16.430171769977598</v>
      </c>
      <c r="M4" s="12">
        <f>SUMIFS(Concentrado!N$2:N993,Concentrado!$A$2:$A993,"="&amp;$A4,Concentrado!$B$2:$B993, "=Tamaulipas")</f>
        <v>30.186816366591366</v>
      </c>
      <c r="N4" s="12">
        <f>SUMIFS(Concentrado!O$2:O993,Concentrado!$A$2:$A993,"="&amp;$A4,Concentrado!$B$2:$B993, "=Tamaulipas")</f>
        <v>2.642442078908275</v>
      </c>
      <c r="O4" s="12">
        <f>SUMIFS(Concentrado!P$2:P993,Concentrado!$A$2:$A993,"="&amp;$A4,Concentrado!$B$2:$B993, "=Tamaulipas")</f>
        <v>4.4894184407351867</v>
      </c>
      <c r="P4" s="12">
        <f>SUMIFS(Concentrado!Q$2:Q993,Concentrado!$A$2:$A993,"="&amp;$A4,Concentrado!$B$2:$B993, "=Tamaulipas")</f>
        <v>8.9204215417807653</v>
      </c>
      <c r="Q4" s="12">
        <f>SUMIFS(Concentrado!R$2:R993,Concentrado!$A$2:$A993,"="&amp;$A4,Concentrado!$B$2:$B993, "=Tamaulipas")</f>
        <v>1.410671313583935</v>
      </c>
    </row>
    <row r="5" spans="1:17" x14ac:dyDescent="0.25">
      <c r="A5" s="5">
        <v>1993</v>
      </c>
      <c r="B5" s="12">
        <f>SUMIFS(Concentrado!C$2:C994,Concentrado!$A$2:$A994,"="&amp;$A5,Concentrado!$B$2:$B994, "=Tamaulipas")</f>
        <v>34.534127843987001</v>
      </c>
      <c r="C5" s="12">
        <f>SUMIFS(Concentrado!D$2:D994,Concentrado!$A$2:$A994,"="&amp;$A5,Concentrado!$B$2:$B994, "=Tamaulipas")</f>
        <v>49.431202600216693</v>
      </c>
      <c r="D5" s="12">
        <f>SUMIFS(Concentrado!E$2:E994,Concentrado!$A$2:$A994,"="&amp;$A5,Concentrado!$B$2:$B994, "=Tamaulipas")</f>
        <v>22.764399393192168</v>
      </c>
      <c r="E5" s="12">
        <f>SUMIFS(Concentrado!F$2:F994,Concentrado!$A$2:$A994,"="&amp;$A5,Concentrado!$B$2:$B994, "=Tamaulipas")</f>
        <v>18.757865099990351</v>
      </c>
      <c r="F5" s="12">
        <f>SUMIFS(Concentrado!G$2:G994,Concentrado!$A$2:$A994,"="&amp;$A5,Concentrado!$B$2:$B994, "=Tamaulipas")</f>
        <v>33.958231375408253</v>
      </c>
      <c r="G5" s="12">
        <f>SUMIFS(Concentrado!H$2:H994,Concentrado!$A$2:$A994,"="&amp;$A5,Concentrado!$B$2:$B994, "=Tamaulipas")</f>
        <v>38.093251464756818</v>
      </c>
      <c r="H5" s="12">
        <f>SUMIFS(Concentrado!I$2:I994,Concentrado!$A$2:$A994,"="&amp;$A5,Concentrado!$B$2:$B994, "=Tamaulipas")</f>
        <v>35.792123930843395</v>
      </c>
      <c r="I5" s="12">
        <f>SUMIFS(Concentrado!J$2:J994,Concentrado!$A$2:$A994,"="&amp;$A5,Concentrado!$B$2:$B994, "=Tamaulipas")</f>
        <v>40.370827942449679</v>
      </c>
      <c r="J5" s="12">
        <f>SUMIFS(Concentrado!K$2:K994,Concentrado!$A$2:$A994,"="&amp;$A5,Concentrado!$B$2:$B994, "=Tamaulipas")</f>
        <v>55.082434203584192</v>
      </c>
      <c r="K5" s="12">
        <f>SUMIFS(Concentrado!L$2:L994,Concentrado!$A$2:$A994,"="&amp;$A5,Concentrado!$B$2:$B994, "=Tamaulipas")</f>
        <v>9.2483081096254516</v>
      </c>
      <c r="L5" s="12">
        <f>SUMIFS(Concentrado!M$2:M994,Concentrado!$A$2:$A994,"="&amp;$A5,Concentrado!$B$2:$B994, "=Tamaulipas")</f>
        <v>14.340988786731979</v>
      </c>
      <c r="M5" s="12">
        <f>SUMIFS(Concentrado!N$2:N994,Concentrado!$A$2:$A994,"="&amp;$A5,Concentrado!$B$2:$B994, "=Tamaulipas")</f>
        <v>26.78266481781645</v>
      </c>
      <c r="N5" s="12">
        <f>SUMIFS(Concentrado!O$2:O994,Concentrado!$A$2:$A994,"="&amp;$A5,Concentrado!$B$2:$B994, "=Tamaulipas")</f>
        <v>2.0266479890787994</v>
      </c>
      <c r="O5" s="12">
        <f>SUMIFS(Concentrado!P$2:P994,Concentrado!$A$2:$A994,"="&amp;$A5,Concentrado!$B$2:$B994, "=Tamaulipas")</f>
        <v>3.2593365176063429</v>
      </c>
      <c r="P5" s="12">
        <f>SUMIFS(Concentrado!Q$2:Q994,Concentrado!$A$2:$A994,"="&amp;$A5,Concentrado!$B$2:$B994, "=Tamaulipas")</f>
        <v>8.1482890833704413</v>
      </c>
      <c r="Q5" s="12">
        <f>SUMIFS(Concentrado!R$2:R994,Concentrado!$A$2:$A994,"="&amp;$A5,Concentrado!$B$2:$B994, "=Tamaulipas")</f>
        <v>1.6703992620909407</v>
      </c>
    </row>
    <row r="6" spans="1:17" x14ac:dyDescent="0.25">
      <c r="A6" s="5">
        <v>1994</v>
      </c>
      <c r="B6" s="12">
        <f>SUMIFS(Concentrado!C$2:C995,Concentrado!$A$2:$A995,"="&amp;$A6,Concentrado!$B$2:$B995, "=Tamaulipas")</f>
        <v>41.175269396732091</v>
      </c>
      <c r="C6" s="12">
        <f>SUMIFS(Concentrado!D$2:D995,Concentrado!$A$2:$A995,"="&amp;$A6,Concentrado!$B$2:$B995, "=Tamaulipas")</f>
        <v>56.239392346756027</v>
      </c>
      <c r="D6" s="12">
        <f>SUMIFS(Concentrado!E$2:E995,Concentrado!$A$2:$A995,"="&amp;$A6,Concentrado!$B$2:$B995, "=Tamaulipas")</f>
        <v>25.885157943485833</v>
      </c>
      <c r="E6" s="12">
        <f>SUMIFS(Concentrado!F$2:F995,Concentrado!$A$2:$A995,"="&amp;$A6,Concentrado!$B$2:$B995, "=Tamaulipas")</f>
        <v>14.967608334668679</v>
      </c>
      <c r="F6" s="12">
        <f>SUMIFS(Concentrado!G$2:G995,Concentrado!$A$2:$A995,"="&amp;$A6,Concentrado!$B$2:$B995, "=Tamaulipas")</f>
        <v>45.087192813198428</v>
      </c>
      <c r="G6" s="12">
        <f>SUMIFS(Concentrado!H$2:H995,Concentrado!$A$2:$A995,"="&amp;$A6,Concentrado!$B$2:$B995, "=Tamaulipas")</f>
        <v>39.589882443268181</v>
      </c>
      <c r="H6" s="12">
        <f>SUMIFS(Concentrado!I$2:I995,Concentrado!$A$2:$A995,"="&amp;$A6,Concentrado!$B$2:$B995, "=Tamaulipas")</f>
        <v>36.143220529993243</v>
      </c>
      <c r="I6" s="12">
        <f>SUMIFS(Concentrado!J$2:J995,Concentrado!$A$2:$A995,"="&amp;$A6,Concentrado!$B$2:$B995, "=Tamaulipas")</f>
        <v>42.999347843224378</v>
      </c>
      <c r="J6" s="12">
        <f>SUMIFS(Concentrado!K$2:K995,Concentrado!$A$2:$A995,"="&amp;$A6,Concentrado!$B$2:$B995, "=Tamaulipas")</f>
        <v>56.802874809906513</v>
      </c>
      <c r="K6" s="12">
        <f>SUMIFS(Concentrado!L$2:L995,Concentrado!$A$2:$A995,"="&amp;$A6,Concentrado!$B$2:$B995, "=Tamaulipas")</f>
        <v>10.608006923625954</v>
      </c>
      <c r="L6" s="12">
        <f>SUMIFS(Concentrado!M$2:M995,Concentrado!$A$2:$A995,"="&amp;$A6,Concentrado!$B$2:$B995, "=Tamaulipas")</f>
        <v>13.33006153044318</v>
      </c>
      <c r="M6" s="12">
        <f>SUMIFS(Concentrado!N$2:N995,Concentrado!$A$2:$A995,"="&amp;$A6,Concentrado!$B$2:$B995, "=Tamaulipas")</f>
        <v>23.82715651865924</v>
      </c>
      <c r="N6" s="12">
        <f>SUMIFS(Concentrado!O$2:O995,Concentrado!$A$2:$A995,"="&amp;$A6,Concentrado!$B$2:$B995, "=Tamaulipas")</f>
        <v>2.9462516114801889</v>
      </c>
      <c r="O6" s="12">
        <f>SUMIFS(Concentrado!P$2:P995,Concentrado!$A$2:$A995,"="&amp;$A6,Concentrado!$B$2:$B995, "=Tamaulipas")</f>
        <v>3.132411947410719</v>
      </c>
      <c r="P6" s="12">
        <f>SUMIFS(Concentrado!Q$2:Q995,Concentrado!$A$2:$A995,"="&amp;$A6,Concentrado!$B$2:$B995, "=Tamaulipas")</f>
        <v>6.4848947985939791</v>
      </c>
      <c r="Q6" s="12">
        <f>SUMIFS(Concentrado!R$2:R995,Concentrado!$A$2:$A995,"="&amp;$A6,Concentrado!$B$2:$B995, "=Tamaulipas")</f>
        <v>2.5219035327865473</v>
      </c>
    </row>
    <row r="7" spans="1:17" x14ac:dyDescent="0.25">
      <c r="A7" s="5">
        <v>1995</v>
      </c>
      <c r="B7" s="12">
        <f>SUMIFS(Concentrado!C$2:C996,Concentrado!$A$2:$A996,"="&amp;$A7,Concentrado!$B$2:$B996, "=Tamaulipas")</f>
        <v>40.101812204207711</v>
      </c>
      <c r="C7" s="12">
        <f>SUMIFS(Concentrado!D$2:D996,Concentrado!$A$2:$A996,"="&amp;$A7,Concentrado!$B$2:$B996, "=Tamaulipas")</f>
        <v>48.718730529078783</v>
      </c>
      <c r="D7" s="12">
        <f>SUMIFS(Concentrado!E$2:E996,Concentrado!$A$2:$A996,"="&amp;$A7,Concentrado!$B$2:$B996, "=Tamaulipas")</f>
        <v>21.297294902790629</v>
      </c>
      <c r="E7" s="12">
        <f>SUMIFS(Concentrado!F$2:F996,Concentrado!$A$2:$A996,"="&amp;$A7,Concentrado!$B$2:$B996, "=Tamaulipas")</f>
        <v>19.763889669789702</v>
      </c>
      <c r="F7" s="12">
        <f>SUMIFS(Concentrado!G$2:G996,Concentrado!$A$2:$A996,"="&amp;$A7,Concentrado!$B$2:$B996, "=Tamaulipas")</f>
        <v>37.656982545988591</v>
      </c>
      <c r="G7" s="12">
        <f>SUMIFS(Concentrado!H$2:H996,Concentrado!$A$2:$A996,"="&amp;$A7,Concentrado!$B$2:$B996, "=Tamaulipas")</f>
        <v>40.73379070624128</v>
      </c>
      <c r="H7" s="12">
        <f>SUMIFS(Concentrado!I$2:I996,Concentrado!$A$2:$A996,"="&amp;$A7,Concentrado!$B$2:$B996, "=Tamaulipas")</f>
        <v>37.525917821406715</v>
      </c>
      <c r="I7" s="12">
        <f>SUMIFS(Concentrado!J$2:J996,Concentrado!$A$2:$A996,"="&amp;$A7,Concentrado!$B$2:$B996, "=Tamaulipas")</f>
        <v>43.904924316832329</v>
      </c>
      <c r="J7" s="12">
        <f>SUMIFS(Concentrado!K$2:K996,Concentrado!$A$2:$A996,"="&amp;$A7,Concentrado!$B$2:$B996, "=Tamaulipas")</f>
        <v>60.962938941031638</v>
      </c>
      <c r="K7" s="12">
        <f>SUMIFS(Concentrado!L$2:L996,Concentrado!$A$2:$A996,"="&amp;$A7,Concentrado!$B$2:$B996, "=Tamaulipas")</f>
        <v>9.4455166855052255</v>
      </c>
      <c r="L7" s="12">
        <f>SUMIFS(Concentrado!M$2:M996,Concentrado!$A$2:$A996,"="&amp;$A7,Concentrado!$B$2:$B996, "=Tamaulipas")</f>
        <v>12.0823900935421</v>
      </c>
      <c r="M7" s="12">
        <f>SUMIFS(Concentrado!N$2:N996,Concentrado!$A$2:$A996,"="&amp;$A7,Concentrado!$B$2:$B996, "=Tamaulipas")</f>
        <v>22.008871633652038</v>
      </c>
      <c r="N7" s="12">
        <f>SUMIFS(Concentrado!O$2:O996,Concentrado!$A$2:$A996,"="&amp;$A7,Concentrado!$B$2:$B996, "=Tamaulipas")</f>
        <v>2.2695950181606732</v>
      </c>
      <c r="O7" s="12">
        <f>SUMIFS(Concentrado!P$2:P996,Concentrado!$A$2:$A996,"="&amp;$A7,Concentrado!$B$2:$B996, "=Tamaulipas")</f>
        <v>5.0497889770875535</v>
      </c>
      <c r="P7" s="12">
        <f>SUMIFS(Concentrado!Q$2:Q996,Concentrado!$A$2:$A996,"="&amp;$A7,Concentrado!$B$2:$B996, "=Tamaulipas")</f>
        <v>7.2809191117436116</v>
      </c>
      <c r="Q7" s="12">
        <f>SUMIFS(Concentrado!R$2:R996,Concentrado!$A$2:$A996,"="&amp;$A7,Concentrado!$B$2:$B996, "=Tamaulipas")</f>
        <v>2.4794481299451214</v>
      </c>
    </row>
    <row r="8" spans="1:17" x14ac:dyDescent="0.25">
      <c r="A8" s="5">
        <v>1996</v>
      </c>
      <c r="B8" s="12">
        <f>SUMIFS(Concentrado!C$2:C997,Concentrado!$A$2:$A997,"="&amp;$A8,Concentrado!$B$2:$B997, "=Tamaulipas")</f>
        <v>24.625123536036408</v>
      </c>
      <c r="C8" s="12">
        <f>SUMIFS(Concentrado!D$2:D997,Concentrado!$A$2:$A997,"="&amp;$A8,Concentrado!$B$2:$B997, "=Tamaulipas")</f>
        <v>47.936907150150873</v>
      </c>
      <c r="D8" s="12">
        <f>SUMIFS(Concentrado!E$2:E997,Concentrado!$A$2:$A997,"="&amp;$A8,Concentrado!$B$2:$B997, "=Tamaulipas")</f>
        <v>22.590485612993653</v>
      </c>
      <c r="E8" s="12">
        <f>SUMIFS(Concentrado!F$2:F997,Concentrado!$A$2:$A997,"="&amp;$A8,Concentrado!$B$2:$B997, "=Tamaulipas")</f>
        <v>17.808558001484048</v>
      </c>
      <c r="F8" s="12">
        <f>SUMIFS(Concentrado!G$2:G997,Concentrado!$A$2:$A997,"="&amp;$A8,Concentrado!$B$2:$B997, "=Tamaulipas")</f>
        <v>42.059450118406495</v>
      </c>
      <c r="G8" s="12">
        <f>SUMIFS(Concentrado!H$2:H997,Concentrado!$A$2:$A997,"="&amp;$A8,Concentrado!$B$2:$B997, "=Tamaulipas")</f>
        <v>42.722925987359268</v>
      </c>
      <c r="H8" s="12">
        <f>SUMIFS(Concentrado!I$2:I997,Concentrado!$A$2:$A997,"="&amp;$A8,Concentrado!$B$2:$B997, "=Tamaulipas")</f>
        <v>38.852665253983758</v>
      </c>
      <c r="I8" s="12">
        <f>SUMIFS(Concentrado!J$2:J997,Concentrado!$A$2:$A997,"="&amp;$A8,Concentrado!$B$2:$B997, "=Tamaulipas")</f>
        <v>46.548748291868336</v>
      </c>
      <c r="J8" s="12">
        <f>SUMIFS(Concentrado!K$2:K997,Concentrado!$A$2:$A997,"="&amp;$A8,Concentrado!$B$2:$B997, "=Tamaulipas")</f>
        <v>63.543592449553337</v>
      </c>
      <c r="K8" s="12">
        <f>SUMIFS(Concentrado!L$2:L997,Concentrado!$A$2:$A997,"="&amp;$A8,Concentrado!$B$2:$B997, "=Tamaulipas")</f>
        <v>9.6957092430625469</v>
      </c>
      <c r="L8" s="12">
        <f>SUMIFS(Concentrado!M$2:M997,Concentrado!$A$2:$A997,"="&amp;$A8,Concentrado!$B$2:$B997, "=Tamaulipas")</f>
        <v>10.081992479837947</v>
      </c>
      <c r="M8" s="12">
        <f>SUMIFS(Concentrado!N$2:N997,Concentrado!$A$2:$A997,"="&amp;$A8,Concentrado!$B$2:$B997, "=Tamaulipas")</f>
        <v>18.493868660896268</v>
      </c>
      <c r="N8" s="12">
        <f>SUMIFS(Concentrado!O$2:O997,Concentrado!$A$2:$A997,"="&amp;$A8,Concentrado!$B$2:$B997, "=Tamaulipas")</f>
        <v>1.6898885518500055</v>
      </c>
      <c r="O8" s="12">
        <f>SUMIFS(Concentrado!P$2:P997,Concentrado!$A$2:$A997,"="&amp;$A8,Concentrado!$B$2:$B997, "=Tamaulipas")</f>
        <v>3.075636632754569</v>
      </c>
      <c r="P8" s="12">
        <f>SUMIFS(Concentrado!Q$2:Q997,Concentrado!$A$2:$A997,"="&amp;$A8,Concentrado!$B$2:$B997, "=Tamaulipas")</f>
        <v>6.7985849672470433</v>
      </c>
      <c r="Q8" s="12">
        <f>SUMIFS(Concentrado!R$2:R997,Concentrado!$A$2:$A997,"="&amp;$A8,Concentrado!$B$2:$B997, "=Tamaulipas")</f>
        <v>2.7812393047828818</v>
      </c>
    </row>
    <row r="9" spans="1:17" x14ac:dyDescent="0.25">
      <c r="A9" s="5">
        <v>1997</v>
      </c>
      <c r="B9" s="12">
        <f>SUMIFS(Concentrado!C$2:C998,Concentrado!$A$2:$A998,"="&amp;$A9,Concentrado!$B$2:$B998, "=Tamaulipas")</f>
        <v>16.276995396865704</v>
      </c>
      <c r="C9" s="12">
        <f>SUMIFS(Concentrado!D$2:D998,Concentrado!$A$2:$A998,"="&amp;$A9,Concentrado!$B$2:$B998, "=Tamaulipas")</f>
        <v>38.739249044540372</v>
      </c>
      <c r="D9" s="12">
        <f>SUMIFS(Concentrado!E$2:E998,Concentrado!$A$2:$A998,"="&amp;$A9,Concentrado!$B$2:$B998, "=Tamaulipas")</f>
        <v>23.941850034635877</v>
      </c>
      <c r="E9" s="12">
        <f>SUMIFS(Concentrado!F$2:F998,Concentrado!$A$2:$A998,"="&amp;$A9,Concentrado!$B$2:$B998, "=Tamaulipas")</f>
        <v>19.791929361965657</v>
      </c>
      <c r="F9" s="12">
        <f>SUMIFS(Concentrado!G$2:G998,Concentrado!$A$2:$A998,"="&amp;$A9,Concentrado!$B$2:$B998, "=Tamaulipas")</f>
        <v>42.61401468407923</v>
      </c>
      <c r="G9" s="12">
        <f>SUMIFS(Concentrado!H$2:H998,Concentrado!$A$2:$A998,"="&amp;$A9,Concentrado!$B$2:$B998, "=Tamaulipas")</f>
        <v>43.186881483236597</v>
      </c>
      <c r="H9" s="12">
        <f>SUMIFS(Concentrado!I$2:I998,Concentrado!$A$2:$A998,"="&amp;$A9,Concentrado!$B$2:$B998, "=Tamaulipas")</f>
        <v>40.038973297201835</v>
      </c>
      <c r="I9" s="12">
        <f>SUMIFS(Concentrado!J$2:J998,Concentrado!$A$2:$A998,"="&amp;$A9,Concentrado!$B$2:$B998, "=Tamaulipas")</f>
        <v>46.300269670838958</v>
      </c>
      <c r="J9" s="12">
        <f>SUMIFS(Concentrado!K$2:K998,Concentrado!$A$2:$A998,"="&amp;$A9,Concentrado!$B$2:$B998, "=Tamaulipas")</f>
        <v>63.777296493649146</v>
      </c>
      <c r="K9" s="12">
        <f>SUMIFS(Concentrado!L$2:L998,Concentrado!$A$2:$A998,"="&amp;$A9,Concentrado!$B$2:$B998, "=Tamaulipas")</f>
        <v>9.3111067877968487</v>
      </c>
      <c r="L9" s="12">
        <f>SUMIFS(Concentrado!M$2:M998,Concentrado!$A$2:$A998,"="&amp;$A9,Concentrado!$B$2:$B998, "=Tamaulipas")</f>
        <v>9.9924072844649103</v>
      </c>
      <c r="M9" s="12">
        <f>SUMIFS(Concentrado!N$2:N998,Concentrado!$A$2:$A998,"="&amp;$A9,Concentrado!$B$2:$B998, "=Tamaulipas")</f>
        <v>18.192613342264714</v>
      </c>
      <c r="N9" s="12">
        <f>SUMIFS(Concentrado!O$2:O998,Concentrado!$A$2:$A998,"="&amp;$A9,Concentrado!$B$2:$B998, "=Tamaulipas")</f>
        <v>1.7315548006980424</v>
      </c>
      <c r="O9" s="12">
        <f>SUMIFS(Concentrado!P$2:P998,Concentrado!$A$2:$A998,"="&amp;$A9,Concentrado!$B$2:$B998, "=Tamaulipas")</f>
        <v>4.175278177908603</v>
      </c>
      <c r="P9" s="12">
        <f>SUMIFS(Concentrado!Q$2:Q998,Concentrado!$A$2:$A998,"="&amp;$A9,Concentrado!$B$2:$B998, "=Tamaulipas")</f>
        <v>6.5859048011245998</v>
      </c>
      <c r="Q9" s="12">
        <f>SUMIFS(Concentrado!R$2:R998,Concentrado!$A$2:$A998,"="&amp;$A9,Concentrado!$B$2:$B998, "=Tamaulipas")</f>
        <v>2.7630520142649186</v>
      </c>
    </row>
    <row r="10" spans="1:17" x14ac:dyDescent="0.25">
      <c r="A10" s="5">
        <v>1998</v>
      </c>
      <c r="B10" s="12">
        <f>SUMIFS(Concentrado!C$2:C999,Concentrado!$A$2:$A999,"="&amp;$A10,Concentrado!$B$2:$B999, "=Tamaulipas")</f>
        <v>15.848629416996847</v>
      </c>
      <c r="C10" s="12">
        <f>SUMIFS(Concentrado!D$2:D999,Concentrado!$A$2:$A999,"="&amp;$A10,Concentrado!$B$2:$B999, "=Tamaulipas")</f>
        <v>35.578555834074557</v>
      </c>
      <c r="D10" s="12">
        <f>SUMIFS(Concentrado!E$2:E999,Concentrado!$A$2:$A999,"="&amp;$A10,Concentrado!$B$2:$B999, "=Tamaulipas")</f>
        <v>22.566106326547015</v>
      </c>
      <c r="E10" s="12">
        <f>SUMIFS(Concentrado!F$2:F999,Concentrado!$A$2:$A999,"="&amp;$A10,Concentrado!$B$2:$B999, "=Tamaulipas")</f>
        <v>21.793294466048827</v>
      </c>
      <c r="F10" s="12">
        <f>SUMIFS(Concentrado!G$2:G999,Concentrado!$A$2:$A999,"="&amp;$A10,Concentrado!$B$2:$B999, "=Tamaulipas")</f>
        <v>44.36308818778938</v>
      </c>
      <c r="G10" s="12">
        <f>SUMIFS(Concentrado!H$2:H999,Concentrado!$A$2:$A999,"="&amp;$A10,Concentrado!$B$2:$B999, "=Tamaulipas")</f>
        <v>50.434014569826438</v>
      </c>
      <c r="H10" s="12">
        <f>SUMIFS(Concentrado!I$2:I999,Concentrado!$A$2:$A999,"="&amp;$A10,Concentrado!$B$2:$B999, "=Tamaulipas")</f>
        <v>45.07203690534201</v>
      </c>
      <c r="I10" s="12">
        <f>SUMIFS(Concentrado!J$2:J999,Concentrado!$A$2:$A999,"="&amp;$A10,Concentrado!$B$2:$B999, "=Tamaulipas")</f>
        <v>55.738767530949779</v>
      </c>
      <c r="J10" s="12">
        <f>SUMIFS(Concentrado!K$2:K999,Concentrado!$A$2:$A999,"="&amp;$A10,Concentrado!$B$2:$B999, "=Tamaulipas")</f>
        <v>59.971572880676618</v>
      </c>
      <c r="K10" s="12">
        <f>SUMIFS(Concentrado!L$2:L999,Concentrado!$A$2:$A999,"="&amp;$A10,Concentrado!$B$2:$B999, "=Tamaulipas")</f>
        <v>7.9417800720697986</v>
      </c>
      <c r="L10" s="12">
        <f>SUMIFS(Concentrado!M$2:M999,Concentrado!$A$2:$A999,"="&amp;$A10,Concentrado!$B$2:$B999, "=Tamaulipas")</f>
        <v>11.318892158791067</v>
      </c>
      <c r="M10" s="12">
        <f>SUMIFS(Concentrado!N$2:N999,Concentrado!$A$2:$A999,"="&amp;$A10,Concentrado!$B$2:$B999, "=Tamaulipas")</f>
        <v>20.297341122935471</v>
      </c>
      <c r="N10" s="12">
        <f>SUMIFS(Concentrado!O$2:O999,Concentrado!$A$2:$A999,"="&amp;$A10,Concentrado!$B$2:$B999, "=Tamaulipas")</f>
        <v>2.3624378291263484</v>
      </c>
      <c r="O10" s="12">
        <f>SUMIFS(Concentrado!P$2:P999,Concentrado!$A$2:$A999,"="&amp;$A10,Concentrado!$B$2:$B999, "=Tamaulipas")</f>
        <v>6.094890887387983</v>
      </c>
      <c r="P10" s="12">
        <f>SUMIFS(Concentrado!Q$2:Q999,Concentrado!$A$2:$A999,"="&amp;$A10,Concentrado!$B$2:$B999, "=Tamaulipas")</f>
        <v>6.0491128586326033</v>
      </c>
      <c r="Q10" s="12">
        <f>SUMIFS(Concentrado!R$2:R999,Concentrado!$A$2:$A999,"="&amp;$A10,Concentrado!$B$2:$B999, "=Tamaulipas")</f>
        <v>2.5235562845829267</v>
      </c>
    </row>
    <row r="11" spans="1:17" x14ac:dyDescent="0.25">
      <c r="A11" s="5">
        <v>1999</v>
      </c>
      <c r="B11" s="12">
        <f>SUMIFS(Concentrado!C$2:C1000,Concentrado!$A$2:$A1000,"="&amp;$A11,Concentrado!$B$2:$B1000, "=Tamaulipas")</f>
        <v>14.158426355267094</v>
      </c>
      <c r="C11" s="12">
        <f>SUMIFS(Concentrado!D$2:D1000,Concentrado!$A$2:$A1000,"="&amp;$A11,Concentrado!$B$2:$B1000, "=Tamaulipas")</f>
        <v>25.099028538882578</v>
      </c>
      <c r="D11" s="12">
        <f>SUMIFS(Concentrado!E$2:E1000,Concentrado!$A$2:$A1000,"="&amp;$A11,Concentrado!$B$2:$B1000, "=Tamaulipas")</f>
        <v>19.167157076349675</v>
      </c>
      <c r="E11" s="12">
        <f>SUMIFS(Concentrado!F$2:F1000,Concentrado!$A$2:$A1000,"="&amp;$A11,Concentrado!$B$2:$B1000, "=Tamaulipas")</f>
        <v>16.022545368511057</v>
      </c>
      <c r="F11" s="12">
        <f>SUMIFS(Concentrado!G$2:G1000,Concentrado!$A$2:$A1000,"="&amp;$A11,Concentrado!$B$2:$B1000, "=Tamaulipas")</f>
        <v>40.507301754342002</v>
      </c>
      <c r="G11" s="12">
        <f>SUMIFS(Concentrado!H$2:H1000,Concentrado!$A$2:$A1000,"="&amp;$A11,Concentrado!$B$2:$B1000, "=Tamaulipas")</f>
        <v>52.321383643905833</v>
      </c>
      <c r="H11" s="12">
        <f>SUMIFS(Concentrado!I$2:I1000,Concentrado!$A$2:$A1000,"="&amp;$A11,Concentrado!$B$2:$B1000, "=Tamaulipas")</f>
        <v>47.367619583106382</v>
      </c>
      <c r="I11" s="12">
        <f>SUMIFS(Concentrado!J$2:J1000,Concentrado!$A$2:$A1000,"="&amp;$A11,Concentrado!$B$2:$B1000, "=Tamaulipas")</f>
        <v>57.222534089057099</v>
      </c>
      <c r="J11" s="12">
        <f>SUMIFS(Concentrado!K$2:K1000,Concentrado!$A$2:$A1000,"="&amp;$A11,Concentrado!$B$2:$B1000, "=Tamaulipas")</f>
        <v>61.715202001684339</v>
      </c>
      <c r="K11" s="12">
        <f>SUMIFS(Concentrado!L$2:L1000,Concentrado!$A$2:$A1000,"="&amp;$A11,Concentrado!$B$2:$B1000, "=Tamaulipas")</f>
        <v>7.5369007754269353</v>
      </c>
      <c r="L11" s="12">
        <f>SUMIFS(Concentrado!M$2:M1000,Concentrado!$A$2:$A1000,"="&amp;$A11,Concentrado!$B$2:$B1000, "=Tamaulipas")</f>
        <v>9.8307401418612201</v>
      </c>
      <c r="M11" s="12">
        <f>SUMIFS(Concentrado!N$2:N1000,Concentrado!$A$2:$A1000,"="&amp;$A11,Concentrado!$B$2:$B1000, "=Tamaulipas")</f>
        <v>16.838566466946627</v>
      </c>
      <c r="N11" s="12">
        <f>SUMIFS(Concentrado!O$2:O1000,Concentrado!$A$2:$A1000,"="&amp;$A11,Concentrado!$B$2:$B1000, "=Tamaulipas")</f>
        <v>2.8973434981801063</v>
      </c>
      <c r="O11" s="12">
        <f>SUMIFS(Concentrado!P$2:P1000,Concentrado!$A$2:$A1000,"="&amp;$A11,Concentrado!$B$2:$B1000, "=Tamaulipas")</f>
        <v>5.1943811636897914</v>
      </c>
      <c r="P11" s="12">
        <f>SUMIFS(Concentrado!Q$2:Q1000,Concentrado!$A$2:$A1000,"="&amp;$A11,Concentrado!$B$2:$B1000, "=Tamaulipas")</f>
        <v>5.2794715576662119</v>
      </c>
      <c r="Q11" s="12">
        <f>SUMIFS(Concentrado!R$2:R1000,Concentrado!$A$2:$A1000,"="&amp;$A11,Concentrado!$B$2:$B1000, "=Tamaulipas")</f>
        <v>2.8764017452112465</v>
      </c>
    </row>
    <row r="12" spans="1:17" x14ac:dyDescent="0.25">
      <c r="A12" s="5">
        <v>2000</v>
      </c>
      <c r="B12" s="12">
        <f>SUMIFS(Concentrado!C$2:C1001,Concentrado!$A$2:$A1001,"="&amp;$A12,Concentrado!$B$2:$B1001, "=Tamaulipas")</f>
        <v>15.699240989757046</v>
      </c>
      <c r="C12" s="12">
        <f>SUMIFS(Concentrado!D$2:D1001,Concentrado!$A$2:$A1001,"="&amp;$A12,Concentrado!$B$2:$B1001, "=Tamaulipas")</f>
        <v>16.980811682798439</v>
      </c>
      <c r="D12" s="12">
        <f>SUMIFS(Concentrado!E$2:E1001,Concentrado!$A$2:$A1001,"="&amp;$A12,Concentrado!$B$2:$B1001, "=Tamaulipas")</f>
        <v>19.145251542498105</v>
      </c>
      <c r="E12" s="12">
        <f>SUMIFS(Concentrado!F$2:F1001,Concentrado!$A$2:$A1001,"="&amp;$A12,Concentrado!$B$2:$B1001, "=Tamaulipas")</f>
        <v>17.694853698369464</v>
      </c>
      <c r="F12" s="12">
        <f>SUMIFS(Concentrado!G$2:G1001,Concentrado!$A$2:$A1001,"="&amp;$A12,Concentrado!$B$2:$B1001, "=Tamaulipas")</f>
        <v>36.26707070869886</v>
      </c>
      <c r="G12" s="12">
        <f>SUMIFS(Concentrado!H$2:H1001,Concentrado!$A$2:$A1001,"="&amp;$A12,Concentrado!$B$2:$B1001, "=Tamaulipas")</f>
        <v>52.5255311599674</v>
      </c>
      <c r="H12" s="12">
        <f>SUMIFS(Concentrado!I$2:I1001,Concentrado!$A$2:$A1001,"="&amp;$A12,Concentrado!$B$2:$B1001, "=Tamaulipas")</f>
        <v>48.149825007725532</v>
      </c>
      <c r="I12" s="12">
        <f>SUMIFS(Concentrado!J$2:J1001,Concentrado!$A$2:$A1001,"="&amp;$A12,Concentrado!$B$2:$B1001, "=Tamaulipas")</f>
        <v>56.852543689403184</v>
      </c>
      <c r="J12" s="12">
        <f>SUMIFS(Concentrado!K$2:K1001,Concentrado!$A$2:$A1001,"="&amp;$A12,Concentrado!$B$2:$B1001, "=Tamaulipas")</f>
        <v>61.458444622546885</v>
      </c>
      <c r="K12" s="12">
        <f>SUMIFS(Concentrado!L$2:L1001,Concentrado!$A$2:$A1001,"="&amp;$A12,Concentrado!$B$2:$B1001, "=Tamaulipas")</f>
        <v>8.8257185010285344</v>
      </c>
      <c r="L12" s="12">
        <f>SUMIFS(Concentrado!M$2:M1001,Concentrado!$A$2:$A1001,"="&amp;$A12,Concentrado!$B$2:$B1001, "=Tamaulipas")</f>
        <v>8.5398652702259916</v>
      </c>
      <c r="M12" s="12">
        <f>SUMIFS(Concentrado!N$2:N1001,Concentrado!$A$2:$A1001,"="&amp;$A12,Concentrado!$B$2:$B1001, "=Tamaulipas")</f>
        <v>13.798158808184033</v>
      </c>
      <c r="N12" s="12">
        <f>SUMIFS(Concentrado!O$2:O1001,Concentrado!$A$2:$A1001,"="&amp;$A12,Concentrado!$B$2:$B1001, "=Tamaulipas")</f>
        <v>3.3400869417524368</v>
      </c>
      <c r="O12" s="12">
        <f>SUMIFS(Concentrado!P$2:P1001,Concentrado!$A$2:$A1001,"="&amp;$A12,Concentrado!$B$2:$B1001, "=Tamaulipas")</f>
        <v>5.0548729434708966</v>
      </c>
      <c r="P12" s="12">
        <f>SUMIFS(Concentrado!Q$2:Q1001,Concentrado!$A$2:$A1001,"="&amp;$A12,Concentrado!$B$2:$B1001, "=Tamaulipas")</f>
        <v>4.6451150005413346</v>
      </c>
      <c r="Q12" s="12">
        <f>SUMIFS(Concentrado!R$2:R1001,Concentrado!$A$2:$A1001,"="&amp;$A12,Concentrado!$B$2:$B1001, "=Tamaulipas")</f>
        <v>3.8232869619840217</v>
      </c>
    </row>
    <row r="13" spans="1:17" x14ac:dyDescent="0.25">
      <c r="A13" s="5">
        <v>2001</v>
      </c>
      <c r="B13" s="12">
        <f>SUMIFS(Concentrado!C$2:C1002,Concentrado!$A$2:$A1002,"="&amp;$A13,Concentrado!$B$2:$B1002, "=Tamaulipas")</f>
        <v>15.955528750267256</v>
      </c>
      <c r="C13" s="12">
        <f>SUMIFS(Concentrado!D$2:D1002,Concentrado!$A$2:$A1002,"="&amp;$A13,Concentrado!$B$2:$B1002, "=Tamaulipas")</f>
        <v>22.975961400384847</v>
      </c>
      <c r="D13" s="12">
        <f>SUMIFS(Concentrado!E$2:E1002,Concentrado!$A$2:$A1002,"="&amp;$A13,Concentrado!$B$2:$B1002, "=Tamaulipas")</f>
        <v>20.080828846742552</v>
      </c>
      <c r="E13" s="12">
        <f>SUMIFS(Concentrado!F$2:F1002,Concentrado!$A$2:$A1002,"="&amp;$A13,Concentrado!$B$2:$B1002, "=Tamaulipas")</f>
        <v>19.799978093641258</v>
      </c>
      <c r="F13" s="12">
        <f>SUMIFS(Concentrado!G$2:G1002,Concentrado!$A$2:$A1002,"="&amp;$A13,Concentrado!$B$2:$B1002, "=Tamaulipas")</f>
        <v>35.61625804753222</v>
      </c>
      <c r="G13" s="12">
        <f>SUMIFS(Concentrado!H$2:H1002,Concentrado!$A$2:$A1002,"="&amp;$A13,Concentrado!$B$2:$B1002, "=Tamaulipas")</f>
        <v>55.159556200368662</v>
      </c>
      <c r="H13" s="12">
        <f>SUMIFS(Concentrado!I$2:I1002,Concentrado!$A$2:$A1002,"="&amp;$A13,Concentrado!$B$2:$B1002, "=Tamaulipas")</f>
        <v>48.718924940423314</v>
      </c>
      <c r="I13" s="12">
        <f>SUMIFS(Concentrado!J$2:J1002,Concentrado!$A$2:$A1002,"="&amp;$A13,Concentrado!$B$2:$B1002, "=Tamaulipas")</f>
        <v>61.524526198439247</v>
      </c>
      <c r="J13" s="12">
        <f>SUMIFS(Concentrado!K$2:K1002,Concentrado!$A$2:$A1002,"="&amp;$A13,Concentrado!$B$2:$B1002, "=Tamaulipas")</f>
        <v>61.607687293677323</v>
      </c>
      <c r="K13" s="12">
        <f>SUMIFS(Concentrado!L$2:L1002,Concentrado!$A$2:$A1002,"="&amp;$A13,Concentrado!$B$2:$B1002, "=Tamaulipas")</f>
        <v>9.076445397646431</v>
      </c>
      <c r="L13" s="12">
        <f>SUMIFS(Concentrado!M$2:M1002,Concentrado!$A$2:$A1002,"="&amp;$A13,Concentrado!$B$2:$B1002, "=Tamaulipas")</f>
        <v>6.5532636654821728</v>
      </c>
      <c r="M13" s="12">
        <f>SUMIFS(Concentrado!N$2:N1002,Concentrado!$A$2:$A1002,"="&amp;$A13,Concentrado!$B$2:$B1002, "=Tamaulipas")</f>
        <v>11.351297996249137</v>
      </c>
      <c r="N13" s="12">
        <f>SUMIFS(Concentrado!O$2:O1002,Concentrado!$A$2:$A1002,"="&amp;$A13,Concentrado!$B$2:$B1002, "=Tamaulipas")</f>
        <v>1.8115942028985508</v>
      </c>
      <c r="O13" s="12">
        <f>SUMIFS(Concentrado!P$2:P1002,Concentrado!$A$2:$A1002,"="&amp;$A13,Concentrado!$B$2:$B1002, "=Tamaulipas")</f>
        <v>3.9139156997171063</v>
      </c>
      <c r="P13" s="12">
        <f>SUMIFS(Concentrado!Q$2:Q1002,Concentrado!$A$2:$A1002,"="&amp;$A13,Concentrado!$B$2:$B1002, "=Tamaulipas")</f>
        <v>4.1001703147669213</v>
      </c>
      <c r="Q13" s="12">
        <f>SUMIFS(Concentrado!R$2:R1002,Concentrado!$A$2:$A1002,"="&amp;$A13,Concentrado!$B$2:$B1002, "=Tamaulipas")</f>
        <v>3.6796400260728781</v>
      </c>
    </row>
    <row r="14" spans="1:17" x14ac:dyDescent="0.25">
      <c r="A14" s="5">
        <v>2002</v>
      </c>
      <c r="B14" s="12">
        <f>SUMIFS(Concentrado!C$2:C1003,Concentrado!$A$2:$A1003,"="&amp;$A14,Concentrado!$B$2:$B1003, "=Tamaulipas")</f>
        <v>19.055180627233028</v>
      </c>
      <c r="C14" s="12">
        <f>SUMIFS(Concentrado!D$2:D1003,Concentrado!$A$2:$A1003,"="&amp;$A14,Concentrado!$B$2:$B1003, "=Tamaulipas")</f>
        <v>17.467248908296941</v>
      </c>
      <c r="D14" s="12">
        <f>SUMIFS(Concentrado!E$2:E1003,Concentrado!$A$2:$A1003,"="&amp;$A14,Concentrado!$B$2:$B1003, "=Tamaulipas")</f>
        <v>18.637046912303852</v>
      </c>
      <c r="E14" s="12">
        <f>SUMIFS(Concentrado!F$2:F1003,Concentrado!$A$2:$A1003,"="&amp;$A14,Concentrado!$B$2:$B1003, "=Tamaulipas")</f>
        <v>20.26948897761514</v>
      </c>
      <c r="F14" s="12">
        <f>SUMIFS(Concentrado!G$2:G1003,Concentrado!$A$2:$A1003,"="&amp;$A14,Concentrado!$B$2:$B1003, "=Tamaulipas")</f>
        <v>44.623102123687801</v>
      </c>
      <c r="G14" s="12">
        <f>SUMIFS(Concentrado!H$2:H1003,Concentrado!$A$2:$A1003,"="&amp;$A14,Concentrado!$B$2:$B1003, "=Tamaulipas")</f>
        <v>58.645082161519618</v>
      </c>
      <c r="H14" s="12">
        <f>SUMIFS(Concentrado!I$2:I1003,Concentrado!$A$2:$A1003,"="&amp;$A14,Concentrado!$B$2:$B1003, "=Tamaulipas")</f>
        <v>56.825919809087033</v>
      </c>
      <c r="I14" s="12">
        <f>SUMIFS(Concentrado!J$2:J1003,Concentrado!$A$2:$A1003,"="&amp;$A14,Concentrado!$B$2:$B1003, "=Tamaulipas")</f>
        <v>60.442273530996644</v>
      </c>
      <c r="J14" s="12">
        <f>SUMIFS(Concentrado!K$2:K1003,Concentrado!$A$2:$A1003,"="&amp;$A14,Concentrado!$B$2:$B1003, "=Tamaulipas")</f>
        <v>57.68312416472844</v>
      </c>
      <c r="K14" s="12">
        <f>SUMIFS(Concentrado!L$2:L1003,Concentrado!$A$2:$A1003,"="&amp;$A14,Concentrado!$B$2:$B1003, "=Tamaulipas")</f>
        <v>10.650249250188097</v>
      </c>
      <c r="L14" s="12">
        <f>SUMIFS(Concentrado!M$2:M1003,Concentrado!$A$2:$A1003,"="&amp;$A14,Concentrado!$B$2:$B1003, "=Tamaulipas")</f>
        <v>6.2870826218852311</v>
      </c>
      <c r="M14" s="12">
        <f>SUMIFS(Concentrado!N$2:N1003,Concentrado!$A$2:$A1003,"="&amp;$A14,Concentrado!$B$2:$B1003, "=Tamaulipas")</f>
        <v>11.268400156789765</v>
      </c>
      <c r="N14" s="12">
        <f>SUMIFS(Concentrado!O$2:O1003,Concentrado!$A$2:$A1003,"="&amp;$A14,Concentrado!$B$2:$B1003, "=Tamaulipas")</f>
        <v>1.2293343769016267</v>
      </c>
      <c r="O14" s="12">
        <f>SUMIFS(Concentrado!P$2:P1003,Concentrado!$A$2:$A1003,"="&amp;$A14,Concentrado!$B$2:$B1003, "=Tamaulipas")</f>
        <v>3.6011995595732937</v>
      </c>
      <c r="P14" s="12">
        <f>SUMIFS(Concentrado!Q$2:Q1003,Concentrado!$A$2:$A1003,"="&amp;$A14,Concentrado!$B$2:$B1003, "=Tamaulipas")</f>
        <v>3.882187629907274</v>
      </c>
      <c r="Q14" s="12">
        <f>SUMIFS(Concentrado!R$2:R1003,Concentrado!$A$2:$A1003,"="&amp;$A14,Concentrado!$B$2:$B1003, "=Tamaulipas")</f>
        <v>3.6416981307094787</v>
      </c>
    </row>
    <row r="15" spans="1:17" x14ac:dyDescent="0.25">
      <c r="A15" s="5">
        <v>2003</v>
      </c>
      <c r="B15" s="12">
        <f>SUMIFS(Concentrado!C$2:C1004,Concentrado!$A$2:$A1004,"="&amp;$A15,Concentrado!$B$2:$B1004, "=Tamaulipas")</f>
        <v>9.473584488584331</v>
      </c>
      <c r="C15" s="12">
        <f>SUMIFS(Concentrado!D$2:D1004,Concentrado!$A$2:$A1004,"="&amp;$A15,Concentrado!$B$2:$B1004, "=Tamaulipas")</f>
        <v>9.473584488584331</v>
      </c>
      <c r="D15" s="12">
        <f>SUMIFS(Concentrado!E$2:E1004,Concentrado!$A$2:$A1004,"="&amp;$A15,Concentrado!$B$2:$B1004, "=Tamaulipas")</f>
        <v>15.430836878908817</v>
      </c>
      <c r="E15" s="12">
        <f>SUMIFS(Concentrado!F$2:F1004,Concentrado!$A$2:$A1004,"="&amp;$A15,Concentrado!$B$2:$B1004, "=Tamaulipas")</f>
        <v>17.013486815207155</v>
      </c>
      <c r="F15" s="12">
        <f>SUMIFS(Concentrado!G$2:G1004,Concentrado!$A$2:$A1004,"="&amp;$A15,Concentrado!$B$2:$B1004, "=Tamaulipas")</f>
        <v>36.789261821675666</v>
      </c>
      <c r="G15" s="12">
        <f>SUMIFS(Concentrado!H$2:H1004,Concentrado!$A$2:$A1004,"="&amp;$A15,Concentrado!$B$2:$B1004, "=Tamaulipas")</f>
        <v>62.119375653112463</v>
      </c>
      <c r="H15" s="12">
        <f>SUMIFS(Concentrado!I$2:I1004,Concentrado!$A$2:$A1004,"="&amp;$A15,Concentrado!$B$2:$B1004, "=Tamaulipas")</f>
        <v>56.139361218142781</v>
      </c>
      <c r="I15" s="12">
        <f>SUMIFS(Concentrado!J$2:J1004,Concentrado!$A$2:$A1004,"="&amp;$A15,Concentrado!$B$2:$B1004, "=Tamaulipas")</f>
        <v>68.024614733622698</v>
      </c>
      <c r="J15" s="12">
        <f>SUMIFS(Concentrado!K$2:K1004,Concentrado!$A$2:$A1004,"="&amp;$A15,Concentrado!$B$2:$B1004, "=Tamaulipas")</f>
        <v>61.883564574168979</v>
      </c>
      <c r="K15" s="12">
        <f>SUMIFS(Concentrado!L$2:L1004,Concentrado!$A$2:$A1004,"="&amp;$A15,Concentrado!$B$2:$B1004, "=Tamaulipas")</f>
        <v>9.9714399096102451</v>
      </c>
      <c r="L15" s="12">
        <f>SUMIFS(Concentrado!M$2:M1004,Concentrado!$A$2:$A1004,"="&amp;$A15,Concentrado!$B$2:$B1004, "=Tamaulipas")</f>
        <v>7.5796418231834624</v>
      </c>
      <c r="M15" s="12">
        <f>SUMIFS(Concentrado!N$2:N1004,Concentrado!$A$2:$A1004,"="&amp;$A15,Concentrado!$B$2:$B1004, "=Tamaulipas")</f>
        <v>13.085624052055019</v>
      </c>
      <c r="N15" s="12">
        <f>SUMIFS(Concentrado!O$2:O1004,Concentrado!$A$2:$A1004,"="&amp;$A15,Concentrado!$B$2:$B1004, "=Tamaulipas")</f>
        <v>2.142507550665282</v>
      </c>
      <c r="O15" s="12">
        <f>SUMIFS(Concentrado!P$2:P1004,Concentrado!$A$2:$A1004,"="&amp;$A15,Concentrado!$B$2:$B1004, "=Tamaulipas")</f>
        <v>3.918959480630988</v>
      </c>
      <c r="P15" s="12">
        <f>SUMIFS(Concentrado!Q$2:Q1004,Concentrado!$A$2:$A1004,"="&amp;$A15,Concentrado!$B$2:$B1004, "=Tamaulipas")</f>
        <v>3.6382280751280622</v>
      </c>
      <c r="Q15" s="12">
        <f>SUMIFS(Concentrado!R$2:R1004,Concentrado!$A$2:$A1004,"="&amp;$A15,Concentrado!$B$2:$B1004, "=Tamaulipas")</f>
        <v>4.9183453608212693</v>
      </c>
    </row>
    <row r="16" spans="1:17" x14ac:dyDescent="0.25">
      <c r="A16" s="5">
        <v>2004</v>
      </c>
      <c r="B16" s="12">
        <f>SUMIFS(Concentrado!C$2:C1005,Concentrado!$A$2:$A1005,"="&amp;$A16,Concentrado!$B$2:$B1005, "=Tamaulipas")</f>
        <v>9.0973827770858886</v>
      </c>
      <c r="C16" s="12">
        <f>SUMIFS(Concentrado!D$2:D1005,Concentrado!$A$2:$A1005,"="&amp;$A16,Concentrado!$B$2:$B1005, "=Tamaulipas")</f>
        <v>17.567359845407235</v>
      </c>
      <c r="D16" s="12">
        <f>SUMIFS(Concentrado!E$2:E1005,Concentrado!$A$2:$A1005,"="&amp;$A16,Concentrado!$B$2:$B1005, "=Tamaulipas")</f>
        <v>15.610545051137329</v>
      </c>
      <c r="E16" s="12">
        <f>SUMIFS(Concentrado!F$2:F1005,Concentrado!$A$2:$A1005,"="&amp;$A16,Concentrado!$B$2:$B1005, "=Tamaulipas")</f>
        <v>20.472845968704696</v>
      </c>
      <c r="F16" s="12">
        <f>SUMIFS(Concentrado!G$2:G1005,Concentrado!$A$2:$A1005,"="&amp;$A16,Concentrado!$B$2:$B1005, "=Tamaulipas")</f>
        <v>43.895145471255539</v>
      </c>
      <c r="G16" s="12">
        <f>SUMIFS(Concentrado!H$2:H1005,Concentrado!$A$2:$A1005,"="&amp;$A16,Concentrado!$B$2:$B1005, "=Tamaulipas")</f>
        <v>62.653349525390972</v>
      </c>
      <c r="H16" s="12">
        <f>SUMIFS(Concentrado!I$2:I1005,Concentrado!$A$2:$A1005,"="&amp;$A16,Concentrado!$B$2:$B1005, "=Tamaulipas")</f>
        <v>56.076668713276604</v>
      </c>
      <c r="I16" s="12">
        <f>SUMIFS(Concentrado!J$2:J1005,Concentrado!$A$2:$A1005,"="&amp;$A16,Concentrado!$B$2:$B1005, "=Tamaulipas")</f>
        <v>69.145485252903057</v>
      </c>
      <c r="J16" s="12">
        <f>SUMIFS(Concentrado!K$2:K1005,Concentrado!$A$2:$A1005,"="&amp;$A16,Concentrado!$B$2:$B1005, "=Tamaulipas")</f>
        <v>60.472378497608361</v>
      </c>
      <c r="K16" s="12">
        <f>SUMIFS(Concentrado!L$2:L1005,Concentrado!$A$2:$A1005,"="&amp;$A16,Concentrado!$B$2:$B1005, "=Tamaulipas")</f>
        <v>11.003990185630375</v>
      </c>
      <c r="L16" s="12">
        <f>SUMIFS(Concentrado!M$2:M1005,Concentrado!$A$2:$A1005,"="&amp;$A16,Concentrado!$B$2:$B1005, "=Tamaulipas")</f>
        <v>6.9064082546448899</v>
      </c>
      <c r="M16" s="12">
        <f>SUMIFS(Concentrado!N$2:N1005,Concentrado!$A$2:$A1005,"="&amp;$A16,Concentrado!$B$2:$B1005, "=Tamaulipas")</f>
        <v>12.173227016049369</v>
      </c>
      <c r="N16" s="12">
        <f>SUMIFS(Concentrado!O$2:O1005,Concentrado!$A$2:$A1005,"="&amp;$A16,Concentrado!$B$2:$B1005, "=Tamaulipas")</f>
        <v>1.707295932170446</v>
      </c>
      <c r="O16" s="12">
        <f>SUMIFS(Concentrado!P$2:P1005,Concentrado!$A$2:$A1005,"="&amp;$A16,Concentrado!$B$2:$B1005, "=Tamaulipas")</f>
        <v>4.762694344388664</v>
      </c>
      <c r="P16" s="12">
        <f>SUMIFS(Concentrado!Q$2:Q1005,Concentrado!$A$2:$A1005,"="&amp;$A16,Concentrado!$B$2:$B1005, "=Tamaulipas")</f>
        <v>3.1062314638115773</v>
      </c>
      <c r="Q16" s="12">
        <f>SUMIFS(Concentrado!R$2:R1005,Concentrado!$A$2:$A1005,"="&amp;$A16,Concentrado!$B$2:$B1005, "=Tamaulipas")</f>
        <v>4.7584822424347566</v>
      </c>
    </row>
    <row r="17" spans="1:17" x14ac:dyDescent="0.25">
      <c r="A17" s="5">
        <v>2005</v>
      </c>
      <c r="B17" s="12">
        <f>SUMIFS(Concentrado!C$2:C1006,Concentrado!$A$2:$A1006,"="&amp;$A17,Concentrado!$B$2:$B1006, "=Tamaulipas")</f>
        <v>8.4067889491202443</v>
      </c>
      <c r="C17" s="12">
        <f>SUMIFS(Concentrado!D$2:D1006,Concentrado!$A$2:$A1006,"="&amp;$A17,Concentrado!$B$2:$B1006, "=Tamaulipas")</f>
        <v>20.238565988622813</v>
      </c>
      <c r="D17" s="12">
        <f>SUMIFS(Concentrado!E$2:E1006,Concentrado!$A$2:$A1006,"="&amp;$A17,Concentrado!$B$2:$B1006, "=Tamaulipas")</f>
        <v>15.897560097124154</v>
      </c>
      <c r="E17" s="12">
        <f>SUMIFS(Concentrado!F$2:F1006,Concentrado!$A$2:$A1006,"="&amp;$A17,Concentrado!$B$2:$B1006, "=Tamaulipas")</f>
        <v>20.244549186181544</v>
      </c>
      <c r="F17" s="12">
        <f>SUMIFS(Concentrado!G$2:G1006,Concentrado!$A$2:$A1006,"="&amp;$A17,Concentrado!$B$2:$B1006, "=Tamaulipas")</f>
        <v>40.819013759957869</v>
      </c>
      <c r="G17" s="12">
        <f>SUMIFS(Concentrado!H$2:H1006,Concentrado!$A$2:$A1006,"="&amp;$A17,Concentrado!$B$2:$B1006, "=Tamaulipas")</f>
        <v>64.837429870214919</v>
      </c>
      <c r="H17" s="12">
        <f>SUMIFS(Concentrado!I$2:I1006,Concentrado!$A$2:$A1006,"="&amp;$A17,Concentrado!$B$2:$B1006, "=Tamaulipas")</f>
        <v>59.658666269812521</v>
      </c>
      <c r="I17" s="12">
        <f>SUMIFS(Concentrado!J$2:J1006,Concentrado!$A$2:$A1006,"="&amp;$A17,Concentrado!$B$2:$B1006, "=Tamaulipas")</f>
        <v>69.947680938097591</v>
      </c>
      <c r="J17" s="12">
        <f>SUMIFS(Concentrado!K$2:K1006,Concentrado!$A$2:$A1006,"="&amp;$A17,Concentrado!$B$2:$B1006, "=Tamaulipas")</f>
        <v>63.994543281902125</v>
      </c>
      <c r="K17" s="12">
        <f>SUMIFS(Concentrado!L$2:L1006,Concentrado!$A$2:$A1006,"="&amp;$A17,Concentrado!$B$2:$B1006, "=Tamaulipas")</f>
        <v>11.054781792871644</v>
      </c>
      <c r="L17" s="12">
        <f>SUMIFS(Concentrado!M$2:M1006,Concentrado!$A$2:$A1006,"="&amp;$A17,Concentrado!$B$2:$B1006, "=Tamaulipas")</f>
        <v>11.281712797417395</v>
      </c>
      <c r="M17" s="12">
        <f>SUMIFS(Concentrado!N$2:N1006,Concentrado!$A$2:$A1006,"="&amp;$A17,Concentrado!$B$2:$B1006, "=Tamaulipas")</f>
        <v>19.777435317016621</v>
      </c>
      <c r="N17" s="12">
        <f>SUMIFS(Concentrado!O$2:O1006,Concentrado!$A$2:$A1006,"="&amp;$A17,Concentrado!$B$2:$B1006, "=Tamaulipas")</f>
        <v>2.7051589313076416</v>
      </c>
      <c r="O17" s="12">
        <f>SUMIFS(Concentrado!P$2:P1006,Concentrado!$A$2:$A1006,"="&amp;$A17,Concentrado!$B$2:$B1006, "=Tamaulipas")</f>
        <v>4.718176337471931</v>
      </c>
      <c r="P17" s="12">
        <f>SUMIFS(Concentrado!Q$2:Q1006,Concentrado!$A$2:$A1006,"="&amp;$A17,Concentrado!$B$2:$B1006, "=Tamaulipas")</f>
        <v>2.3017287603926295</v>
      </c>
      <c r="Q17" s="12">
        <f>SUMIFS(Concentrado!R$2:R1006,Concentrado!$A$2:$A1006,"="&amp;$A17,Concentrado!$B$2:$B1006, "=Tamaulipas")</f>
        <v>4.7979698103959034</v>
      </c>
    </row>
    <row r="18" spans="1:17" x14ac:dyDescent="0.25">
      <c r="A18" s="5">
        <v>2006</v>
      </c>
      <c r="B18" s="12">
        <f>SUMIFS(Concentrado!C$2:C1007,Concentrado!$A$2:$A1007,"="&amp;$A18,Concentrado!$B$2:$B1007, "=Tamaulipas")</f>
        <v>7.1294175265880773</v>
      </c>
      <c r="C18" s="12">
        <f>SUMIFS(Concentrado!D$2:D1007,Concentrado!$A$2:$A1007,"="&amp;$A18,Concentrado!$B$2:$B1007, "=Tamaulipas")</f>
        <v>11.779037652623781</v>
      </c>
      <c r="D18" s="12">
        <f>SUMIFS(Concentrado!E$2:E1007,Concentrado!$A$2:$A1007,"="&amp;$A18,Concentrado!$B$2:$B1007, "=Tamaulipas")</f>
        <v>17.292983039574327</v>
      </c>
      <c r="E18" s="12">
        <f>SUMIFS(Concentrado!F$2:F1007,Concentrado!$A$2:$A1007,"="&amp;$A18,Concentrado!$B$2:$B1007, "=Tamaulipas")</f>
        <v>20.316231822716691</v>
      </c>
      <c r="F18" s="12">
        <f>SUMIFS(Concentrado!G$2:G1007,Concentrado!$A$2:$A1007,"="&amp;$A18,Concentrado!$B$2:$B1007, "=Tamaulipas")</f>
        <v>42.768212130332167</v>
      </c>
      <c r="G18" s="12">
        <f>SUMIFS(Concentrado!H$2:H1007,Concentrado!$A$2:$A1007,"="&amp;$A18,Concentrado!$B$2:$B1007, "=Tamaulipas")</f>
        <v>65.998683854182786</v>
      </c>
      <c r="H18" s="12">
        <f>SUMIFS(Concentrado!I$2:I1007,Concentrado!$A$2:$A1007,"="&amp;$A18,Concentrado!$B$2:$B1007, "=Tamaulipas")</f>
        <v>62.911066628538741</v>
      </c>
      <c r="I18" s="12">
        <f>SUMIFS(Concentrado!J$2:J1007,Concentrado!$A$2:$A1007,"="&amp;$A18,Concentrado!$B$2:$B1007, "=Tamaulipas")</f>
        <v>69.042138507397652</v>
      </c>
      <c r="J18" s="12">
        <f>SUMIFS(Concentrado!K$2:K1007,Concentrado!$A$2:$A1007,"="&amp;$A18,Concentrado!$B$2:$B1007, "=Tamaulipas")</f>
        <v>62.872598297048938</v>
      </c>
      <c r="K18" s="12">
        <f>SUMIFS(Concentrado!L$2:L1007,Concentrado!$A$2:$A1007,"="&amp;$A18,Concentrado!$B$2:$B1007, "=Tamaulipas")</f>
        <v>10.367120470086711</v>
      </c>
      <c r="L18" s="12">
        <f>SUMIFS(Concentrado!M$2:M1007,Concentrado!$A$2:$A1007,"="&amp;$A18,Concentrado!$B$2:$B1007, "=Tamaulipas")</f>
        <v>11.260287772124951</v>
      </c>
      <c r="M18" s="12">
        <f>SUMIFS(Concentrado!N$2:N1007,Concentrado!$A$2:$A1007,"="&amp;$A18,Concentrado!$B$2:$B1007, "=Tamaulipas")</f>
        <v>19.278161377488889</v>
      </c>
      <c r="N18" s="12">
        <f>SUMIFS(Concentrado!O$2:O1007,Concentrado!$A$2:$A1007,"="&amp;$A18,Concentrado!$B$2:$B1007, "=Tamaulipas")</f>
        <v>3.3570948081578669</v>
      </c>
      <c r="O18" s="12">
        <f>SUMIFS(Concentrado!P$2:P1007,Concentrado!$A$2:$A1007,"="&amp;$A18,Concentrado!$B$2:$B1007, "=Tamaulipas")</f>
        <v>5.03255106087044</v>
      </c>
      <c r="P18" s="12">
        <f>SUMIFS(Concentrado!Q$2:Q1007,Concentrado!$A$2:$A1007,"="&amp;$A18,Concentrado!$B$2:$B1007, "=Tamaulipas")</f>
        <v>2.9665913960555819</v>
      </c>
      <c r="Q18" s="12">
        <f>SUMIFS(Concentrado!R$2:R1007,Concentrado!$A$2:$A1007,"="&amp;$A18,Concentrado!$B$2:$B1007, "=Tamaulipas")</f>
        <v>5.9012839598955118</v>
      </c>
    </row>
    <row r="19" spans="1:17" x14ac:dyDescent="0.25">
      <c r="A19" s="5">
        <v>2007</v>
      </c>
      <c r="B19" s="12">
        <f>SUMIFS(Concentrado!C$2:C1008,Concentrado!$A$2:$A1008,"="&amp;$A19,Concentrado!$B$2:$B1008, "=Tamaulipas")</f>
        <v>6.1907813075549205</v>
      </c>
      <c r="C19" s="12">
        <f>SUMIFS(Concentrado!D$2:D1008,Concentrado!$A$2:$A1008,"="&amp;$A19,Concentrado!$B$2:$B1008, "=Tamaulipas")</f>
        <v>6.8098594383104123</v>
      </c>
      <c r="D19" s="12">
        <f>SUMIFS(Concentrado!E$2:E1008,Concentrado!$A$2:$A1008,"="&amp;$A19,Concentrado!$B$2:$B1008, "=Tamaulipas")</f>
        <v>13.698241901504918</v>
      </c>
      <c r="E19" s="12">
        <f>SUMIFS(Concentrado!F$2:F1008,Concentrado!$A$2:$A1008,"="&amp;$A19,Concentrado!$B$2:$B1008, "=Tamaulipas")</f>
        <v>19.95692139098561</v>
      </c>
      <c r="F19" s="12">
        <f>SUMIFS(Concentrado!G$2:G1008,Concentrado!$A$2:$A1008,"="&amp;$A19,Concentrado!$B$2:$B1008, "=Tamaulipas")</f>
        <v>45.850387130102</v>
      </c>
      <c r="G19" s="12">
        <f>SUMIFS(Concentrado!H$2:H1008,Concentrado!$A$2:$A1008,"="&amp;$A19,Concentrado!$B$2:$B1008, "=Tamaulipas")</f>
        <v>67.386590037108263</v>
      </c>
      <c r="H19" s="12">
        <f>SUMIFS(Concentrado!I$2:I1008,Concentrado!$A$2:$A1008,"="&amp;$A19,Concentrado!$B$2:$B1008, "=Tamaulipas")</f>
        <v>64.658509161330272</v>
      </c>
      <c r="I19" s="12">
        <f>SUMIFS(Concentrado!J$2:J1008,Concentrado!$A$2:$A1008,"="&amp;$A19,Concentrado!$B$2:$B1008, "=Tamaulipas")</f>
        <v>70.071657950385273</v>
      </c>
      <c r="J19" s="12">
        <f>SUMIFS(Concentrado!K$2:K1008,Concentrado!$A$2:$A1008,"="&amp;$A19,Concentrado!$B$2:$B1008, "=Tamaulipas")</f>
        <v>65.907295440310463</v>
      </c>
      <c r="K19" s="12">
        <f>SUMIFS(Concentrado!L$2:L1008,Concentrado!$A$2:$A1008,"="&amp;$A19,Concentrado!$B$2:$B1008, "=Tamaulipas")</f>
        <v>11.016023593175101</v>
      </c>
      <c r="L19" s="12">
        <f>SUMIFS(Concentrado!M$2:M1008,Concentrado!$A$2:$A1008,"="&amp;$A19,Concentrado!$B$2:$B1008, "=Tamaulipas")</f>
        <v>6.0116014465612695</v>
      </c>
      <c r="M19" s="12">
        <f>SUMIFS(Concentrado!N$2:N1008,Concentrado!$A$2:$A1008,"="&amp;$A19,Concentrado!$B$2:$B1008, "=Tamaulipas")</f>
        <v>10.406276253639025</v>
      </c>
      <c r="N19" s="12">
        <f>SUMIFS(Concentrado!O$2:O1008,Concentrado!$A$2:$A1008,"="&amp;$A19,Concentrado!$B$2:$B1008, "=Tamaulipas")</f>
        <v>1.5613114516574258</v>
      </c>
      <c r="O19" s="12">
        <f>SUMIFS(Concentrado!P$2:P1008,Concentrado!$A$2:$A1008,"="&amp;$A19,Concentrado!$B$2:$B1008, "=Tamaulipas")</f>
        <v>4.7491129952137578</v>
      </c>
      <c r="P19" s="12">
        <f>SUMIFS(Concentrado!Q$2:Q1008,Concentrado!$A$2:$A1008,"="&amp;$A19,Concentrado!$B$2:$B1008, "=Tamaulipas")</f>
        <v>3.2418583717058156</v>
      </c>
      <c r="Q19" s="12">
        <f>SUMIFS(Concentrado!R$2:R1008,Concentrado!$A$2:$A1008,"="&amp;$A19,Concentrado!$B$2:$B1008, "=Tamaulipas")</f>
        <v>5.8542296809444823</v>
      </c>
    </row>
    <row r="20" spans="1:17" x14ac:dyDescent="0.25">
      <c r="A20" s="5">
        <v>2008</v>
      </c>
      <c r="B20" s="12">
        <f>SUMIFS(Concentrado!C$2:C1009,Concentrado!$A$2:$A1009,"="&amp;$A20,Concentrado!$B$2:$B1009, "=Tamaulipas")</f>
        <v>7.1098031821006069</v>
      </c>
      <c r="C20" s="12">
        <f>SUMIFS(Concentrado!D$2:D1009,Concentrado!$A$2:$A1009,"="&amp;$A20,Concentrado!$B$2:$B1009, "=Tamaulipas")</f>
        <v>7.7280469370658773</v>
      </c>
      <c r="D20" s="12">
        <f>SUMIFS(Concentrado!E$2:E1009,Concentrado!$A$2:$A1009,"="&amp;$A20,Concentrado!$B$2:$B1009, "=Tamaulipas")</f>
        <v>16.724838345786608</v>
      </c>
      <c r="E20" s="12">
        <f>SUMIFS(Concentrado!F$2:F1009,Concentrado!$A$2:$A1009,"="&amp;$A20,Concentrado!$B$2:$B1009, "=Tamaulipas")</f>
        <v>16.609494633057047</v>
      </c>
      <c r="F20" s="12">
        <f>SUMIFS(Concentrado!G$2:G1009,Concentrado!$A$2:$A1009,"="&amp;$A20,Concentrado!$B$2:$B1009, "=Tamaulipas")</f>
        <v>48.111405945152995</v>
      </c>
      <c r="G20" s="12">
        <f>SUMIFS(Concentrado!H$2:H1009,Concentrado!$A$2:$A1009,"="&amp;$A20,Concentrado!$B$2:$B1009, "=Tamaulipas")</f>
        <v>69.50547429337395</v>
      </c>
      <c r="H20" s="12">
        <f>SUMIFS(Concentrado!I$2:I1009,Concentrado!$A$2:$A1009,"="&amp;$A20,Concentrado!$B$2:$B1009, "=Tamaulipas")</f>
        <v>63.744002083890358</v>
      </c>
      <c r="I20" s="12">
        <f>SUMIFS(Concentrado!J$2:J1009,Concentrado!$A$2:$A1009,"="&amp;$A20,Concentrado!$B$2:$B1009, "=Tamaulipas")</f>
        <v>75.170102369243423</v>
      </c>
      <c r="J20" s="12">
        <f>SUMIFS(Concentrado!K$2:K1009,Concentrado!$A$2:$A1009,"="&amp;$A20,Concentrado!$B$2:$B1009, "=Tamaulipas")</f>
        <v>69.691732822074371</v>
      </c>
      <c r="K20" s="12">
        <f>SUMIFS(Concentrado!L$2:L1009,Concentrado!$A$2:$A1009,"="&amp;$A20,Concentrado!$B$2:$B1009, "=Tamaulipas")</f>
        <v>11.796373484360027</v>
      </c>
      <c r="L20" s="12">
        <f>SUMIFS(Concentrado!M$2:M1009,Concentrado!$A$2:$A1009,"="&amp;$A20,Concentrado!$B$2:$B1009, "=Tamaulipas")</f>
        <v>8.2885045271687545</v>
      </c>
      <c r="M20" s="12">
        <f>SUMIFS(Concentrado!N$2:N1009,Concentrado!$A$2:$A1009,"="&amp;$A20,Concentrado!$B$2:$B1009, "=Tamaulipas")</f>
        <v>14.214035828136653</v>
      </c>
      <c r="N20" s="12">
        <f>SUMIFS(Concentrado!O$2:O1009,Concentrado!$A$2:$A1009,"="&amp;$A20,Concentrado!$B$2:$B1009, "=Tamaulipas")</f>
        <v>2.4625750161914306</v>
      </c>
      <c r="O20" s="12">
        <f>SUMIFS(Concentrado!P$2:P1009,Concentrado!$A$2:$A1009,"="&amp;$A20,Concentrado!$B$2:$B1009, "=Tamaulipas")</f>
        <v>3.9474237482161509</v>
      </c>
      <c r="P20" s="12">
        <f>SUMIFS(Concentrado!Q$2:Q1009,Concentrado!$A$2:$A1009,"="&amp;$A20,Concentrado!$B$2:$B1009, "=Tamaulipas")</f>
        <v>4.0356014551757982</v>
      </c>
      <c r="Q20" s="12">
        <f>SUMIFS(Concentrado!R$2:R1009,Concentrado!$A$2:$A1009,"="&amp;$A20,Concentrado!$B$2:$B1009, "=Tamaulipas")</f>
        <v>5.6808851253628552</v>
      </c>
    </row>
    <row r="21" spans="1:17" x14ac:dyDescent="0.25">
      <c r="A21" s="5">
        <v>2009</v>
      </c>
      <c r="B21" s="12">
        <f>SUMIFS(Concentrado!C$2:C1010,Concentrado!$A$2:$A1010,"="&amp;$A21,Concentrado!$B$2:$B1010, "=Tamaulipas")</f>
        <v>1.8530643507480202</v>
      </c>
      <c r="C21" s="12">
        <f>SUMIFS(Concentrado!D$2:D1010,Concentrado!$A$2:$A1010,"="&amp;$A21,Concentrado!$B$2:$B1010, "=Tamaulipas")</f>
        <v>10.500697987572115</v>
      </c>
      <c r="D21" s="12">
        <f>SUMIFS(Concentrado!E$2:E1010,Concentrado!$A$2:$A1010,"="&amp;$A21,Concentrado!$B$2:$B1010, "=Tamaulipas")</f>
        <v>16.004814969686652</v>
      </c>
      <c r="E21" s="12">
        <f>SUMIFS(Concentrado!F$2:F1010,Concentrado!$A$2:$A1010,"="&amp;$A21,Concentrado!$B$2:$B1010, "=Tamaulipas")</f>
        <v>19.498823871519654</v>
      </c>
      <c r="F21" s="12">
        <f>SUMIFS(Concentrado!G$2:G1010,Concentrado!$A$2:$A1010,"="&amp;$A21,Concentrado!$B$2:$B1010, "=Tamaulipas")</f>
        <v>43.936104351100823</v>
      </c>
      <c r="G21" s="12">
        <f>SUMIFS(Concentrado!H$2:H1010,Concentrado!$A$2:$A1010,"="&amp;$A21,Concentrado!$B$2:$B1010, "=Tamaulipas")</f>
        <v>71.094640070372066</v>
      </c>
      <c r="H21" s="12">
        <f>SUMIFS(Concentrado!I$2:I1010,Concentrado!$A$2:$A1010,"="&amp;$A21,Concentrado!$B$2:$B1010, "=Tamaulipas")</f>
        <v>67.280074780351256</v>
      </c>
      <c r="I21" s="12">
        <f>SUMIFS(Concentrado!J$2:J1010,Concentrado!$A$2:$A1010,"="&amp;$A21,Concentrado!$B$2:$B1010, "=Tamaulipas")</f>
        <v>74.842393936855601</v>
      </c>
      <c r="J21" s="12">
        <f>SUMIFS(Concentrado!K$2:K1010,Concentrado!$A$2:$A1010,"="&amp;$A21,Concentrado!$B$2:$B1010, "=Tamaulipas")</f>
        <v>71.951939778369649</v>
      </c>
      <c r="K21" s="12">
        <f>SUMIFS(Concentrado!L$2:L1010,Concentrado!$A$2:$A1010,"="&amp;$A21,Concentrado!$B$2:$B1010, "=Tamaulipas")</f>
        <v>12.338992225822542</v>
      </c>
      <c r="L21" s="12">
        <f>SUMIFS(Concentrado!M$2:M1010,Concentrado!$A$2:$A1010,"="&amp;$A21,Concentrado!$B$2:$B1010, "=Tamaulipas")</f>
        <v>10.073271568971752</v>
      </c>
      <c r="M21" s="12">
        <f>SUMIFS(Concentrado!N$2:N1010,Concentrado!$A$2:$A1010,"="&amp;$A21,Concentrado!$B$2:$B1010, "=Tamaulipas")</f>
        <v>16.124976600249472</v>
      </c>
      <c r="N21" s="12">
        <f>SUMIFS(Concentrado!O$2:O1010,Concentrado!$A$2:$A1010,"="&amp;$A21,Concentrado!$B$2:$B1010, "=Tamaulipas")</f>
        <v>4.1275610605889543</v>
      </c>
      <c r="O21" s="12">
        <f>SUMIFS(Concentrado!P$2:P1010,Concentrado!$A$2:$A1010,"="&amp;$A21,Concentrado!$B$2:$B1010, "=Tamaulipas")</f>
        <v>6.4776610188849393</v>
      </c>
      <c r="P21" s="12">
        <f>SUMIFS(Concentrado!Q$2:Q1010,Concentrado!$A$2:$A1010,"="&amp;$A21,Concentrado!$B$2:$B1010, "=Tamaulipas")</f>
        <v>3.7353772991323821</v>
      </c>
      <c r="Q21" s="12">
        <f>SUMIFS(Concentrado!R$2:R1010,Concentrado!$A$2:$A1010,"="&amp;$A21,Concentrado!$B$2:$B1010, "=Tamaulipas")</f>
        <v>5.7255373355553729</v>
      </c>
    </row>
    <row r="22" spans="1:17" x14ac:dyDescent="0.25">
      <c r="A22" s="5">
        <v>2010</v>
      </c>
      <c r="B22" s="12">
        <f>SUMIFS(Concentrado!C$2:C1011,Concentrado!$A$2:$A1011,"="&amp;$A22,Concentrado!$B$2:$B1011, "=Tamaulipas")</f>
        <v>2.7798626747838657</v>
      </c>
      <c r="C22" s="12">
        <f>SUMIFS(Concentrado!D$2:D1011,Concentrado!$A$2:$A1011,"="&amp;$A22,Concentrado!$B$2:$B1011, "=Tamaulipas")</f>
        <v>8.6484616548831372</v>
      </c>
      <c r="D22" s="12">
        <f>SUMIFS(Concentrado!E$2:E1011,Concentrado!$A$2:$A1011,"="&amp;$A22,Concentrado!$B$2:$B1011, "=Tamaulipas")</f>
        <v>13.885429776091936</v>
      </c>
      <c r="E22" s="12">
        <f>SUMIFS(Concentrado!F$2:F1011,Concentrado!$A$2:$A1011,"="&amp;$A22,Concentrado!$B$2:$B1011, "=Tamaulipas")</f>
        <v>19.836328251559905</v>
      </c>
      <c r="F22" s="12">
        <f>SUMIFS(Concentrado!G$2:G1011,Concentrado!$A$2:$A1011,"="&amp;$A22,Concentrado!$B$2:$B1011, "=Tamaulipas")</f>
        <v>46.059690048624688</v>
      </c>
      <c r="G22" s="12">
        <f>SUMIFS(Concentrado!H$2:H1011,Concentrado!$A$2:$A1011,"="&amp;$A22,Concentrado!$B$2:$B1011, "=Tamaulipas")</f>
        <v>77.152918352939267</v>
      </c>
      <c r="H22" s="12">
        <f>SUMIFS(Concentrado!I$2:I1011,Concentrado!$A$2:$A1011,"="&amp;$A22,Concentrado!$B$2:$B1011, "=Tamaulipas")</f>
        <v>75.166014476011185</v>
      </c>
      <c r="I22" s="12">
        <f>SUMIFS(Concentrado!J$2:J1011,Concentrado!$A$2:$A1011,"="&amp;$A22,Concentrado!$B$2:$B1011, "=Tamaulipas")</f>
        <v>79.104638490005627</v>
      </c>
      <c r="J22" s="12">
        <f>SUMIFS(Concentrado!K$2:K1011,Concentrado!$A$2:$A1011,"="&amp;$A22,Concentrado!$B$2:$B1011, "=Tamaulipas")</f>
        <v>79.599819835550093</v>
      </c>
      <c r="K22" s="12">
        <f>SUMIFS(Concentrado!L$2:L1011,Concentrado!$A$2:$A1011,"="&amp;$A22,Concentrado!$B$2:$B1011, "=Tamaulipas")</f>
        <v>12.838680618637113</v>
      </c>
      <c r="L22" s="12">
        <f>SUMIFS(Concentrado!M$2:M1011,Concentrado!$A$2:$A1011,"="&amp;$A22,Concentrado!$B$2:$B1011, "=Tamaulipas")</f>
        <v>27.218002911510677</v>
      </c>
      <c r="M22" s="12">
        <f>SUMIFS(Concentrado!N$2:N1011,Concentrado!$A$2:$A1011,"="&amp;$A22,Concentrado!$B$2:$B1011, "=Tamaulipas")</f>
        <v>49.196247917389314</v>
      </c>
      <c r="N22" s="12">
        <f>SUMIFS(Concentrado!O$2:O1011,Concentrado!$A$2:$A1011,"="&amp;$A22,Concentrado!$B$2:$B1011, "=Tamaulipas")</f>
        <v>5.3894151885696493</v>
      </c>
      <c r="O22" s="12">
        <f>SUMIFS(Concentrado!P$2:P1011,Concentrado!$A$2:$A1011,"="&amp;$A22,Concentrado!$B$2:$B1011, "=Tamaulipas")</f>
        <v>3.9780883508030662</v>
      </c>
      <c r="P22" s="12">
        <f>SUMIFS(Concentrado!Q$2:Q1011,Concentrado!$A$2:$A1011,"="&amp;$A22,Concentrado!$B$2:$B1011, "=Tamaulipas")</f>
        <v>3.5344132526600993</v>
      </c>
      <c r="Q22" s="12">
        <f>SUMIFS(Concentrado!R$2:R1011,Concentrado!$A$2:$A1011,"="&amp;$A22,Concentrado!$B$2:$B1011, "=Tamaulipas")</f>
        <v>5.5281848310837454</v>
      </c>
    </row>
    <row r="23" spans="1:17" x14ac:dyDescent="0.25">
      <c r="A23" s="5">
        <v>2011</v>
      </c>
      <c r="B23" s="12">
        <f>SUMIFS(Concentrado!C$2:C1012,Concentrado!$A$2:$A1012,"="&amp;$A23,Concentrado!$B$2:$B1012, "=Tamaulipas")</f>
        <v>3.4000463642686038</v>
      </c>
      <c r="C23" s="12">
        <f>SUMIFS(Concentrado!D$2:D1012,Concentrado!$A$2:$A1012,"="&amp;$A23,Concentrado!$B$2:$B1012, "=Tamaulipas")</f>
        <v>6.4909976045127884</v>
      </c>
      <c r="D23" s="12">
        <f>SUMIFS(Concentrado!E$2:E1012,Concentrado!$A$2:$A1012,"="&amp;$A23,Concentrado!$B$2:$B1012, "=Tamaulipas")</f>
        <v>13.489553150458159</v>
      </c>
      <c r="E23" s="12">
        <f>SUMIFS(Concentrado!F$2:F1012,Concentrado!$A$2:$A1012,"="&amp;$A23,Concentrado!$B$2:$B1012, "=Tamaulipas")</f>
        <v>19.209123686252418</v>
      </c>
      <c r="F23" s="12">
        <f>SUMIFS(Concentrado!G$2:G1012,Concentrado!$A$2:$A1012,"="&amp;$A23,Concentrado!$B$2:$B1012, "=Tamaulipas")</f>
        <v>41.834314796557329</v>
      </c>
      <c r="G23" s="12">
        <f>SUMIFS(Concentrado!H$2:H1012,Concentrado!$A$2:$A1012,"="&amp;$A23,Concentrado!$B$2:$B1012, "=Tamaulipas")</f>
        <v>72.073749105790299</v>
      </c>
      <c r="H23" s="12">
        <f>SUMIFS(Concentrado!I$2:I1012,Concentrado!$A$2:$A1012,"="&amp;$A23,Concentrado!$B$2:$B1012, "=Tamaulipas")</f>
        <v>71.571749324312123</v>
      </c>
      <c r="I23" s="12">
        <f>SUMIFS(Concentrado!J$2:J1012,Concentrado!$A$2:$A1012,"="&amp;$A23,Concentrado!$B$2:$B1012, "=Tamaulipas")</f>
        <v>72.566966239505291</v>
      </c>
      <c r="J23" s="12">
        <f>SUMIFS(Concentrado!K$2:K1012,Concentrado!$A$2:$A1012,"="&amp;$A23,Concentrado!$B$2:$B1012, "=Tamaulipas")</f>
        <v>77.174995420811058</v>
      </c>
      <c r="K23" s="12">
        <f>SUMIFS(Concentrado!L$2:L1012,Concentrado!$A$2:$A1012,"="&amp;$A23,Concentrado!$B$2:$B1012, "=Tamaulipas")</f>
        <v>15.363402644653148</v>
      </c>
      <c r="L23" s="12">
        <f>SUMIFS(Concentrado!M$2:M1012,Concentrado!$A$2:$A1012,"="&amp;$A23,Concentrado!$B$2:$B1012, "=Tamaulipas")</f>
        <v>32.874698474578189</v>
      </c>
      <c r="M23" s="12">
        <f>SUMIFS(Concentrado!N$2:N1012,Concentrado!$A$2:$A1012,"="&amp;$A23,Concentrado!$B$2:$B1012, "=Tamaulipas")</f>
        <v>60.315300944458158</v>
      </c>
      <c r="N23" s="12">
        <f>SUMIFS(Concentrado!O$2:O1012,Concentrado!$A$2:$A1012,"="&amp;$A23,Concentrado!$B$2:$B1012, "=Tamaulipas")</f>
        <v>4.5539171967741705</v>
      </c>
      <c r="O23" s="12">
        <f>SUMIFS(Concentrado!P$2:P1012,Concentrado!$A$2:$A1012,"="&amp;$A23,Concentrado!$B$2:$B1012, "=Tamaulipas")</f>
        <v>4.2062793019931872</v>
      </c>
      <c r="P23" s="12">
        <f>SUMIFS(Concentrado!Q$2:Q1012,Concentrado!$A$2:$A1012,"="&amp;$A23,Concentrado!$B$2:$B1012, "=Tamaulipas")</f>
        <v>3.0726805289306296</v>
      </c>
      <c r="Q23" s="12">
        <f>SUMIFS(Concentrado!R$2:R1012,Concentrado!$A$2:$A1012,"="&amp;$A23,Concentrado!$B$2:$B1012, "=Tamaulipas")</f>
        <v>6.4735114056111325</v>
      </c>
    </row>
    <row r="24" spans="1:17" x14ac:dyDescent="0.25">
      <c r="A24" s="5">
        <v>2012</v>
      </c>
      <c r="B24" s="12">
        <f>SUMIFS(Concentrado!C$2:C1013,Concentrado!$A$2:$A1013,"="&amp;$A24,Concentrado!$B$2:$B1013, "=Tamaulipas")</f>
        <v>2.165493175602935</v>
      </c>
      <c r="C24" s="12">
        <f>SUMIFS(Concentrado!D$2:D1013,Concentrado!$A$2:$A1013,"="&amp;$A24,Concentrado!$B$2:$B1013, "=Tamaulipas")</f>
        <v>3.4029178473760409</v>
      </c>
      <c r="D24" s="12">
        <f>SUMIFS(Concentrado!E$2:E1013,Concentrado!$A$2:$A1013,"="&amp;$A24,Concentrado!$B$2:$B1013, "=Tamaulipas")</f>
        <v>11.114239563729049</v>
      </c>
      <c r="E24" s="12">
        <f>SUMIFS(Concentrado!F$2:F1013,Concentrado!$A$2:$A1013,"="&amp;$A24,Concentrado!$B$2:$B1013, "=Tamaulipas")</f>
        <v>18.841282308035915</v>
      </c>
      <c r="F24" s="12">
        <f>SUMIFS(Concentrado!G$2:G1013,Concentrado!$A$2:$A1013,"="&amp;$A24,Concentrado!$B$2:$B1013, "=Tamaulipas")</f>
        <v>43.247250710490547</v>
      </c>
      <c r="G24" s="12">
        <f>SUMIFS(Concentrado!H$2:H1013,Concentrado!$A$2:$A1013,"="&amp;$A24,Concentrado!$B$2:$B1013, "=Tamaulipas")</f>
        <v>73.032746750986647</v>
      </c>
      <c r="H24" s="12">
        <f>SUMIFS(Concentrado!I$2:I1013,Concentrado!$A$2:$A1013,"="&amp;$A24,Concentrado!$B$2:$B1013, "=Tamaulipas")</f>
        <v>70.645847071679057</v>
      </c>
      <c r="I24" s="12">
        <f>SUMIFS(Concentrado!J$2:J1013,Concentrado!$A$2:$A1013,"="&amp;$A24,Concentrado!$B$2:$B1013, "=Tamaulipas")</f>
        <v>75.378001085349652</v>
      </c>
      <c r="J24" s="12">
        <f>SUMIFS(Concentrado!K$2:K1013,Concentrado!$A$2:$A1013,"="&amp;$A24,Concentrado!$B$2:$B1013, "=Tamaulipas")</f>
        <v>79.639909623450706</v>
      </c>
      <c r="K24" s="12">
        <f>SUMIFS(Concentrado!L$2:L1013,Concentrado!$A$2:$A1013,"="&amp;$A24,Concentrado!$B$2:$B1013, "=Tamaulipas")</f>
        <v>14.217198680927128</v>
      </c>
      <c r="L24" s="12">
        <f>SUMIFS(Concentrado!M$2:M1013,Concentrado!$A$2:$A1013,"="&amp;$A24,Concentrado!$B$2:$B1013, "=Tamaulipas")</f>
        <v>44.8343194917204</v>
      </c>
      <c r="M24" s="12">
        <f>SUMIFS(Concentrado!N$2:N1013,Concentrado!$A$2:$A1013,"="&amp;$A24,Concentrado!$B$2:$B1013, "=Tamaulipas")</f>
        <v>78.680547454725954</v>
      </c>
      <c r="N24" s="12">
        <f>SUMIFS(Concentrado!O$2:O1013,Concentrado!$A$2:$A1013,"="&amp;$A24,Concentrado!$B$2:$B1013, "=Tamaulipas")</f>
        <v>9.8827635247665562</v>
      </c>
      <c r="O24" s="12">
        <f>SUMIFS(Concentrado!P$2:P1013,Concentrado!$A$2:$A1013,"="&amp;$A24,Concentrado!$B$2:$B1013, "=Tamaulipas")</f>
        <v>4.3566267644338392</v>
      </c>
      <c r="P24" s="12">
        <f>SUMIFS(Concentrado!Q$2:Q1013,Concentrado!$A$2:$A1013,"="&amp;$A24,Concentrado!$B$2:$B1013, "=Tamaulipas")</f>
        <v>3.0086188079970269</v>
      </c>
      <c r="Q24" s="12">
        <f>SUMIFS(Concentrado!R$2:R1013,Concentrado!$A$2:$A1013,"="&amp;$A24,Concentrado!$B$2:$B1013, "=Tamaulipas")</f>
        <v>5.486304885171049</v>
      </c>
    </row>
    <row r="25" spans="1:17" x14ac:dyDescent="0.25">
      <c r="A25" s="5">
        <v>2013</v>
      </c>
      <c r="B25" s="12">
        <f>SUMIFS(Concentrado!C$2:C1014,Concentrado!$A$2:$A1014,"="&amp;$A25,Concentrado!$B$2:$B1014, "=Tamaulipas")</f>
        <v>3.4068490053549469</v>
      </c>
      <c r="C25" s="12">
        <f>SUMIFS(Concentrado!D$2:D1014,Concentrado!$A$2:$A1014,"="&amp;$A25,Concentrado!$B$2:$B1014, "=Tamaulipas")</f>
        <v>4.0262760972376643</v>
      </c>
      <c r="D25" s="12">
        <f>SUMIFS(Concentrado!E$2:E1014,Concentrado!$A$2:$A1014,"="&amp;$A25,Concentrado!$B$2:$B1014, "=Tamaulipas")</f>
        <v>12.776698625725832</v>
      </c>
      <c r="E25" s="12">
        <f>SUMIFS(Concentrado!F$2:F1014,Concentrado!$A$2:$A1014,"="&amp;$A25,Concentrado!$B$2:$B1014, "=Tamaulipas")</f>
        <v>21.502248906709323</v>
      </c>
      <c r="F25" s="12">
        <f>SUMIFS(Concentrado!G$2:G1014,Concentrado!$A$2:$A1014,"="&amp;$A25,Concentrado!$B$2:$B1014, "=Tamaulipas")</f>
        <v>35.333227167768136</v>
      </c>
      <c r="G25" s="12">
        <f>SUMIFS(Concentrado!H$2:H1014,Concentrado!$A$2:$A1014,"="&amp;$A25,Concentrado!$B$2:$B1014, "=Tamaulipas")</f>
        <v>76.867180865499947</v>
      </c>
      <c r="H25" s="12">
        <f>SUMIFS(Concentrado!I$2:I1014,Concentrado!$A$2:$A1014,"="&amp;$A25,Concentrado!$B$2:$B1014, "=Tamaulipas")</f>
        <v>77.023773140255699</v>
      </c>
      <c r="I25" s="12">
        <f>SUMIFS(Concentrado!J$2:J1014,Concentrado!$A$2:$A1014,"="&amp;$A25,Concentrado!$B$2:$B1014, "=Tamaulipas")</f>
        <v>76.713336839236959</v>
      </c>
      <c r="J25" s="12">
        <f>SUMIFS(Concentrado!K$2:K1014,Concentrado!$A$2:$A1014,"="&amp;$A25,Concentrado!$B$2:$B1014, "=Tamaulipas")</f>
        <v>85.300975577014555</v>
      </c>
      <c r="K25" s="12">
        <f>SUMIFS(Concentrado!L$2:L1014,Concentrado!$A$2:$A1014,"="&amp;$A25,Concentrado!$B$2:$B1014, "=Tamaulipas")</f>
        <v>16.459031893751696</v>
      </c>
      <c r="L25" s="12">
        <f>SUMIFS(Concentrado!M$2:M1014,Concentrado!$A$2:$A1014,"="&amp;$A25,Concentrado!$B$2:$B1014, "=Tamaulipas")</f>
        <v>24.65936515996486</v>
      </c>
      <c r="M25" s="12">
        <f>SUMIFS(Concentrado!N$2:N1014,Concentrado!$A$2:$A1014,"="&amp;$A25,Concentrado!$B$2:$B1014, "=Tamaulipas")</f>
        <v>41.986200496179137</v>
      </c>
      <c r="N25" s="12">
        <f>SUMIFS(Concentrado!O$2:O1014,Concentrado!$A$2:$A1014,"="&amp;$A25,Concentrado!$B$2:$B1014, "=Tamaulipas")</f>
        <v>5.4960535442892242</v>
      </c>
      <c r="O25" s="12">
        <f>SUMIFS(Concentrado!P$2:P1014,Concentrado!$A$2:$A1014,"="&amp;$A25,Concentrado!$B$2:$B1014, "=Tamaulipas")</f>
        <v>4.5106526580273751</v>
      </c>
      <c r="P25" s="12">
        <f>SUMIFS(Concentrado!Q$2:Q1014,Concentrado!$A$2:$A1014,"="&amp;$A25,Concentrado!$B$2:$B1014, "=Tamaulipas")</f>
        <v>3.2976429148828754</v>
      </c>
      <c r="Q25" s="12">
        <f>SUMIFS(Concentrado!R$2:R1014,Concentrado!$A$2:$A1014,"="&amp;$A25,Concentrado!$B$2:$B1014, "=Tamaulipas")</f>
        <v>5.6906227292226612</v>
      </c>
    </row>
    <row r="26" spans="1:17" x14ac:dyDescent="0.25">
      <c r="A26" s="5">
        <v>2014</v>
      </c>
      <c r="B26" s="12">
        <f>SUMIFS(Concentrado!C$2:C1015,Concentrado!$A$2:$A1015,"="&amp;$A26,Concentrado!$B$2:$B1015, "=Tamaulipas")</f>
        <v>2.480597079717088</v>
      </c>
      <c r="C26" s="12">
        <f>SUMIFS(Concentrado!D$2:D1015,Concentrado!$A$2:$A1015,"="&amp;$A26,Concentrado!$B$2:$B1015, "=Tamaulipas")</f>
        <v>7.7518658741158992</v>
      </c>
      <c r="D26" s="12">
        <f>SUMIFS(Concentrado!E$2:E1015,Concentrado!$A$2:$A1015,"="&amp;$A26,Concentrado!$B$2:$B1015, "=Tamaulipas")</f>
        <v>13.870601565950119</v>
      </c>
      <c r="E26" s="12">
        <f>SUMIFS(Concentrado!F$2:F1015,Concentrado!$A$2:$A1015,"="&amp;$A26,Concentrado!$B$2:$B1015, "=Tamaulipas")</f>
        <v>21.213861218511951</v>
      </c>
      <c r="F26" s="12">
        <f>SUMIFS(Concentrado!G$2:G1015,Concentrado!$A$2:$A1015,"="&amp;$A26,Concentrado!$B$2:$B1015, "=Tamaulipas")</f>
        <v>44.762218762108063</v>
      </c>
      <c r="G26" s="12">
        <f>SUMIFS(Concentrado!H$2:H1015,Concentrado!$A$2:$A1015,"="&amp;$A26,Concentrado!$B$2:$B1015, "=Tamaulipas")</f>
        <v>80.881586180341088</v>
      </c>
      <c r="H26" s="12">
        <f>SUMIFS(Concentrado!I$2:I1015,Concentrado!$A$2:$A1015,"="&amp;$A26,Concentrado!$B$2:$B1015, "=Tamaulipas")</f>
        <v>77.528733722609189</v>
      </c>
      <c r="I26" s="12">
        <f>SUMIFS(Concentrado!J$2:J1015,Concentrado!$A$2:$A1015,"="&amp;$A26,Concentrado!$B$2:$B1015, "=Tamaulipas")</f>
        <v>84.175180575804049</v>
      </c>
      <c r="J26" s="12">
        <f>SUMIFS(Concentrado!K$2:K1015,Concentrado!$A$2:$A1015,"="&amp;$A26,Concentrado!$B$2:$B1015, "=Tamaulipas")</f>
        <v>86.167775562841953</v>
      </c>
      <c r="K26" s="12">
        <f>SUMIFS(Concentrado!L$2:L1015,Concentrado!$A$2:$A1015,"="&amp;$A26,Concentrado!$B$2:$B1015, "=Tamaulipas")</f>
        <v>17.736176398117653</v>
      </c>
      <c r="L26" s="12">
        <f>SUMIFS(Concentrado!M$2:M1015,Concentrado!$A$2:$A1015,"="&amp;$A26,Concentrado!$B$2:$B1015, "=Tamaulipas")</f>
        <v>25.477699646807448</v>
      </c>
      <c r="M26" s="12">
        <f>SUMIFS(Concentrado!N$2:N1015,Concentrado!$A$2:$A1015,"="&amp;$A26,Concentrado!$B$2:$B1015, "=Tamaulipas")</f>
        <v>41.2126426630712</v>
      </c>
      <c r="N26" s="12">
        <f>SUMIFS(Concentrado!O$2:O1015,Concentrado!$A$2:$A1015,"="&amp;$A26,Concentrado!$B$2:$B1015, "=Tamaulipas")</f>
        <v>7.9021598091571139</v>
      </c>
      <c r="O26" s="12">
        <f>SUMIFS(Concentrado!P$2:P1015,Concentrado!$A$2:$A1015,"="&amp;$A26,Concentrado!$B$2:$B1015, "=Tamaulipas")</f>
        <v>3.9179367311570168</v>
      </c>
      <c r="P26" s="12">
        <f>SUMIFS(Concentrado!Q$2:Q1015,Concentrado!$A$2:$A1015,"="&amp;$A26,Concentrado!$B$2:$B1015, "=Tamaulipas")</f>
        <v>2.1086984968446072</v>
      </c>
      <c r="Q26" s="12">
        <f>SUMIFS(Concentrado!R$2:R1015,Concentrado!$A$2:$A1015,"="&amp;$A26,Concentrado!$B$2:$B1015, "=Tamaulipas")</f>
        <v>5.7772561557386499</v>
      </c>
    </row>
    <row r="27" spans="1:17" x14ac:dyDescent="0.25">
      <c r="A27" s="5">
        <v>2015</v>
      </c>
      <c r="B27" s="12">
        <f>SUMIFS(Concentrado!C$2:C1016,Concentrado!$A$2:$A1016,"="&amp;$A27,Concentrado!$B$2:$B1016, "=Tamaulipas")</f>
        <v>1.5528963069020028</v>
      </c>
      <c r="C27" s="12">
        <f>SUMIFS(Concentrado!D$2:D1016,Concentrado!$A$2:$A1016,"="&amp;$A27,Concentrado!$B$2:$B1016, "=Tamaulipas")</f>
        <v>6.8327437503688131</v>
      </c>
      <c r="D27" s="12">
        <f>SUMIFS(Concentrado!E$2:E1016,Concentrado!$A$2:$A1016,"="&amp;$A27,Concentrado!$B$2:$B1016, "=Tamaulipas")</f>
        <v>13.831189331943534</v>
      </c>
      <c r="E27" s="12">
        <f>SUMIFS(Concentrado!F$2:F1016,Concentrado!$A$2:$A1016,"="&amp;$A27,Concentrado!$B$2:$B1016, "=Tamaulipas")</f>
        <v>21.448366065477654</v>
      </c>
      <c r="F27" s="12">
        <f>SUMIFS(Concentrado!G$2:G1016,Concentrado!$A$2:$A1016,"="&amp;$A27,Concentrado!$B$2:$B1016, "=Tamaulipas")</f>
        <v>49.630798123816028</v>
      </c>
      <c r="G27" s="12">
        <f>SUMIFS(Concentrado!H$2:H1016,Concentrado!$A$2:$A1016,"="&amp;$A27,Concentrado!$B$2:$B1016, "=Tamaulipas")</f>
        <v>85.614894931466594</v>
      </c>
      <c r="H27" s="12">
        <f>SUMIFS(Concentrado!I$2:I1016,Concentrado!$A$2:$A1016,"="&amp;$A27,Concentrado!$B$2:$B1016, "=Tamaulipas")</f>
        <v>85.755468138234349</v>
      </c>
      <c r="I27" s="12">
        <f>SUMIFS(Concentrado!J$2:J1016,Concentrado!$A$2:$A1016,"="&amp;$A27,Concentrado!$B$2:$B1016, "=Tamaulipas")</f>
        <v>85.47682398297043</v>
      </c>
      <c r="J27" s="12">
        <f>SUMIFS(Concentrado!K$2:K1016,Concentrado!$A$2:$A1016,"="&amp;$A27,Concentrado!$B$2:$B1016, "=Tamaulipas")</f>
        <v>83.182653598186292</v>
      </c>
      <c r="K27" s="12">
        <f>SUMIFS(Concentrado!L$2:L1016,Concentrado!$A$2:$A1016,"="&amp;$A27,Concentrado!$B$2:$B1016, "=Tamaulipas")</f>
        <v>18.284731905483675</v>
      </c>
      <c r="L27" s="12">
        <f>SUMIFS(Concentrado!M$2:M1016,Concentrado!$A$2:$A1016,"="&amp;$A27,Concentrado!$B$2:$B1016, "=Tamaulipas")</f>
        <v>19.057326211349181</v>
      </c>
      <c r="M27" s="12">
        <f>SUMIFS(Concentrado!N$2:N1016,Concentrado!$A$2:$A1016,"="&amp;$A27,Concentrado!$B$2:$B1016, "=Tamaulipas")</f>
        <v>32.396510185555201</v>
      </c>
      <c r="N27" s="12">
        <f>SUMIFS(Concentrado!O$2:O1016,Concentrado!$A$2:$A1016,"="&amp;$A27,Concentrado!$B$2:$B1016, "=Tamaulipas")</f>
        <v>4.480868675948682</v>
      </c>
      <c r="O27" s="12">
        <f>SUMIFS(Concentrado!P$2:P1016,Concentrado!$A$2:$A1016,"="&amp;$A27,Concentrado!$B$2:$B1016, "=Tamaulipas")</f>
        <v>3.8313569916851224</v>
      </c>
      <c r="P27" s="12">
        <f>SUMIFS(Concentrado!Q$2:Q1016,Concentrado!$A$2:$A1016,"="&amp;$A27,Concentrado!$B$2:$B1016, "=Tamaulipas")</f>
        <v>2.6039289568059689</v>
      </c>
      <c r="Q27" s="12">
        <f>SUMIFS(Concentrado!R$2:R1016,Concentrado!$A$2:$A1016,"="&amp;$A27,Concentrado!$B$2:$B1016, "=Tamaulipas")</f>
        <v>5.7801499920308324</v>
      </c>
    </row>
    <row r="28" spans="1:17" x14ac:dyDescent="0.25">
      <c r="A28" s="5">
        <v>2016</v>
      </c>
      <c r="B28" s="12">
        <f>SUMIFS(Concentrado!C$2:C1017,Concentrado!$A$2:$A1017,"="&amp;$A28,Concentrado!$B$2:$B1017, "=Tamaulipas")</f>
        <v>2.1830179911868446</v>
      </c>
      <c r="C28" s="12">
        <f>SUMIFS(Concentrado!D$2:D1017,Concentrado!$A$2:$A1017,"="&amp;$A28,Concentrado!$B$2:$B1017, "=Tamaulipas")</f>
        <v>6.2371942605338422</v>
      </c>
      <c r="D28" s="12">
        <f>SUMIFS(Concentrado!E$2:E1017,Concentrado!$A$2:$A1017,"="&amp;$A28,Concentrado!$B$2:$B1017, "=Tamaulipas")</f>
        <v>11.427490601874108</v>
      </c>
      <c r="E28" s="12">
        <f>SUMIFS(Concentrado!F$2:F1017,Concentrado!$A$2:$A1017,"="&amp;$A28,Concentrado!$B$2:$B1017, "=Tamaulipas")</f>
        <v>22.75646835373206</v>
      </c>
      <c r="F28" s="12">
        <f>SUMIFS(Concentrado!G$2:G1017,Concentrado!$A$2:$A1017,"="&amp;$A28,Concentrado!$B$2:$B1017, "=Tamaulipas")</f>
        <v>43.819229865741491</v>
      </c>
      <c r="G28" s="12">
        <f>SUMIFS(Concentrado!H$2:H1017,Concentrado!$A$2:$A1017,"="&amp;$A28,Concentrado!$B$2:$B1017, "=Tamaulipas")</f>
        <v>87.096949792237481</v>
      </c>
      <c r="H28" s="12">
        <f>SUMIFS(Concentrado!I$2:I1017,Concentrado!$A$2:$A1017,"="&amp;$A28,Concentrado!$B$2:$B1017, "=Tamaulipas")</f>
        <v>82.982280135587317</v>
      </c>
      <c r="I28" s="12">
        <f>SUMIFS(Concentrado!J$2:J1017,Concentrado!$A$2:$A1017,"="&amp;$A28,Concentrado!$B$2:$B1017, "=Tamaulipas")</f>
        <v>91.136754014484112</v>
      </c>
      <c r="J28" s="12">
        <f>SUMIFS(Concentrado!K$2:K1017,Concentrado!$A$2:$A1017,"="&amp;$A28,Concentrado!$B$2:$B1017, "=Tamaulipas")</f>
        <v>92.710620384315291</v>
      </c>
      <c r="K28" s="12">
        <f>SUMIFS(Concentrado!L$2:L1017,Concentrado!$A$2:$A1017,"="&amp;$A28,Concentrado!$B$2:$B1017, "=Tamaulipas")</f>
        <v>16.330678086044529</v>
      </c>
      <c r="L28" s="12">
        <f>SUMIFS(Concentrado!M$2:M1017,Concentrado!$A$2:$A1017,"="&amp;$A28,Concentrado!$B$2:$B1017, "=Tamaulipas")</f>
        <v>22.993367930177278</v>
      </c>
      <c r="M28" s="12">
        <f>SUMIFS(Concentrado!N$2:N1017,Concentrado!$A$2:$A1017,"="&amp;$A28,Concentrado!$B$2:$B1017, "=Tamaulipas")</f>
        <v>38.686911290797951</v>
      </c>
      <c r="N28" s="12">
        <f>SUMIFS(Concentrado!O$2:O1017,Concentrado!$A$2:$A1017,"="&amp;$A28,Concentrado!$B$2:$B1017, "=Tamaulipas")</f>
        <v>7.2482375264293779</v>
      </c>
      <c r="O28" s="12">
        <f>SUMIFS(Concentrado!P$2:P1017,Concentrado!$A$2:$A1017,"="&amp;$A28,Concentrado!$B$2:$B1017, "=Tamaulipas")</f>
        <v>5.1548148881031031</v>
      </c>
      <c r="P28" s="12">
        <f>SUMIFS(Concentrado!Q$2:Q1017,Concentrado!$A$2:$A1017,"="&amp;$A28,Concentrado!$B$2:$B1017, "=Tamaulipas")</f>
        <v>2.4666128359129758</v>
      </c>
      <c r="Q28" s="12">
        <f>SUMIFS(Concentrado!R$2:R1017,Concentrado!$A$2:$A1017,"="&amp;$A28,Concentrado!$B$2:$B1017, "=Tamaulipas")</f>
        <v>5.2734481319518789</v>
      </c>
    </row>
    <row r="29" spans="1:17" x14ac:dyDescent="0.25">
      <c r="A29" s="5">
        <v>2017</v>
      </c>
      <c r="B29" s="12">
        <f>SUMIFS(Concentrado!C$2:C1018,Concentrado!$A$2:$A1018,"="&amp;$A29,Concentrado!$B$2:$B1018, "=Tamaulipas")</f>
        <v>1.2560407710834294</v>
      </c>
      <c r="C29" s="12">
        <f>SUMIFS(Concentrado!D$2:D1018,Concentrado!$A$2:$A1018,"="&amp;$A29,Concentrado!$B$2:$B1018, "=Tamaulipas")</f>
        <v>4.0821325060211455</v>
      </c>
      <c r="D29" s="12">
        <f>SUMIFS(Concentrado!E$2:E1018,Concentrado!$A$2:$A1018,"="&amp;$A29,Concentrado!$B$2:$B1018, "=Tamaulipas")</f>
        <v>11.523760735738861</v>
      </c>
      <c r="E29" s="12">
        <f>SUMIFS(Concentrado!F$2:F1018,Concentrado!$A$2:$A1018,"="&amp;$A29,Concentrado!$B$2:$B1018, "=Tamaulipas")</f>
        <v>22.853844820456903</v>
      </c>
      <c r="F29" s="12">
        <f>SUMIFS(Concentrado!G$2:G1018,Concentrado!$A$2:$A1018,"="&amp;$A29,Concentrado!$B$2:$B1018, "=Tamaulipas")</f>
        <v>41.208550335805846</v>
      </c>
      <c r="G29" s="12">
        <f>SUMIFS(Concentrado!H$2:H1018,Concentrado!$A$2:$A1018,"="&amp;$A29,Concentrado!$B$2:$B1018, "=Tamaulipas")</f>
        <v>84.343185171782508</v>
      </c>
      <c r="H29" s="12">
        <f>SUMIFS(Concentrado!I$2:I1018,Concentrado!$A$2:$A1018,"="&amp;$A29,Concentrado!$B$2:$B1018, "=Tamaulipas")</f>
        <v>81.015806592349236</v>
      </c>
      <c r="I29" s="12">
        <f>SUMIFS(Concentrado!J$2:J1018,Concentrado!$A$2:$A1018,"="&amp;$A29,Concentrado!$B$2:$B1018, "=Tamaulipas")</f>
        <v>87.607540482309005</v>
      </c>
      <c r="J29" s="12">
        <f>SUMIFS(Concentrado!K$2:K1018,Concentrado!$A$2:$A1018,"="&amp;$A29,Concentrado!$B$2:$B1018, "=Tamaulipas")</f>
        <v>88.698013186981143</v>
      </c>
      <c r="K29" s="12">
        <f>SUMIFS(Concentrado!L$2:L1018,Concentrado!$A$2:$A1018,"="&amp;$A29,Concentrado!$B$2:$B1018, "=Tamaulipas")</f>
        <v>16.913590097739199</v>
      </c>
      <c r="L29" s="12">
        <f>SUMIFS(Concentrado!M$2:M1018,Concentrado!$A$2:$A1018,"="&amp;$A29,Concentrado!$B$2:$B1018, "=Tamaulipas")</f>
        <v>30.568083100232968</v>
      </c>
      <c r="M29" s="12">
        <f>SUMIFS(Concentrado!N$2:N1018,Concentrado!$A$2:$A1018,"="&amp;$A29,Concentrado!$B$2:$B1018, "=Tamaulipas")</f>
        <v>54.124005244468599</v>
      </c>
      <c r="N29" s="12">
        <f>SUMIFS(Concentrado!O$2:O1018,Concentrado!$A$2:$A1018,"="&amp;$A29,Concentrado!$B$2:$B1018, "=Tamaulipas")</f>
        <v>7.458329367617158</v>
      </c>
      <c r="O29" s="12">
        <f>SUMIFS(Concentrado!P$2:P1018,Concentrado!$A$2:$A1018,"="&amp;$A29,Concentrado!$B$2:$B1018, "=Tamaulipas")</f>
        <v>3.5646220381514033</v>
      </c>
      <c r="P29" s="12">
        <f>SUMIFS(Concentrado!Q$2:Q1018,Concentrado!$A$2:$A1018,"="&amp;$A29,Concentrado!$B$2:$B1018, "=Tamaulipas")</f>
        <v>2.9781404491035799</v>
      </c>
      <c r="Q29" s="12">
        <f>SUMIFS(Concentrado!R$2:R1018,Concentrado!$A$2:$A1018,"="&amp;$A29,Concentrado!$B$2:$B1018, "=Tamaulipas")</f>
        <v>5.3662719413092805</v>
      </c>
    </row>
    <row r="30" spans="1:17" x14ac:dyDescent="0.25">
      <c r="A30" s="5">
        <v>2018</v>
      </c>
      <c r="B30" s="12">
        <f>SUMIFS(Concentrado!C$2:C1019,Concentrado!$A$2:$A1019,"="&amp;$A30,Concentrado!$B$2:$B1019, "=Tamaulipas")</f>
        <v>2.5301723047339526</v>
      </c>
      <c r="C30" s="12">
        <f>SUMIFS(Concentrado!D$2:D1019,Concentrado!$A$2:$A1019,"="&amp;$A30,Concentrado!$B$2:$B1019, "=Tamaulipas")</f>
        <v>9.4881461427523206</v>
      </c>
      <c r="D30" s="12">
        <f>SUMIFS(Concentrado!E$2:E1019,Concentrado!$A$2:$A1019,"="&amp;$A30,Concentrado!$B$2:$B1019, "=Tamaulipas")</f>
        <v>10.000276198104519</v>
      </c>
      <c r="E30" s="12">
        <f>SUMIFS(Concentrado!F$2:F1019,Concentrado!$A$2:$A1019,"="&amp;$A30,Concentrado!$B$2:$B1019, "=Tamaulipas")</f>
        <v>23.714940698362145</v>
      </c>
      <c r="F30" s="12">
        <f>SUMIFS(Concentrado!G$2:G1019,Concentrado!$A$2:$A1019,"="&amp;$A30,Concentrado!$B$2:$B1019, "=Tamaulipas")</f>
        <v>40.885860306643949</v>
      </c>
      <c r="G30" s="12">
        <f>SUMIFS(Concentrado!H$2:H1019,Concentrado!$A$2:$A1019,"="&amp;$A30,Concentrado!$B$2:$B1019, "=Tamaulipas")</f>
        <v>87.397639205388913</v>
      </c>
      <c r="H30" s="12">
        <f>SUMIFS(Concentrado!I$2:I1019,Concentrado!$A$2:$A1019,"="&amp;$A30,Concentrado!$B$2:$B1019, "=Tamaulipas")</f>
        <v>83.719532813499555</v>
      </c>
      <c r="I30" s="12">
        <f>SUMIFS(Concentrado!J$2:J1019,Concentrado!$A$2:$A1019,"="&amp;$A30,Concentrado!$B$2:$B1019, "=Tamaulipas")</f>
        <v>91.00320276120263</v>
      </c>
      <c r="J30" s="12">
        <f>SUMIFS(Concentrado!K$2:K1019,Concentrado!$A$2:$A1019,"="&amp;$A30,Concentrado!$B$2:$B1019, "=Tamaulipas")</f>
        <v>91.937414600697508</v>
      </c>
      <c r="K30" s="12">
        <f>SUMIFS(Concentrado!L$2:L1019,Concentrado!$A$2:$A1019,"="&amp;$A30,Concentrado!$B$2:$B1019, "=Tamaulipas")</f>
        <v>16.237356168496412</v>
      </c>
      <c r="L30" s="12">
        <f>SUMIFS(Concentrado!M$2:M1019,Concentrado!$A$2:$A1019,"="&amp;$A30,Concentrado!$B$2:$B1019, "=Tamaulipas")</f>
        <v>29.327506081349433</v>
      </c>
      <c r="M30" s="12">
        <f>SUMIFS(Concentrado!N$2:N1019,Concentrado!$A$2:$A1019,"="&amp;$A30,Concentrado!$B$2:$B1019, "=Tamaulipas")</f>
        <v>52.831076150454351</v>
      </c>
      <c r="N30" s="12">
        <f>SUMIFS(Concentrado!O$2:O1019,Concentrado!$A$2:$A1019,"="&amp;$A30,Concentrado!$B$2:$B1019, "=Tamaulipas")</f>
        <v>7.1699493084583894</v>
      </c>
      <c r="O30" s="12">
        <f>SUMIFS(Concentrado!P$2:P1019,Concentrado!$A$2:$A1019,"="&amp;$A30,Concentrado!$B$2:$B1019, "=Tamaulipas")</f>
        <v>4.2172739541160595</v>
      </c>
      <c r="P30" s="12">
        <f>SUMIFS(Concentrado!Q$2:Q1019,Concentrado!$A$2:$A1019,"="&amp;$A30,Concentrado!$B$2:$B1019, "=Tamaulipas")</f>
        <v>3.1472062556433862</v>
      </c>
      <c r="Q30" s="12">
        <f>SUMIFS(Concentrado!R$2:R1019,Concentrado!$A$2:$A1019,"="&amp;$A30,Concentrado!$B$2:$B1019, "=Tamaulipas")</f>
        <v>5.1246544339679918</v>
      </c>
    </row>
    <row r="31" spans="1:17" x14ac:dyDescent="0.25">
      <c r="A31" s="5">
        <v>2019</v>
      </c>
      <c r="B31" s="12">
        <f>SUMIFS(Concentrado!C$2:C1020,Concentrado!$A$2:$A1020,"="&amp;$A31,Concentrado!$B$2:$B1020, "=Tamaulipas")</f>
        <v>1.9111566957374833</v>
      </c>
      <c r="C31" s="12">
        <f>SUMIFS(Concentrado!D$2:D1020,Concentrado!$A$2:$A1020,"="&amp;$A31,Concentrado!$B$2:$B1020, "=Tamaulipas")</f>
        <v>7.0075745510374388</v>
      </c>
      <c r="D31" s="12">
        <f>SUMIFS(Concentrado!E$2:E1020,Concentrado!$A$2:$A1020,"="&amp;$A31,Concentrado!$B$2:$B1020, "=Tamaulipas")</f>
        <v>9.5588497142653637</v>
      </c>
      <c r="E31" s="12">
        <f>SUMIFS(Concentrado!F$2:F1020,Concentrado!$A$2:$A1020,"="&amp;$A31,Concentrado!$B$2:$B1020, "=Tamaulipas")</f>
        <v>24.084552711433322</v>
      </c>
      <c r="F31" s="12">
        <f>SUMIFS(Concentrado!G$2:G1020,Concentrado!$A$2:$A1020,"="&amp;$A31,Concentrado!$B$2:$B1020, "=Tamaulipas")</f>
        <v>37.284449277613795</v>
      </c>
      <c r="G31" s="12">
        <f>SUMIFS(Concentrado!H$2:H1020,Concentrado!$A$2:$A1020,"="&amp;$A31,Concentrado!$B$2:$B1020, "=Tamaulipas")</f>
        <v>86.801384182429288</v>
      </c>
      <c r="H31" s="12">
        <f>SUMIFS(Concentrado!I$2:I1020,Concentrado!$A$2:$A1020,"="&amp;$A31,Concentrado!$B$2:$B1020, "=Tamaulipas")</f>
        <v>81.487310862928297</v>
      </c>
      <c r="I31" s="12">
        <f>SUMIFS(Concentrado!J$2:J1020,Concentrado!$A$2:$A1020,"="&amp;$A31,Concentrado!$B$2:$B1020, "=Tamaulipas")</f>
        <v>92.061097079629562</v>
      </c>
      <c r="J31" s="12">
        <f>SUMIFS(Concentrado!K$2:K1020,Concentrado!$A$2:$A1020,"="&amp;$A31,Concentrado!$B$2:$B1020, "=Tamaulipas")</f>
        <v>94.617099016545566</v>
      </c>
      <c r="K31" s="12">
        <f>SUMIFS(Concentrado!L$2:L1020,Concentrado!$A$2:$A1020,"="&amp;$A31,Concentrado!$B$2:$B1020, "=Tamaulipas")</f>
        <v>15.603812301327567</v>
      </c>
      <c r="L31" s="12">
        <f>SUMIFS(Concentrado!M$2:M1020,Concentrado!$A$2:$A1020,"="&amp;$A31,Concentrado!$B$2:$B1020, "=Tamaulipas")</f>
        <v>34.908351767925737</v>
      </c>
      <c r="M31" s="12">
        <f>SUMIFS(Concentrado!N$2:N1020,Concentrado!$A$2:$A1020,"="&amp;$A31,Concentrado!$B$2:$B1020, "=Tamaulipas")</f>
        <v>63.403825438552431</v>
      </c>
      <c r="N31" s="12">
        <f>SUMIFS(Concentrado!O$2:O1020,Concentrado!$A$2:$A1020,"="&amp;$A31,Concentrado!$B$2:$B1020, "=Tamaulipas")</f>
        <v>8.6375613649533687</v>
      </c>
      <c r="O31" s="12">
        <f>SUMIFS(Concentrado!P$2:P1020,Concentrado!$A$2:$A1020,"="&amp;$A31,Concentrado!$B$2:$B1020, "=Tamaulipas")</f>
        <v>4.1260627706181419</v>
      </c>
      <c r="P31" s="12">
        <f>SUMIFS(Concentrado!Q$2:Q1020,Concentrado!$A$2:$A1020,"="&amp;$A31,Concentrado!$B$2:$B1020, "=Tamaulipas")</f>
        <v>3.3417013955055497</v>
      </c>
      <c r="Q31" s="12">
        <f>SUMIFS(Concentrado!R$2:R1020,Concentrado!$A$2:$A1020,"="&amp;$A31,Concentrado!$B$2:$B1020, "=Tamaulipas")</f>
        <v>4.9435086759958136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"=Tlaxcala")</f>
        <v>121.7102942214069</v>
      </c>
      <c r="C2" s="12">
        <f>SUMIFS(Concentrado!D$2:D991,Concentrado!$A$2:$A991,"="&amp;$A2,Concentrado!$B$2:$B991, "=Tlaxcala")</f>
        <v>198.44069710011993</v>
      </c>
      <c r="D2" s="12">
        <f>SUMIFS(Concentrado!E$2:E991,Concentrado!$A$2:$A991,"="&amp;$A2,Concentrado!$B$2:$B991, "=Tlaxcala")</f>
        <v>18.72634991153414</v>
      </c>
      <c r="E2" s="12">
        <f>SUMIFS(Concentrado!F$2:F991,Concentrado!$A$2:$A991,"="&amp;$A2,Concentrado!$B$2:$B991, "=Tlaxcala")</f>
        <v>9.6860430576900729</v>
      </c>
      <c r="F2" s="12">
        <f>SUMIFS(Concentrado!G$2:G991,Concentrado!$A$2:$A991,"="&amp;$A2,Concentrado!$B$2:$B991, "=Tlaxcala")</f>
        <v>24.927887183504861</v>
      </c>
      <c r="G2" s="12">
        <f>SUMIFS(Concentrado!H$2:H991,Concentrado!$A$2:$A991,"="&amp;$A2,Concentrado!$B$2:$B991, "=Tlaxcala")</f>
        <v>31.129169670358479</v>
      </c>
      <c r="H2" s="12">
        <f>SUMIFS(Concentrado!I$2:I991,Concentrado!$A$2:$A991,"="&amp;$A2,Concentrado!$B$2:$B991, "=Tlaxcala")</f>
        <v>28.206450891552549</v>
      </c>
      <c r="I2" s="12">
        <f>SUMIFS(Concentrado!J$2:J991,Concentrado!$A$2:$A991,"="&amp;$A2,Concentrado!$B$2:$B991, "=Tlaxcala")</f>
        <v>34.005015739821623</v>
      </c>
      <c r="J2" s="12">
        <f>SUMIFS(Concentrado!K$2:K991,Concentrado!$A$2:$A991,"="&amp;$A2,Concentrado!$B$2:$B991, "=Tlaxcala")</f>
        <v>21.929050698956985</v>
      </c>
      <c r="K2" s="12">
        <f>SUMIFS(Concentrado!L$2:L991,Concentrado!$A$2:$A991,"="&amp;$A2,Concentrado!$B$2:$B991, "=Tlaxcala")</f>
        <v>7.6877706473354941</v>
      </c>
      <c r="L2" s="12">
        <f>SUMIFS(Concentrado!M$2:M991,Concentrado!$A$2:$A991,"="&amp;$A2,Concentrado!$B$2:$B991, "=Tlaxcala")</f>
        <v>7.9398287013464941</v>
      </c>
      <c r="M2" s="12">
        <f>SUMIFS(Concentrado!N$2:N991,Concentrado!$A$2:$A991,"="&amp;$A2,Concentrado!$B$2:$B991, "=Tlaxcala")</f>
        <v>12.959720679902524</v>
      </c>
      <c r="N2" s="12">
        <f>SUMIFS(Concentrado!O$2:O991,Concentrado!$A$2:$A991,"="&amp;$A2,Concentrado!$B$2:$B991, "=Tlaxcala")</f>
        <v>3.0004425652783784</v>
      </c>
      <c r="O2" s="12">
        <f>SUMIFS(Concentrado!P$2:P991,Concentrado!$A$2:$A991,"="&amp;$A2,Concentrado!$B$2:$B991, "=Tlaxcala")</f>
        <v>2.111811360941747</v>
      </c>
      <c r="P2" s="12">
        <f>SUMIFS(Concentrado!Q$2:Q991,Concentrado!$A$2:$A991,"="&amp;$A2,Concentrado!$B$2:$B991, "=Tlaxcala")</f>
        <v>4.9151320532144966</v>
      </c>
      <c r="Q2" s="12">
        <f>SUMIFS(Concentrado!R$2:R991,Concentrado!$A$2:$A991,"="&amp;$A2,Concentrado!$B$2:$B991, "=Tlaxcala")</f>
        <v>0.75617416203299948</v>
      </c>
    </row>
    <row r="3" spans="1:17" x14ac:dyDescent="0.25">
      <c r="A3" s="5">
        <v>1991</v>
      </c>
      <c r="B3" s="12">
        <f>SUMIFS(Concentrado!C$2:C992,Concentrado!$A$2:$A992,"="&amp;$A3,Concentrado!$B$2:$B992, "=Tlaxcala")</f>
        <v>99.598112877861269</v>
      </c>
      <c r="C3" s="12">
        <f>SUMIFS(Concentrado!D$2:D992,Concentrado!$A$2:$A992,"="&amp;$A3,Concentrado!$B$2:$B992, "=Tlaxcala")</f>
        <v>171.23886073737552</v>
      </c>
      <c r="D3" s="12">
        <f>SUMIFS(Concentrado!E$2:E992,Concentrado!$A$2:$A992,"="&amp;$A3,Concentrado!$B$2:$B992, "=Tlaxcala")</f>
        <v>19.247007400784781</v>
      </c>
      <c r="E3" s="12">
        <f>SUMIFS(Concentrado!F$2:F992,Concentrado!$A$2:$A992,"="&amp;$A3,Concentrado!$B$2:$B992, "=Tlaxcala")</f>
        <v>8.0713256842000689</v>
      </c>
      <c r="F3" s="12">
        <f>SUMIFS(Concentrado!G$2:G992,Concentrado!$A$2:$A992,"="&amp;$A3,Concentrado!$B$2:$B992, "=Tlaxcala")</f>
        <v>34.489299694769699</v>
      </c>
      <c r="G3" s="12">
        <f>SUMIFS(Concentrado!H$2:H992,Concentrado!$A$2:$A992,"="&amp;$A3,Concentrado!$B$2:$B992, "=Tlaxcala")</f>
        <v>35.174068594353209</v>
      </c>
      <c r="H3" s="12">
        <f>SUMIFS(Concentrado!I$2:I992,Concentrado!$A$2:$A992,"="&amp;$A3,Concentrado!$B$2:$B992, "=Tlaxcala")</f>
        <v>35.496025934439089</v>
      </c>
      <c r="I3" s="12">
        <f>SUMIFS(Concentrado!J$2:J992,Concentrado!$A$2:$A992,"="&amp;$A3,Concentrado!$B$2:$B992, "=Tlaxcala")</f>
        <v>34.857899214356578</v>
      </c>
      <c r="J3" s="12">
        <f>SUMIFS(Concentrado!K$2:K992,Concentrado!$A$2:$A992,"="&amp;$A3,Concentrado!$B$2:$B992, "=Tlaxcala")</f>
        <v>21.03064940431608</v>
      </c>
      <c r="K3" s="12">
        <f>SUMIFS(Concentrado!L$2:L992,Concentrado!$A$2:$A992,"="&amp;$A3,Concentrado!$B$2:$B992, "=Tlaxcala")</f>
        <v>6.3952851989733102</v>
      </c>
      <c r="L3" s="12">
        <f>SUMIFS(Concentrado!M$2:M992,Concentrado!$A$2:$A992,"="&amp;$A3,Concentrado!$B$2:$B992, "=Tlaxcala")</f>
        <v>5.9033401836676713</v>
      </c>
      <c r="M3" s="12">
        <f>SUMIFS(Concentrado!N$2:N992,Concentrado!$A$2:$A992,"="&amp;$A3,Concentrado!$B$2:$B992, "=Tlaxcala")</f>
        <v>10.425406218506584</v>
      </c>
      <c r="N3" s="12">
        <f>SUMIFS(Concentrado!O$2:O992,Concentrado!$A$2:$A992,"="&amp;$A3,Concentrado!$B$2:$B992, "=Tlaxcala")</f>
        <v>1.4625691978051711</v>
      </c>
      <c r="O3" s="12">
        <f>SUMIFS(Concentrado!P$2:P992,Concentrado!$A$2:$A992,"="&amp;$A3,Concentrado!$B$2:$B992, "=Tlaxcala")</f>
        <v>1.4721383103385328</v>
      </c>
      <c r="P3" s="12">
        <f>SUMIFS(Concentrado!Q$2:Q992,Concentrado!$A$2:$A992,"="&amp;$A3,Concentrado!$B$2:$B992, "=Tlaxcala")</f>
        <v>4.7964638992299831</v>
      </c>
      <c r="Q3" s="12">
        <f>SUMIFS(Concentrado!R$2:R992,Concentrado!$A$2:$A992,"="&amp;$A3,Concentrado!$B$2:$B992, "=Tlaxcala")</f>
        <v>1.4758350459169178</v>
      </c>
    </row>
    <row r="4" spans="1:17" x14ac:dyDescent="0.25">
      <c r="A4" s="5">
        <v>1992</v>
      </c>
      <c r="B4" s="12">
        <f>SUMIFS(Concentrado!C$2:C993,Concentrado!$A$2:$A993,"="&amp;$A4,Concentrado!$B$2:$B993, "=Tlaxcala")</f>
        <v>86.566595682058207</v>
      </c>
      <c r="C4" s="12">
        <f>SUMIFS(Concentrado!D$2:D993,Concentrado!$A$2:$A993,"="&amp;$A4,Concentrado!$B$2:$B993, "=Tlaxcala")</f>
        <v>156.68553818452537</v>
      </c>
      <c r="D4" s="12">
        <f>SUMIFS(Concentrado!E$2:E993,Concentrado!$A$2:$A993,"="&amp;$A4,Concentrado!$B$2:$B993, "=Tlaxcala")</f>
        <v>20.9003887472307</v>
      </c>
      <c r="E4" s="12">
        <f>SUMIFS(Concentrado!F$2:F993,Concentrado!$A$2:$A993,"="&amp;$A4,Concentrado!$B$2:$B993, "=Tlaxcala")</f>
        <v>8.9573094630988699</v>
      </c>
      <c r="F4" s="12">
        <f>SUMIFS(Concentrado!G$2:G993,Concentrado!$A$2:$A993,"="&amp;$A4,Concentrado!$B$2:$B993, "=Tlaxcala")</f>
        <v>18.366392840446135</v>
      </c>
      <c r="G4" s="12">
        <f>SUMIFS(Concentrado!H$2:H993,Concentrado!$A$2:$A993,"="&amp;$A4,Concentrado!$B$2:$B993, "=Tlaxcala")</f>
        <v>35.425095137395331</v>
      </c>
      <c r="H4" s="12">
        <f>SUMIFS(Concentrado!I$2:I993,Concentrado!$A$2:$A993,"="&amp;$A4,Concentrado!$B$2:$B993, "=Tlaxcala")</f>
        <v>30.811930767775088</v>
      </c>
      <c r="I4" s="12">
        <f>SUMIFS(Concentrado!J$2:J993,Concentrado!$A$2:$A993,"="&amp;$A4,Concentrado!$B$2:$B993, "=Tlaxcala")</f>
        <v>39.946262765565372</v>
      </c>
      <c r="J4" s="12">
        <f>SUMIFS(Concentrado!K$2:K993,Concentrado!$A$2:$A993,"="&amp;$A4,Concentrado!$B$2:$B993, "=Tlaxcala")</f>
        <v>21.014886945912483</v>
      </c>
      <c r="K4" s="12">
        <f>SUMIFS(Concentrado!L$2:L993,Concentrado!$A$2:$A993,"="&amp;$A4,Concentrado!$B$2:$B993, "=Tlaxcala")</f>
        <v>7.0850190274790661</v>
      </c>
      <c r="L4" s="12">
        <f>SUMIFS(Concentrado!M$2:M993,Concentrado!$A$2:$A993,"="&amp;$A4,Concentrado!$B$2:$B993, "=Tlaxcala")</f>
        <v>7.2051040957414241</v>
      </c>
      <c r="M4" s="12">
        <f>SUMIFS(Concentrado!N$2:N993,Concentrado!$A$2:$A993,"="&amp;$A4,Concentrado!$B$2:$B993, "=Tlaxcala")</f>
        <v>12.615908660821296</v>
      </c>
      <c r="N4" s="12">
        <f>SUMIFS(Concentrado!O$2:O993,Concentrado!$A$2:$A993,"="&amp;$A4,Concentrado!$B$2:$B993, "=Tlaxcala")</f>
        <v>1.9022029888364462</v>
      </c>
      <c r="O4" s="12">
        <f>SUMIFS(Concentrado!P$2:P993,Concentrado!$A$2:$A993,"="&amp;$A4,Concentrado!$B$2:$B993, "=Tlaxcala")</f>
        <v>2.014075510568142</v>
      </c>
      <c r="P4" s="12">
        <f>SUMIFS(Concentrado!Q$2:Q993,Concentrado!$A$2:$A993,"="&amp;$A4,Concentrado!$B$2:$B993, "=Tlaxcala")</f>
        <v>5.5239131400684238</v>
      </c>
      <c r="Q4" s="12">
        <f>SUMIFS(Concentrado!R$2:R993,Concentrado!$A$2:$A993,"="&amp;$A4,Concentrado!$B$2:$B993, "=Tlaxcala")</f>
        <v>2.0414461604600698</v>
      </c>
    </row>
    <row r="5" spans="1:17" x14ac:dyDescent="0.25">
      <c r="A5" s="5">
        <v>1993</v>
      </c>
      <c r="B5" s="12">
        <f>SUMIFS(Concentrado!C$2:C994,Concentrado!$A$2:$A994,"="&amp;$A5,Concentrado!$B$2:$B994, "=Tlaxcala")</f>
        <v>61.766522544780734</v>
      </c>
      <c r="C5" s="12">
        <f>SUMIFS(Concentrado!D$2:D994,Concentrado!$A$2:$A994,"="&amp;$A5,Concentrado!$B$2:$B994, "=Tlaxcala")</f>
        <v>130.39599203898152</v>
      </c>
      <c r="D5" s="12">
        <f>SUMIFS(Concentrado!E$2:E994,Concentrado!$A$2:$A994,"="&amp;$A5,Concentrado!$B$2:$B994, "=Tlaxcala")</f>
        <v>17.238605281908658</v>
      </c>
      <c r="E5" s="12">
        <f>SUMIFS(Concentrado!F$2:F994,Concentrado!$A$2:$A994,"="&amp;$A5,Concentrado!$B$2:$B994, "=Tlaxcala")</f>
        <v>10.917783345208818</v>
      </c>
      <c r="F5" s="12">
        <f>SUMIFS(Concentrado!G$2:G994,Concentrado!$A$2:$A994,"="&amp;$A5,Concentrado!$B$2:$B994, "=Tlaxcala")</f>
        <v>33.936651583710407</v>
      </c>
      <c r="G5" s="12">
        <f>SUMIFS(Concentrado!H$2:H994,Concentrado!$A$2:$A994,"="&amp;$A5,Concentrado!$B$2:$B994, "=Tlaxcala")</f>
        <v>35.081626379505757</v>
      </c>
      <c r="H5" s="12">
        <f>SUMIFS(Concentrado!I$2:I994,Concentrado!$A$2:$A994,"="&amp;$A5,Concentrado!$B$2:$B994, "=Tlaxcala")</f>
        <v>29.897707130603152</v>
      </c>
      <c r="I5" s="12">
        <f>SUMIFS(Concentrado!J$2:J994,Concentrado!$A$2:$A994,"="&amp;$A5,Concentrado!$B$2:$B994, "=Tlaxcala")</f>
        <v>40.152160441534512</v>
      </c>
      <c r="J5" s="12">
        <f>SUMIFS(Concentrado!K$2:K994,Concentrado!$A$2:$A994,"="&amp;$A5,Concentrado!$B$2:$B994, "=Tlaxcala")</f>
        <v>19.711415490825981</v>
      </c>
      <c r="K5" s="12">
        <f>SUMIFS(Concentrado!L$2:L994,Concentrado!$A$2:$A994,"="&amp;$A5,Concentrado!$B$2:$B994, "=Tlaxcala")</f>
        <v>7.8611002255079798</v>
      </c>
      <c r="L5" s="12">
        <f>SUMIFS(Concentrado!M$2:M994,Concentrado!$A$2:$A994,"="&amp;$A5,Concentrado!$B$2:$B994, "=Tlaxcala")</f>
        <v>6.4531419761632662</v>
      </c>
      <c r="M5" s="12">
        <f>SUMIFS(Concentrado!N$2:N994,Concentrado!$A$2:$A994,"="&amp;$A5,Concentrado!$B$2:$B994, "=Tlaxcala")</f>
        <v>10.915035936569405</v>
      </c>
      <c r="N5" s="12">
        <f>SUMIFS(Concentrado!O$2:O994,Concentrado!$A$2:$A994,"="&amp;$A5,Concentrado!$B$2:$B994, "=Tlaxcala")</f>
        <v>2.0888407166116219</v>
      </c>
      <c r="O5" s="12">
        <f>SUMIFS(Concentrado!P$2:P994,Concentrado!$A$2:$A994,"="&amp;$A5,Concentrado!$B$2:$B994, "=Tlaxcala")</f>
        <v>0.5632216277105041</v>
      </c>
      <c r="P5" s="12">
        <f>SUMIFS(Concentrado!Q$2:Q994,Concentrado!$A$2:$A994,"="&amp;$A5,Concentrado!$B$2:$B994, "=Tlaxcala")</f>
        <v>3.7545553315859008</v>
      </c>
      <c r="Q5" s="12">
        <f>SUMIFS(Concentrado!R$2:R994,Concentrado!$A$2:$A994,"="&amp;$A5,Concentrado!$B$2:$B994, "=Tlaxcala")</f>
        <v>1.9946075199050097</v>
      </c>
    </row>
    <row r="6" spans="1:17" x14ac:dyDescent="0.25">
      <c r="A6" s="5">
        <v>1994</v>
      </c>
      <c r="B6" s="12">
        <f>SUMIFS(Concentrado!C$2:C995,Concentrado!$A$2:$A995,"="&amp;$A6,Concentrado!$B$2:$B995, "=Tlaxcala")</f>
        <v>52.748000680619363</v>
      </c>
      <c r="C6" s="12">
        <f>SUMIFS(Concentrado!D$2:D995,Concentrado!$A$2:$A995,"="&amp;$A6,Concentrado!$B$2:$B995, "=Tlaxcala")</f>
        <v>156.54245363280586</v>
      </c>
      <c r="D6" s="12">
        <f>SUMIFS(Concentrado!E$2:E995,Concentrado!$A$2:$A995,"="&amp;$A6,Concentrado!$B$2:$B995, "=Tlaxcala")</f>
        <v>16.043283672916171</v>
      </c>
      <c r="E6" s="12">
        <f>SUMIFS(Concentrado!F$2:F995,Concentrado!$A$2:$A995,"="&amp;$A6,Concentrado!$B$2:$B995, "=Tlaxcala")</f>
        <v>13.277200281034071</v>
      </c>
      <c r="F6" s="12">
        <f>SUMIFS(Concentrado!G$2:G995,Concentrado!$A$2:$A995,"="&amp;$A6,Concentrado!$B$2:$B995, "=Tlaxcala")</f>
        <v>37.529906644357219</v>
      </c>
      <c r="G6" s="12">
        <f>SUMIFS(Concentrado!H$2:H995,Concentrado!$A$2:$A995,"="&amp;$A6,Concentrado!$B$2:$B995, "=Tlaxcala")</f>
        <v>32.693084208207914</v>
      </c>
      <c r="H6" s="12">
        <f>SUMIFS(Concentrado!I$2:I995,Concentrado!$A$2:$A995,"="&amp;$A6,Concentrado!$B$2:$B995, "=Tlaxcala")</f>
        <v>30.188819454604143</v>
      </c>
      <c r="I6" s="12">
        <f>SUMIFS(Concentrado!J$2:J995,Concentrado!$A$2:$A995,"="&amp;$A6,Concentrado!$B$2:$B995, "=Tlaxcala")</f>
        <v>35.137751319932626</v>
      </c>
      <c r="J6" s="12">
        <f>SUMIFS(Concentrado!K$2:K995,Concentrado!$A$2:$A995,"="&amp;$A6,Concentrado!$B$2:$B995, "=Tlaxcala")</f>
        <v>23.860215843183319</v>
      </c>
      <c r="K6" s="12">
        <f>SUMIFS(Concentrado!L$2:L995,Concentrado!$A$2:$A995,"="&amp;$A6,Concentrado!$B$2:$B995, "=Tlaxcala")</f>
        <v>8.3740180603479928</v>
      </c>
      <c r="L6" s="12">
        <f>SUMIFS(Concentrado!M$2:M995,Concentrado!$A$2:$A995,"="&amp;$A6,Concentrado!$B$2:$B995, "=Tlaxcala")</f>
        <v>6.7680419939798835</v>
      </c>
      <c r="M6" s="12">
        <f>SUMIFS(Concentrado!N$2:N995,Concentrado!$A$2:$A995,"="&amp;$A6,Concentrado!$B$2:$B995, "=Tlaxcala")</f>
        <v>13.236636222403357</v>
      </c>
      <c r="N6" s="12">
        <f>SUMIFS(Concentrado!O$2:O995,Concentrado!$A$2:$A995,"="&amp;$A6,Concentrado!$B$2:$B995, "=Tlaxcala")</f>
        <v>0.4533903396120339</v>
      </c>
      <c r="O6" s="12">
        <f>SUMIFS(Concentrado!P$2:P995,Concentrado!$A$2:$A995,"="&amp;$A6,Concentrado!$B$2:$B995, "=Tlaxcala")</f>
        <v>1.3797594803273894</v>
      </c>
      <c r="P6" s="12">
        <f>SUMIFS(Concentrado!Q$2:Q995,Concentrado!$A$2:$A995,"="&amp;$A6,Concentrado!$B$2:$B995, "=Tlaxcala")</f>
        <v>3.2119521327362159</v>
      </c>
      <c r="Q6" s="12">
        <f>SUMIFS(Concentrado!R$2:R995,Concentrado!$A$2:$A995,"="&amp;$A6,Concentrado!$B$2:$B995, "=Tlaxcala")</f>
        <v>2.0648263710447106</v>
      </c>
    </row>
    <row r="7" spans="1:17" x14ac:dyDescent="0.25">
      <c r="A7" s="5">
        <v>1995</v>
      </c>
      <c r="B7" s="12">
        <f>SUMIFS(Concentrado!C$2:C996,Concentrado!$A$2:$A996,"="&amp;$A7,Concentrado!$B$2:$B996, "=Tlaxcala")</f>
        <v>44.772967265047519</v>
      </c>
      <c r="C7" s="12">
        <f>SUMIFS(Concentrado!D$2:D996,Concentrado!$A$2:$A996,"="&amp;$A7,Concentrado!$B$2:$B996, "=Tlaxcala")</f>
        <v>143.61140443505809</v>
      </c>
      <c r="D7" s="12">
        <f>SUMIFS(Concentrado!E$2:E996,Concentrado!$A$2:$A996,"="&amp;$A7,Concentrado!$B$2:$B996, "=Tlaxcala")</f>
        <v>20.786585723346533</v>
      </c>
      <c r="E7" s="12">
        <f>SUMIFS(Concentrado!F$2:F996,Concentrado!$A$2:$A996,"="&amp;$A7,Concentrado!$B$2:$B996, "=Tlaxcala")</f>
        <v>8.5278300403472969</v>
      </c>
      <c r="F7" s="12">
        <f>SUMIFS(Concentrado!G$2:G996,Concentrado!$A$2:$A996,"="&amp;$A7,Concentrado!$B$2:$B996, "=Tlaxcala")</f>
        <v>33.294993643683036</v>
      </c>
      <c r="G7" s="12">
        <f>SUMIFS(Concentrado!H$2:H996,Concentrado!$A$2:$A996,"="&amp;$A7,Concentrado!$B$2:$B996, "=Tlaxcala")</f>
        <v>39.167802046601828</v>
      </c>
      <c r="H7" s="12">
        <f>SUMIFS(Concentrado!I$2:I996,Concentrado!$A$2:$A996,"="&amp;$A7,Concentrado!$B$2:$B996, "=Tlaxcala")</f>
        <v>36.616124285587574</v>
      </c>
      <c r="I7" s="12">
        <f>SUMIFS(Concentrado!J$2:J996,Concentrado!$A$2:$A996,"="&amp;$A7,Concentrado!$B$2:$B996, "=Tlaxcala")</f>
        <v>41.653649901072583</v>
      </c>
      <c r="J7" s="12">
        <f>SUMIFS(Concentrado!K$2:K996,Concentrado!$A$2:$A996,"="&amp;$A7,Concentrado!$B$2:$B996, "=Tlaxcala")</f>
        <v>23.34356110513805</v>
      </c>
      <c r="K7" s="12">
        <f>SUMIFS(Concentrado!L$2:L996,Concentrado!$A$2:$A996,"="&amp;$A7,Concentrado!$B$2:$B996, "=Tlaxcala")</f>
        <v>9.6516646877013113</v>
      </c>
      <c r="L7" s="12">
        <f>SUMIFS(Concentrado!M$2:M996,Concentrado!$A$2:$A996,"="&amp;$A7,Concentrado!$B$2:$B996, "=Tlaxcala")</f>
        <v>8.9782927327454036</v>
      </c>
      <c r="M7" s="12">
        <f>SUMIFS(Concentrado!N$2:N996,Concentrado!$A$2:$A996,"="&amp;$A7,Concentrado!$B$2:$B996, "=Tlaxcala")</f>
        <v>16.147483380600733</v>
      </c>
      <c r="N7" s="12">
        <f>SUMIFS(Concentrado!O$2:O996,Concentrado!$A$2:$A996,"="&amp;$A7,Concentrado!$B$2:$B996, "=Tlaxcala")</f>
        <v>1.7724957404711734</v>
      </c>
      <c r="O7" s="12">
        <f>SUMIFS(Concentrado!P$2:P996,Concentrado!$A$2:$A996,"="&amp;$A7,Concentrado!$B$2:$B996, "=Tlaxcala")</f>
        <v>2.4361525031466971</v>
      </c>
      <c r="P7" s="12">
        <f>SUMIFS(Concentrado!Q$2:Q996,Concentrado!$A$2:$A996,"="&amp;$A7,Concentrado!$B$2:$B996, "=Tlaxcala")</f>
        <v>3.366859774779527</v>
      </c>
      <c r="Q7" s="12">
        <f>SUMIFS(Concentrado!R$2:R996,Concentrado!$A$2:$A996,"="&amp;$A7,Concentrado!$B$2:$B996, "=Tlaxcala")</f>
        <v>3.4790884339388444</v>
      </c>
    </row>
    <row r="8" spans="1:17" x14ac:dyDescent="0.25">
      <c r="A8" s="5">
        <v>1996</v>
      </c>
      <c r="B8" s="12">
        <f>SUMIFS(Concentrado!C$2:C997,Concentrado!$A$2:$A997,"="&amp;$A8,Concentrado!$B$2:$B997, "=Tlaxcala")</f>
        <v>46.211497420558239</v>
      </c>
      <c r="C8" s="12">
        <f>SUMIFS(Concentrado!D$2:D997,Concentrado!$A$2:$A997,"="&amp;$A8,Concentrado!$B$2:$B997, "=Tlaxcala")</f>
        <v>137.79428321766457</v>
      </c>
      <c r="D8" s="12">
        <f>SUMIFS(Concentrado!E$2:E997,Concentrado!$A$2:$A997,"="&amp;$A8,Concentrado!$B$2:$B997, "=Tlaxcala")</f>
        <v>25.676709683714289</v>
      </c>
      <c r="E8" s="12">
        <f>SUMIFS(Concentrado!F$2:F997,Concentrado!$A$2:$A997,"="&amp;$A8,Concentrado!$B$2:$B997, "=Tlaxcala")</f>
        <v>10.270683873485716</v>
      </c>
      <c r="F8" s="12">
        <f>SUMIFS(Concentrado!G$2:G997,Concentrado!$A$2:$A997,"="&amp;$A8,Concentrado!$B$2:$B997, "=Tlaxcala")</f>
        <v>29.305317449851273</v>
      </c>
      <c r="G8" s="12">
        <f>SUMIFS(Concentrado!H$2:H997,Concentrado!$A$2:$A997,"="&amp;$A8,Concentrado!$B$2:$B997, "=Tlaxcala")</f>
        <v>39.113314347994233</v>
      </c>
      <c r="H8" s="12">
        <f>SUMIFS(Concentrado!I$2:I997,Concentrado!$A$2:$A997,"="&amp;$A8,Concentrado!$B$2:$B997, "=Tlaxcala")</f>
        <v>38.10525518264896</v>
      </c>
      <c r="I8" s="12">
        <f>SUMIFS(Concentrado!J$2:J997,Concentrado!$A$2:$A997,"="&amp;$A8,Concentrado!$B$2:$B997, "=Tlaxcala")</f>
        <v>40.093710922177024</v>
      </c>
      <c r="J8" s="12">
        <f>SUMIFS(Concentrado!K$2:K997,Concentrado!$A$2:$A997,"="&amp;$A8,Concentrado!$B$2:$B997, "=Tlaxcala")</f>
        <v>24.390887037232361</v>
      </c>
      <c r="K8" s="12">
        <f>SUMIFS(Concentrado!L$2:L997,Concentrado!$A$2:$A997,"="&amp;$A8,Concentrado!$B$2:$B997, "=Tlaxcala")</f>
        <v>8.3500334001336007</v>
      </c>
      <c r="L8" s="12">
        <f>SUMIFS(Concentrado!M$2:M997,Concentrado!$A$2:$A997,"="&amp;$A8,Concentrado!$B$2:$B997, "=Tlaxcala")</f>
        <v>7.3612136553809373</v>
      </c>
      <c r="M8" s="12">
        <f>SUMIFS(Concentrado!N$2:N997,Concentrado!$A$2:$A997,"="&amp;$A8,Concentrado!$B$2:$B997, "=Tlaxcala")</f>
        <v>11.810400729125117</v>
      </c>
      <c r="N8" s="12">
        <f>SUMIFS(Concentrado!O$2:O997,Concentrado!$A$2:$A997,"="&amp;$A8,Concentrado!$B$2:$B997, "=Tlaxcala")</f>
        <v>3.0341186643809639</v>
      </c>
      <c r="O8" s="12">
        <f>SUMIFS(Concentrado!P$2:P997,Concentrado!$A$2:$A997,"="&amp;$A8,Concentrado!$B$2:$B997, "=Tlaxcala")</f>
        <v>1.5952525284752577</v>
      </c>
      <c r="P8" s="12">
        <f>SUMIFS(Concentrado!Q$2:Q997,Concentrado!$A$2:$A997,"="&amp;$A8,Concentrado!$B$2:$B997, "=Tlaxcala")</f>
        <v>3.0763280947860636</v>
      </c>
      <c r="Q8" s="12">
        <f>SUMIFS(Concentrado!R$2:R997,Concentrado!$A$2:$A997,"="&amp;$A8,Concentrado!$B$2:$B997, "=Tlaxcala")</f>
        <v>2.9664592342579894</v>
      </c>
    </row>
    <row r="9" spans="1:17" x14ac:dyDescent="0.25">
      <c r="A9" s="5">
        <v>1997</v>
      </c>
      <c r="B9" s="12">
        <f>SUMIFS(Concentrado!C$2:C998,Concentrado!$A$2:$A998,"="&amp;$A9,Concentrado!$B$2:$B998, "=Tlaxcala")</f>
        <v>41.859919963833029</v>
      </c>
      <c r="C9" s="12">
        <f>SUMIFS(Concentrado!D$2:D998,Concentrado!$A$2:$A998,"="&amp;$A9,Concentrado!$B$2:$B998, "=Tlaxcala")</f>
        <v>118.04497429800914</v>
      </c>
      <c r="D9" s="12">
        <f>SUMIFS(Concentrado!E$2:E998,Concentrado!$A$2:$A998,"="&amp;$A9,Concentrado!$B$2:$B998, "=Tlaxcala")</f>
        <v>24.739615546374409</v>
      </c>
      <c r="E9" s="12">
        <f>SUMIFS(Concentrado!F$2:F998,Concentrado!$A$2:$A998,"="&amp;$A9,Concentrado!$B$2:$B998, "=Tlaxcala")</f>
        <v>13.35939239504218</v>
      </c>
      <c r="F9" s="12">
        <f>SUMIFS(Concentrado!G$2:G998,Concentrado!$A$2:$A998,"="&amp;$A9,Concentrado!$B$2:$B998, "=Tlaxcala")</f>
        <v>49.654546228382543</v>
      </c>
      <c r="G9" s="12">
        <f>SUMIFS(Concentrado!H$2:H998,Concentrado!$A$2:$A998,"="&amp;$A9,Concentrado!$B$2:$B998, "=Tlaxcala")</f>
        <v>44.556373498643936</v>
      </c>
      <c r="H9" s="12">
        <f>SUMIFS(Concentrado!I$2:I998,Concentrado!$A$2:$A998,"="&amp;$A9,Concentrado!$B$2:$B998, "=Tlaxcala")</f>
        <v>38.664860850190045</v>
      </c>
      <c r="I9" s="12">
        <f>SUMIFS(Concentrado!J$2:J998,Concentrado!$A$2:$A998,"="&amp;$A9,Concentrado!$B$2:$B998, "=Tlaxcala")</f>
        <v>50.277907420764564</v>
      </c>
      <c r="J9" s="12">
        <f>SUMIFS(Concentrado!K$2:K998,Concentrado!$A$2:$A998,"="&amp;$A9,Concentrado!$B$2:$B998, "=Tlaxcala")</f>
        <v>27.551767187567265</v>
      </c>
      <c r="K9" s="12">
        <f>SUMIFS(Concentrado!L$2:L998,Concentrado!$A$2:$A998,"="&amp;$A9,Concentrado!$B$2:$B998, "=Tlaxcala")</f>
        <v>7.8565586120797271</v>
      </c>
      <c r="L9" s="12">
        <f>SUMIFS(Concentrado!M$2:M998,Concentrado!$A$2:$A998,"="&amp;$A9,Concentrado!$B$2:$B998, "=Tlaxcala")</f>
        <v>7.9641827026561618</v>
      </c>
      <c r="M9" s="12">
        <f>SUMIFS(Concentrado!N$2:N998,Concentrado!$A$2:$A998,"="&amp;$A9,Concentrado!$B$2:$B998, "=Tlaxcala")</f>
        <v>14.198960199222334</v>
      </c>
      <c r="N9" s="12">
        <f>SUMIFS(Concentrado!O$2:O998,Concentrado!$A$2:$A998,"="&amp;$A9,Concentrado!$B$2:$B998, "=Tlaxcala")</f>
        <v>1.9092876235733378</v>
      </c>
      <c r="O9" s="12">
        <f>SUMIFS(Concentrado!P$2:P998,Concentrado!$A$2:$A998,"="&amp;$A9,Concentrado!$B$2:$B998, "=Tlaxcala")</f>
        <v>2.6146183310891193</v>
      </c>
      <c r="P9" s="12">
        <f>SUMIFS(Concentrado!Q$2:Q998,Concentrado!$A$2:$A998,"="&amp;$A9,Concentrado!$B$2:$B998, "=Tlaxcala")</f>
        <v>3.1210986267166043</v>
      </c>
      <c r="Q9" s="12">
        <f>SUMIFS(Concentrado!R$2:R998,Concentrado!$A$2:$A998,"="&amp;$A9,Concentrado!$B$2:$B998, "=Tlaxcala")</f>
        <v>2.4753540832579963</v>
      </c>
    </row>
    <row r="10" spans="1:17" x14ac:dyDescent="0.25">
      <c r="A10" s="5">
        <v>1998</v>
      </c>
      <c r="B10" s="12">
        <f>SUMIFS(Concentrado!C$2:C999,Concentrado!$A$2:$A999,"="&amp;$A10,Concentrado!$B$2:$B999, "=Tlaxcala")</f>
        <v>36.778227289444651</v>
      </c>
      <c r="C10" s="12">
        <f>SUMIFS(Concentrado!D$2:D999,Concentrado!$A$2:$A999,"="&amp;$A10,Concentrado!$B$2:$B999, "=Tlaxcala")</f>
        <v>98.632518639874291</v>
      </c>
      <c r="D10" s="12">
        <f>SUMIFS(Concentrado!E$2:E999,Concentrado!$A$2:$A999,"="&amp;$A10,Concentrado!$B$2:$B999, "=Tlaxcala")</f>
        <v>19.555470762186399</v>
      </c>
      <c r="E10" s="12">
        <f>SUMIFS(Concentrado!F$2:F999,Concentrado!$A$2:$A999,"="&amp;$A10,Concentrado!$B$2:$B999, "=Tlaxcala")</f>
        <v>13.8319183439855</v>
      </c>
      <c r="F10" s="12">
        <f>SUMIFS(Concentrado!G$2:G999,Concentrado!$A$2:$A999,"="&amp;$A10,Concentrado!$B$2:$B999, "=Tlaxcala")</f>
        <v>28.825959835829295</v>
      </c>
      <c r="G10" s="12">
        <f>SUMIFS(Concentrado!H$2:H999,Concentrado!$A$2:$A999,"="&amp;$A10,Concentrado!$B$2:$B999, "=Tlaxcala")</f>
        <v>44.411297136895449</v>
      </c>
      <c r="H10" s="12">
        <f>SUMIFS(Concentrado!I$2:I999,Concentrado!$A$2:$A999,"="&amp;$A10,Concentrado!$B$2:$B999, "=Tlaxcala")</f>
        <v>43.073059194383788</v>
      </c>
      <c r="I10" s="12">
        <f>SUMIFS(Concentrado!J$2:J999,Concentrado!$A$2:$A999,"="&amp;$A10,Concentrado!$B$2:$B999, "=Tlaxcala")</f>
        <v>45.708776916236587</v>
      </c>
      <c r="J10" s="12">
        <f>SUMIFS(Concentrado!K$2:K999,Concentrado!$A$2:$A999,"="&amp;$A10,Concentrado!$B$2:$B999, "=Tlaxcala")</f>
        <v>24.157213882064269</v>
      </c>
      <c r="K10" s="12">
        <f>SUMIFS(Concentrado!L$2:L999,Concentrado!$A$2:$A999,"="&amp;$A10,Concentrado!$B$2:$B999, "=Tlaxcala")</f>
        <v>9.5995915426543608</v>
      </c>
      <c r="L10" s="12">
        <f>SUMIFS(Concentrado!M$2:M999,Concentrado!$A$2:$A999,"="&amp;$A10,Concentrado!$B$2:$B999, "=Tlaxcala")</f>
        <v>7.5952812205616924</v>
      </c>
      <c r="M10" s="12">
        <f>SUMIFS(Concentrado!N$2:N999,Concentrado!$A$2:$A999,"="&amp;$A10,Concentrado!$B$2:$B999, "=Tlaxcala")</f>
        <v>12.643335783426089</v>
      </c>
      <c r="N10" s="12">
        <f>SUMIFS(Concentrado!O$2:O999,Concentrado!$A$2:$A999,"="&amp;$A10,Concentrado!$B$2:$B999, "=Tlaxcala")</f>
        <v>2.7009731814139801</v>
      </c>
      <c r="O10" s="12">
        <f>SUMIFS(Concentrado!P$2:P999,Concentrado!$A$2:$A999,"="&amp;$A10,Concentrado!$B$2:$B999, "=Tlaxcala")</f>
        <v>3.8600599595980394</v>
      </c>
      <c r="P10" s="12">
        <f>SUMIFS(Concentrado!Q$2:Q999,Concentrado!$A$2:$A999,"="&amp;$A10,Concentrado!$B$2:$B999, "=Tlaxcala")</f>
        <v>2.5317604068538975</v>
      </c>
      <c r="Q10" s="12">
        <f>SUMIFS(Concentrado!R$2:R999,Concentrado!$A$2:$A999,"="&amp;$A10,Concentrado!$B$2:$B999, "=Tlaxcala")</f>
        <v>2.7427404407583889</v>
      </c>
    </row>
    <row r="11" spans="1:17" x14ac:dyDescent="0.25">
      <c r="A11" s="5">
        <v>1999</v>
      </c>
      <c r="B11" s="12">
        <f>SUMIFS(Concentrado!C$2:C1000,Concentrado!$A$2:$A1000,"="&amp;$A11,Concentrado!$B$2:$B1000, "=Tlaxcala")</f>
        <v>33.4235769912096</v>
      </c>
      <c r="C11" s="12">
        <f>SUMIFS(Concentrado!D$2:D1000,Concentrado!$A$2:$A1000,"="&amp;$A11,Concentrado!$B$2:$B1000, "=Tlaxcala")</f>
        <v>90.243657876265914</v>
      </c>
      <c r="D11" s="12">
        <f>SUMIFS(Concentrado!E$2:E1000,Concentrado!$A$2:$A1000,"="&amp;$A11,Concentrado!$B$2:$B1000, "=Tlaxcala")</f>
        <v>24.380819195524968</v>
      </c>
      <c r="E11" s="12">
        <f>SUMIFS(Concentrado!F$2:F1000,Concentrado!$A$2:$A1000,"="&amp;$A11,Concentrado!$B$2:$B1000, "=Tlaxcala")</f>
        <v>14.720494608618848</v>
      </c>
      <c r="F11" s="12">
        <f>SUMIFS(Concentrado!G$2:G1000,Concentrado!$A$2:$A1000,"="&amp;$A11,Concentrado!$B$2:$B1000, "=Tlaxcala")</f>
        <v>34.500603760565809</v>
      </c>
      <c r="G11" s="12">
        <f>SUMIFS(Concentrado!H$2:H1000,Concentrado!$A$2:$A1000,"="&amp;$A11,Concentrado!$B$2:$B1000, "=Tlaxcala")</f>
        <v>50.281098238506218</v>
      </c>
      <c r="H11" s="12">
        <f>SUMIFS(Concentrado!I$2:I1000,Concentrado!$A$2:$A1000,"="&amp;$A11,Concentrado!$B$2:$B1000, "=Tlaxcala")</f>
        <v>46.070443601572705</v>
      </c>
      <c r="I11" s="12">
        <f>SUMIFS(Concentrado!J$2:J1000,Concentrado!$A$2:$A1000,"="&amp;$A11,Concentrado!$B$2:$B1000, "=Tlaxcala")</f>
        <v>54.355902908549758</v>
      </c>
      <c r="J11" s="12">
        <f>SUMIFS(Concentrado!K$2:K1000,Concentrado!$A$2:$A1000,"="&amp;$A11,Concentrado!$B$2:$B1000, "=Tlaxcala")</f>
        <v>23.899040520771472</v>
      </c>
      <c r="K11" s="12">
        <f>SUMIFS(Concentrado!L$2:L1000,Concentrado!$A$2:$A1000,"="&amp;$A11,Concentrado!$B$2:$B1000, "=Tlaxcala")</f>
        <v>9.414773538485731</v>
      </c>
      <c r="L11" s="12">
        <f>SUMIFS(Concentrado!M$2:M1000,Concentrado!$A$2:$A1000,"="&amp;$A11,Concentrado!$B$2:$B1000, "=Tlaxcala")</f>
        <v>8.3801830397510368</v>
      </c>
      <c r="M11" s="12">
        <f>SUMIFS(Concentrado!N$2:N1000,Concentrado!$A$2:$A1000,"="&amp;$A11,Concentrado!$B$2:$B1000, "=Tlaxcala")</f>
        <v>13.884243277186293</v>
      </c>
      <c r="N11" s="12">
        <f>SUMIFS(Concentrado!O$2:O1000,Concentrado!$A$2:$A1000,"="&amp;$A11,Concentrado!$B$2:$B1000, "=Tlaxcala")</f>
        <v>3.0537024105926833</v>
      </c>
      <c r="O11" s="12">
        <f>SUMIFS(Concentrado!P$2:P1000,Concentrado!$A$2:$A1000,"="&amp;$A11,Concentrado!$B$2:$B1000, "=Tlaxcala")</f>
        <v>2.0283307091804783</v>
      </c>
      <c r="P11" s="12">
        <f>SUMIFS(Concentrado!Q$2:Q1000,Concentrado!$A$2:$A1000,"="&amp;$A11,Concentrado!$B$2:$B1000, "=Tlaxcala")</f>
        <v>1.241508598481635</v>
      </c>
      <c r="Q11" s="12">
        <f>SUMIFS(Concentrado!R$2:R1000,Concentrado!$A$2:$A1000,"="&amp;$A11,Concentrado!$B$2:$B1000, "=Tlaxcala")</f>
        <v>2.689935296710209</v>
      </c>
    </row>
    <row r="12" spans="1:17" x14ac:dyDescent="0.25">
      <c r="A12" s="5">
        <v>2000</v>
      </c>
      <c r="B12" s="12">
        <f>SUMIFS(Concentrado!C$2:C1001,Concentrado!$A$2:$A1001,"="&amp;$A12,Concentrado!$B$2:$B1001, "=Tlaxcala")</f>
        <v>31.689641656867895</v>
      </c>
      <c r="C12" s="12">
        <f>SUMIFS(Concentrado!D$2:D1001,Concentrado!$A$2:$A1001,"="&amp;$A12,Concentrado!$B$2:$B1001, "=Tlaxcala")</f>
        <v>73.386538573799342</v>
      </c>
      <c r="D12" s="12">
        <f>SUMIFS(Concentrado!E$2:E1001,Concentrado!$A$2:$A1001,"="&amp;$A12,Concentrado!$B$2:$B1001, "=Tlaxcala")</f>
        <v>17.729474808632482</v>
      </c>
      <c r="E12" s="12">
        <f>SUMIFS(Concentrado!F$2:F1001,Concentrado!$A$2:$A1001,"="&amp;$A12,Concentrado!$B$2:$B1001, "=Tlaxcala")</f>
        <v>6.6485530532371806</v>
      </c>
      <c r="F12" s="12">
        <f>SUMIFS(Concentrado!G$2:G1001,Concentrado!$A$2:$A1001,"="&amp;$A12,Concentrado!$B$2:$B1001, "=Tlaxcala")</f>
        <v>21.727183262400469</v>
      </c>
      <c r="G12" s="12">
        <f>SUMIFS(Concentrado!H$2:H1001,Concentrado!$A$2:$A1001,"="&amp;$A12,Concentrado!$B$2:$B1001, "=Tlaxcala")</f>
        <v>55.290432016102194</v>
      </c>
      <c r="H12" s="12">
        <f>SUMIFS(Concentrado!I$2:I1001,Concentrado!$A$2:$A1001,"="&amp;$A12,Concentrado!$B$2:$B1001, "=Tlaxcala")</f>
        <v>51.849112884401265</v>
      </c>
      <c r="I12" s="12">
        <f>SUMIFS(Concentrado!J$2:J1001,Concentrado!$A$2:$A1001,"="&amp;$A12,Concentrado!$B$2:$B1001, "=Tlaxcala")</f>
        <v>58.611622246101035</v>
      </c>
      <c r="J12" s="12">
        <f>SUMIFS(Concentrado!K$2:K1001,Concentrado!$A$2:$A1001,"="&amp;$A12,Concentrado!$B$2:$B1001, "=Tlaxcala")</f>
        <v>22.623424476313378</v>
      </c>
      <c r="K12" s="12">
        <f>SUMIFS(Concentrado!L$2:L1001,Concentrado!$A$2:$A1001,"="&amp;$A12,Concentrado!$B$2:$B1001, "=Tlaxcala")</f>
        <v>9.739232061551947</v>
      </c>
      <c r="L12" s="12">
        <f>SUMIFS(Concentrado!M$2:M1001,Concentrado!$A$2:$A1001,"="&amp;$A12,Concentrado!$B$2:$B1001, "=Tlaxcala")</f>
        <v>5.5797683685974695</v>
      </c>
      <c r="M12" s="12">
        <f>SUMIFS(Concentrado!N$2:N1001,Concentrado!$A$2:$A1001,"="&amp;$A12,Concentrado!$B$2:$B1001, "=Tlaxcala")</f>
        <v>8.6759471758759101</v>
      </c>
      <c r="N12" s="12">
        <f>SUMIFS(Concentrado!O$2:O1001,Concentrado!$A$2:$A1001,"="&amp;$A12,Concentrado!$B$2:$B1001, "=Tlaxcala")</f>
        <v>2.5916703714262361</v>
      </c>
      <c r="O12" s="12">
        <f>SUMIFS(Concentrado!P$2:P1001,Concentrado!$A$2:$A1001,"="&amp;$A12,Concentrado!$B$2:$B1001, "=Tlaxcala")</f>
        <v>1.752203395770181</v>
      </c>
      <c r="P12" s="12">
        <f>SUMIFS(Concentrado!Q$2:Q1001,Concentrado!$A$2:$A1001,"="&amp;$A12,Concentrado!$B$2:$B1001, "=Tlaxcala")</f>
        <v>1.3188543416684928</v>
      </c>
      <c r="Q12" s="12">
        <f>SUMIFS(Concentrado!R$2:R1001,Concentrado!$A$2:$A1001,"="&amp;$A12,Concentrado!$B$2:$B1001, "=Tlaxcala")</f>
        <v>2.5362583493624862</v>
      </c>
    </row>
    <row r="13" spans="1:17" x14ac:dyDescent="0.25">
      <c r="A13" s="5">
        <v>2001</v>
      </c>
      <c r="B13" s="12">
        <f>SUMIFS(Concentrado!C$2:C1002,Concentrado!$A$2:$A1002,"="&amp;$A13,Concentrado!$B$2:$B1002, "=Tlaxcala")</f>
        <v>19.103624705139705</v>
      </c>
      <c r="C13" s="12">
        <f>SUMIFS(Concentrado!D$2:D1002,Concentrado!$A$2:$A1002,"="&amp;$A13,Concentrado!$B$2:$B1002, "=Tlaxcala")</f>
        <v>68.108575035715475</v>
      </c>
      <c r="D13" s="12">
        <f>SUMIFS(Concentrado!E$2:E1002,Concentrado!$A$2:$A1002,"="&amp;$A13,Concentrado!$B$2:$B1002, "=Tlaxcala")</f>
        <v>15.359606794066073</v>
      </c>
      <c r="E13" s="12">
        <f>SUMIFS(Concentrado!F$2:F1002,Concentrado!$A$2:$A1002,"="&amp;$A13,Concentrado!$B$2:$B1002, "=Tlaxcala")</f>
        <v>11.519705095549554</v>
      </c>
      <c r="F13" s="12">
        <f>SUMIFS(Concentrado!G$2:G1002,Concentrado!$A$2:$A1002,"="&amp;$A13,Concentrado!$B$2:$B1002, "=Tlaxcala")</f>
        <v>34.357514479238247</v>
      </c>
      <c r="G13" s="12">
        <f>SUMIFS(Concentrado!H$2:H1002,Concentrado!$A$2:$A1002,"="&amp;$A13,Concentrado!$B$2:$B1002, "=Tlaxcala")</f>
        <v>57.34543318660721</v>
      </c>
      <c r="H13" s="12">
        <f>SUMIFS(Concentrado!I$2:I1002,Concentrado!$A$2:$A1002,"="&amp;$A13,Concentrado!$B$2:$B1002, "=Tlaxcala")</f>
        <v>54.117818747871766</v>
      </c>
      <c r="I13" s="12">
        <f>SUMIFS(Concentrado!J$2:J1002,Concentrado!$A$2:$A1002,"="&amp;$A13,Concentrado!$B$2:$B1002, "=Tlaxcala")</f>
        <v>60.450649844485831</v>
      </c>
      <c r="J13" s="12">
        <f>SUMIFS(Concentrado!K$2:K1002,Concentrado!$A$2:$A1002,"="&amp;$A13,Concentrado!$B$2:$B1002, "=Tlaxcala")</f>
        <v>22.858664875077395</v>
      </c>
      <c r="K13" s="12">
        <f>SUMIFS(Concentrado!L$2:L1002,Concentrado!$A$2:$A1002,"="&amp;$A13,Concentrado!$B$2:$B1002, "=Tlaxcala")</f>
        <v>11.031790439711266</v>
      </c>
      <c r="L13" s="12">
        <f>SUMIFS(Concentrado!M$2:M1002,Concentrado!$A$2:$A1002,"="&amp;$A13,Concentrado!$B$2:$B1002, "=Tlaxcala")</f>
        <v>5.7643589684977785</v>
      </c>
      <c r="M13" s="12">
        <f>SUMIFS(Concentrado!N$2:N1002,Concentrado!$A$2:$A1002,"="&amp;$A13,Concentrado!$B$2:$B1002, "=Tlaxcala")</f>
        <v>9.1209806878435575</v>
      </c>
      <c r="N13" s="12">
        <f>SUMIFS(Concentrado!O$2:O1002,Concentrado!$A$2:$A1002,"="&amp;$A13,Concentrado!$B$2:$B1002, "=Tlaxcala")</f>
        <v>2.5350272515429539</v>
      </c>
      <c r="O13" s="12">
        <f>SUMIFS(Concentrado!P$2:P1002,Concentrado!$A$2:$A1002,"="&amp;$A13,Concentrado!$B$2:$B1002, "=Tlaxcala")</f>
        <v>3.2127799443447658</v>
      </c>
      <c r="P13" s="12">
        <f>SUMIFS(Concentrado!Q$2:Q1002,Concentrado!$A$2:$A1002,"="&amp;$A13,Concentrado!$B$2:$B1002, "=Tlaxcala")</f>
        <v>1.590167991309732</v>
      </c>
      <c r="Q13" s="12">
        <f>SUMIFS(Concentrado!R$2:R1002,Concentrado!$A$2:$A1002,"="&amp;$A13,Concentrado!$B$2:$B1002, "=Tlaxcala")</f>
        <v>2.5840229858783146</v>
      </c>
    </row>
    <row r="14" spans="1:17" x14ac:dyDescent="0.25">
      <c r="A14" s="5">
        <v>2002</v>
      </c>
      <c r="B14" s="12">
        <f>SUMIFS(Concentrado!C$2:C1003,Concentrado!$A$2:$A1003,"="&amp;$A14,Concentrado!$B$2:$B1003, "=Tlaxcala")</f>
        <v>24.798717079703078</v>
      </c>
      <c r="C14" s="12">
        <f>SUMIFS(Concentrado!D$2:D1003,Concentrado!$A$2:$A1003,"="&amp;$A14,Concentrado!$B$2:$B1003, "=Tlaxcala")</f>
        <v>78.529270752393074</v>
      </c>
      <c r="D14" s="12">
        <f>SUMIFS(Concentrado!E$2:E1003,Concentrado!$A$2:$A1003,"="&amp;$A14,Concentrado!$B$2:$B1003, "=Tlaxcala")</f>
        <v>14.38500014385</v>
      </c>
      <c r="E14" s="12">
        <f>SUMIFS(Concentrado!F$2:F1003,Concentrado!$A$2:$A1003,"="&amp;$A14,Concentrado!$B$2:$B1003, "=Tlaxcala")</f>
        <v>12.330000123300001</v>
      </c>
      <c r="F14" s="12">
        <f>SUMIFS(Concentrado!G$2:G1003,Concentrado!$A$2:$A1003,"="&amp;$A14,Concentrado!$B$2:$B1003, "=Tlaxcala")</f>
        <v>47.117026915601627</v>
      </c>
      <c r="G14" s="12">
        <f>SUMIFS(Concentrado!H$2:H1003,Concentrado!$A$2:$A1003,"="&amp;$A14,Concentrado!$B$2:$B1003, "=Tlaxcala")</f>
        <v>57.613665338567877</v>
      </c>
      <c r="H14" s="12">
        <f>SUMIFS(Concentrado!I$2:I1003,Concentrado!$A$2:$A1003,"="&amp;$A14,Concentrado!$B$2:$B1003, "=Tlaxcala")</f>
        <v>52.275369952594396</v>
      </c>
      <c r="I14" s="12">
        <f>SUMIFS(Concentrado!J$2:J1003,Concentrado!$A$2:$A1003,"="&amp;$A14,Concentrado!$B$2:$B1003, "=Tlaxcala")</f>
        <v>62.734898337048485</v>
      </c>
      <c r="J14" s="12">
        <f>SUMIFS(Concentrado!K$2:K1003,Concentrado!$A$2:$A1003,"="&amp;$A14,Concentrado!$B$2:$B1003, "=Tlaxcala")</f>
        <v>25.692580488820809</v>
      </c>
      <c r="K14" s="12">
        <f>SUMIFS(Concentrado!L$2:L1003,Concentrado!$A$2:$A1003,"="&amp;$A14,Concentrado!$B$2:$B1003, "=Tlaxcala")</f>
        <v>12.35968834121304</v>
      </c>
      <c r="L14" s="12">
        <f>SUMIFS(Concentrado!M$2:M1003,Concentrado!$A$2:$A1003,"="&amp;$A14,Concentrado!$B$2:$B1003, "=Tlaxcala")</f>
        <v>5.1579801738920565</v>
      </c>
      <c r="M14" s="12">
        <f>SUMIFS(Concentrado!N$2:N1003,Concentrado!$A$2:$A1003,"="&amp;$A14,Concentrado!$B$2:$B1003, "=Tlaxcala")</f>
        <v>8.1493922739785933</v>
      </c>
      <c r="N14" s="12">
        <f>SUMIFS(Concentrado!O$2:O1003,Concentrado!$A$2:$A1003,"="&amp;$A14,Concentrado!$B$2:$B1003, "=Tlaxcala")</f>
        <v>2.2882029788589113</v>
      </c>
      <c r="O14" s="12">
        <f>SUMIFS(Concentrado!P$2:P1003,Concentrado!$A$2:$A1003,"="&amp;$A14,Concentrado!$B$2:$B1003, "=Tlaxcala")</f>
        <v>3.899015498586607</v>
      </c>
      <c r="P14" s="12">
        <f>SUMIFS(Concentrado!Q$2:Q1003,Concentrado!$A$2:$A1003,"="&amp;$A14,Concentrado!$B$2:$B1003, "=Tlaxcala")</f>
        <v>0.97320380639472759</v>
      </c>
      <c r="Q14" s="12">
        <f>SUMIFS(Concentrado!R$2:R1003,Concentrado!$A$2:$A1003,"="&amp;$A14,Concentrado!$B$2:$B1003, "=Tlaxcala")</f>
        <v>2.82229103854471</v>
      </c>
    </row>
    <row r="15" spans="1:17" x14ac:dyDescent="0.25">
      <c r="A15" s="5">
        <v>2003</v>
      </c>
      <c r="B15" s="12">
        <f>SUMIFS(Concentrado!C$2:C1004,Concentrado!$A$2:$A1004,"="&amp;$A15,Concentrado!$B$2:$B1004, "=Tlaxcala")</f>
        <v>24.658277372742742</v>
      </c>
      <c r="C15" s="12">
        <f>SUMIFS(Concentrado!D$2:D1004,Concentrado!$A$2:$A1004,"="&amp;$A15,Concentrado!$B$2:$B1004, "=Tlaxcala")</f>
        <v>64.111521169131123</v>
      </c>
      <c r="D15" s="12">
        <f>SUMIFS(Concentrado!E$2:E1004,Concentrado!$A$2:$A1004,"="&amp;$A15,Concentrado!$B$2:$B1004, "=Tlaxcala")</f>
        <v>17.833294364282683</v>
      </c>
      <c r="E15" s="12">
        <f>SUMIFS(Concentrado!F$2:F1004,Concentrado!$A$2:$A1004,"="&amp;$A15,Concentrado!$B$2:$B1004, "=Tlaxcala")</f>
        <v>10.699976618569611</v>
      </c>
      <c r="F15" s="12">
        <f>SUMIFS(Concentrado!G$2:G1004,Concentrado!$A$2:$A1004,"="&amp;$A15,Concentrado!$B$2:$B1004, "=Tlaxcala")</f>
        <v>38.445447041396697</v>
      </c>
      <c r="G15" s="12">
        <f>SUMIFS(Concentrado!H$2:H1004,Concentrado!$A$2:$A1004,"="&amp;$A15,Concentrado!$B$2:$B1004, "=Tlaxcala")</f>
        <v>58.619887678576198</v>
      </c>
      <c r="H15" s="12">
        <f>SUMIFS(Concentrado!I$2:I1004,Concentrado!$A$2:$A1004,"="&amp;$A15,Concentrado!$B$2:$B1004, "=Tlaxcala")</f>
        <v>56.539803046520561</v>
      </c>
      <c r="I15" s="12">
        <f>SUMIFS(Concentrado!J$2:J1004,Concentrado!$A$2:$A1004,"="&amp;$A15,Concentrado!$B$2:$B1004, "=Tlaxcala")</f>
        <v>60.609564375749464</v>
      </c>
      <c r="J15" s="12">
        <f>SUMIFS(Concentrado!K$2:K1004,Concentrado!$A$2:$A1004,"="&amp;$A15,Concentrado!$B$2:$B1004, "=Tlaxcala")</f>
        <v>23.447955071430478</v>
      </c>
      <c r="K15" s="12">
        <f>SUMIFS(Concentrado!L$2:L1004,Concentrado!$A$2:$A1004,"="&amp;$A15,Concentrado!$B$2:$B1004, "=Tlaxcala")</f>
        <v>12.10524509785232</v>
      </c>
      <c r="L15" s="12">
        <f>SUMIFS(Concentrado!M$2:M1004,Concentrado!$A$2:$A1004,"="&amp;$A15,Concentrado!$B$2:$B1004, "=Tlaxcala")</f>
        <v>3.5267249497679991</v>
      </c>
      <c r="M15" s="12">
        <f>SUMIFS(Concentrado!N$2:N1004,Concentrado!$A$2:$A1004,"="&amp;$A15,Concentrado!$B$2:$B1004, "=Tlaxcala")</f>
        <v>5.8489451427435064</v>
      </c>
      <c r="N15" s="12">
        <f>SUMIFS(Concentrado!O$2:O1004,Concentrado!$A$2:$A1004,"="&amp;$A15,Concentrado!$B$2:$B1004, "=Tlaxcala")</f>
        <v>1.3054367711699884</v>
      </c>
      <c r="O15" s="12">
        <f>SUMIFS(Concentrado!P$2:P1004,Concentrado!$A$2:$A1004,"="&amp;$A15,Concentrado!$B$2:$B1004, "=Tlaxcala")</f>
        <v>4.0858312984291185</v>
      </c>
      <c r="P15" s="12">
        <f>SUMIFS(Concentrado!Q$2:Q1004,Concentrado!$A$2:$A1004,"="&amp;$A15,Concentrado!$B$2:$B1004, "=Tlaxcala")</f>
        <v>0.76253512427416181</v>
      </c>
      <c r="Q15" s="12">
        <f>SUMIFS(Concentrado!R$2:R1004,Concentrado!$A$2:$A1004,"="&amp;$A15,Concentrado!$B$2:$B1004, "=Tlaxcala")</f>
        <v>2.2876053728224859</v>
      </c>
    </row>
    <row r="16" spans="1:17" x14ac:dyDescent="0.25">
      <c r="A16" s="5">
        <v>2004</v>
      </c>
      <c r="B16" s="12">
        <f>SUMIFS(Concentrado!C$2:C1005,Concentrado!$A$2:$A1005,"="&amp;$A16,Concentrado!$B$2:$B1005, "=Tlaxcala")</f>
        <v>19.596955939510728</v>
      </c>
      <c r="C16" s="12">
        <f>SUMIFS(Concentrado!D$2:D1005,Concentrado!$A$2:$A1005,"="&amp;$A16,Concentrado!$B$2:$B1005, "=Tlaxcala")</f>
        <v>58.790867818532185</v>
      </c>
      <c r="D16" s="12">
        <f>SUMIFS(Concentrado!E$2:E1005,Concentrado!$A$2:$A1005,"="&amp;$A16,Concentrado!$B$2:$B1005, "=Tlaxcala")</f>
        <v>13.385293768954531</v>
      </c>
      <c r="E16" s="12">
        <f>SUMIFS(Concentrado!F$2:F1005,Concentrado!$A$2:$A1005,"="&amp;$A16,Concentrado!$B$2:$B1005, "=Tlaxcala")</f>
        <v>11.090671979990898</v>
      </c>
      <c r="F16" s="12">
        <f>SUMIFS(Concentrado!G$2:G1005,Concentrado!$A$2:$A1005,"="&amp;$A16,Concentrado!$B$2:$B1005, "=Tlaxcala")</f>
        <v>41.230849355496723</v>
      </c>
      <c r="G16" s="12">
        <f>SUMIFS(Concentrado!H$2:H1005,Concentrado!$A$2:$A1005,"="&amp;$A16,Concentrado!$B$2:$B1005, "=Tlaxcala")</f>
        <v>64.90850236005447</v>
      </c>
      <c r="H16" s="12">
        <f>SUMIFS(Concentrado!I$2:I1005,Concentrado!$A$2:$A1005,"="&amp;$A16,Concentrado!$B$2:$B1005, "=Tlaxcala")</f>
        <v>62.559426672508096</v>
      </c>
      <c r="I16" s="12">
        <f>SUMIFS(Concentrado!J$2:J1005,Concentrado!$A$2:$A1005,"="&amp;$A16,Concentrado!$B$2:$B1005, "=Tlaxcala")</f>
        <v>67.148995958287344</v>
      </c>
      <c r="J16" s="12">
        <f>SUMIFS(Concentrado!K$2:K1005,Concentrado!$A$2:$A1005,"="&amp;$A16,Concentrado!$B$2:$B1005, "=Tlaxcala")</f>
        <v>25.029465658265604</v>
      </c>
      <c r="K16" s="12">
        <f>SUMIFS(Concentrado!L$2:L1005,Concentrado!$A$2:$A1005,"="&amp;$A16,Concentrado!$B$2:$B1005, "=Tlaxcala")</f>
        <v>11.674191071952242</v>
      </c>
      <c r="L16" s="12">
        <f>SUMIFS(Concentrado!M$2:M1005,Concentrado!$A$2:$A1005,"="&amp;$A16,Concentrado!$B$2:$B1005, "=Tlaxcala")</f>
        <v>4.3894958430540436</v>
      </c>
      <c r="M16" s="12">
        <f>SUMIFS(Concentrado!N$2:N1005,Concentrado!$A$2:$A1005,"="&amp;$A16,Concentrado!$B$2:$B1005, "=Tlaxcala")</f>
        <v>6.5046498680895271</v>
      </c>
      <c r="N16" s="12">
        <f>SUMIFS(Concentrado!O$2:O1005,Concentrado!$A$2:$A1005,"="&amp;$A16,Concentrado!$B$2:$B1005, "=Tlaxcala")</f>
        <v>2.3721112702655853</v>
      </c>
      <c r="O16" s="12">
        <f>SUMIFS(Concentrado!P$2:P1005,Concentrado!$A$2:$A1005,"="&amp;$A16,Concentrado!$B$2:$B1005, "=Tlaxcala")</f>
        <v>3.0846181954508998</v>
      </c>
      <c r="P16" s="12">
        <f>SUMIFS(Concentrado!Q$2:Q1005,Concentrado!$A$2:$A1005,"="&amp;$A16,Concentrado!$B$2:$B1005, "=Tlaxcala")</f>
        <v>0.65375470002932556</v>
      </c>
      <c r="Q16" s="12">
        <f>SUMIFS(Concentrado!R$2:R1005,Concentrado!$A$2:$A1005,"="&amp;$A16,Concentrado!$B$2:$B1005, "=Tlaxcala")</f>
        <v>1.9612641000879767</v>
      </c>
    </row>
    <row r="17" spans="1:17" x14ac:dyDescent="0.25">
      <c r="A17" s="5">
        <v>2005</v>
      </c>
      <c r="B17" s="12">
        <f>SUMIFS(Concentrado!C$2:C1006,Concentrado!$A$2:$A1006,"="&amp;$A17,Concentrado!$B$2:$B1006, "=Tlaxcala")</f>
        <v>20.260961179998379</v>
      </c>
      <c r="C17" s="12">
        <f>SUMIFS(Concentrado!D$2:D1006,Concentrado!$A$2:$A1006,"="&amp;$A17,Concentrado!$B$2:$B1006, "=Tlaxcala")</f>
        <v>52.678499067995787</v>
      </c>
      <c r="D17" s="12">
        <f>SUMIFS(Concentrado!E$2:E1006,Concentrado!$A$2:$A1006,"="&amp;$A17,Concentrado!$B$2:$B1006, "=Tlaxcala")</f>
        <v>15.141275486274989</v>
      </c>
      <c r="E17" s="12">
        <f>SUMIFS(Concentrado!F$2:F1006,Concentrado!$A$2:$A1006,"="&amp;$A17,Concentrado!$B$2:$B1006, "=Tlaxcala")</f>
        <v>9.2324850526066999</v>
      </c>
      <c r="F17" s="12">
        <f>SUMIFS(Concentrado!G$2:G1006,Concentrado!$A$2:$A1006,"="&amp;$A17,Concentrado!$B$2:$B1006, "=Tlaxcala")</f>
        <v>34.351025846544601</v>
      </c>
      <c r="G17" s="12">
        <f>SUMIFS(Concentrado!H$2:H1006,Concentrado!$A$2:$A1006,"="&amp;$A17,Concentrado!$B$2:$B1006, "=Tlaxcala")</f>
        <v>60.585150048916567</v>
      </c>
      <c r="H17" s="12">
        <f>SUMIFS(Concentrado!I$2:I1006,Concentrado!$A$2:$A1006,"="&amp;$A17,Concentrado!$B$2:$B1006, "=Tlaxcala")</f>
        <v>54.823223267576758</v>
      </c>
      <c r="I17" s="12">
        <f>SUMIFS(Concentrado!J$2:J1006,Concentrado!$A$2:$A1006,"="&amp;$A17,Concentrado!$B$2:$B1006, "=Tlaxcala")</f>
        <v>66.064822089219646</v>
      </c>
      <c r="J17" s="12">
        <f>SUMIFS(Concentrado!K$2:K1006,Concentrado!$A$2:$A1006,"="&amp;$A17,Concentrado!$B$2:$B1006, "=Tlaxcala")</f>
        <v>25.716657347047665</v>
      </c>
      <c r="K17" s="12">
        <f>SUMIFS(Concentrado!L$2:L1006,Concentrado!$A$2:$A1006,"="&amp;$A17,Concentrado!$B$2:$B1006, "=Tlaxcala")</f>
        <v>10.158537243851567</v>
      </c>
      <c r="L17" s="12">
        <f>SUMIFS(Concentrado!M$2:M1006,Concentrado!$A$2:$A1006,"="&amp;$A17,Concentrado!$B$2:$B1006, "=Tlaxcala")</f>
        <v>4.4843993238624043</v>
      </c>
      <c r="M17" s="12">
        <f>SUMIFS(Concentrado!N$2:N1006,Concentrado!$A$2:$A1006,"="&amp;$A17,Concentrado!$B$2:$B1006, "=Tlaxcala")</f>
        <v>7.1345290553695779</v>
      </c>
      <c r="N17" s="12">
        <f>SUMIFS(Concentrado!O$2:O1006,Concentrado!$A$2:$A1006,"="&amp;$A17,Concentrado!$B$2:$B1006, "=Tlaxcala")</f>
        <v>1.9640893053551789</v>
      </c>
      <c r="O17" s="12">
        <f>SUMIFS(Concentrado!P$2:P1006,Concentrado!$A$2:$A1006,"="&amp;$A17,Concentrado!$B$2:$B1006, "=Tlaxcala")</f>
        <v>5.1558592825387448</v>
      </c>
      <c r="P17" s="12">
        <f>SUMIFS(Concentrado!Q$2:Q1006,Concentrado!$A$2:$A1006,"="&amp;$A17,Concentrado!$B$2:$B1006, "=Tlaxcala")</f>
        <v>0.64062847483748631</v>
      </c>
      <c r="Q17" s="12">
        <f>SUMIFS(Concentrado!R$2:R1006,Concentrado!$A$2:$A1006,"="&amp;$A17,Concentrado!$B$2:$B1006, "=Tlaxcala")</f>
        <v>2.5625138993499452</v>
      </c>
    </row>
    <row r="18" spans="1:17" x14ac:dyDescent="0.25">
      <c r="A18" s="5">
        <v>2006</v>
      </c>
      <c r="B18" s="12">
        <f>SUMIFS(Concentrado!C$2:C1007,Concentrado!$A$2:$A1007,"="&amp;$A18,Concentrado!$B$2:$B1007, "=Tlaxcala")</f>
        <v>16.963254359960256</v>
      </c>
      <c r="C18" s="12">
        <f>SUMIFS(Concentrado!D$2:D1007,Concentrado!$A$2:$A1007,"="&amp;$A18,Concentrado!$B$2:$B1007, "=Tlaxcala")</f>
        <v>46.85089299417595</v>
      </c>
      <c r="D18" s="12">
        <f>SUMIFS(Concentrado!E$2:E1007,Concentrado!$A$2:$A1007,"="&amp;$A18,Concentrado!$B$2:$B1007, "=Tlaxcala")</f>
        <v>14.300730052269168</v>
      </c>
      <c r="E18" s="12">
        <f>SUMIFS(Concentrado!F$2:F1007,Concentrado!$A$2:$A1007,"="&amp;$A18,Concentrado!$B$2:$B1007, "=Tlaxcala")</f>
        <v>10.368029287895148</v>
      </c>
      <c r="F18" s="12">
        <f>SUMIFS(Concentrado!G$2:G1007,Concentrado!$A$2:$A1007,"="&amp;$A18,Concentrado!$B$2:$B1007, "=Tlaxcala")</f>
        <v>35.002100126007562</v>
      </c>
      <c r="G18" s="12">
        <f>SUMIFS(Concentrado!H$2:H1007,Concentrado!$A$2:$A1007,"="&amp;$A18,Concentrado!$B$2:$B1007, "=Tlaxcala")</f>
        <v>67.515935019283845</v>
      </c>
      <c r="H18" s="12">
        <f>SUMIFS(Concentrado!I$2:I1007,Concentrado!$A$2:$A1007,"="&amp;$A18,Concentrado!$B$2:$B1007, "=Tlaxcala")</f>
        <v>68.152602727581666</v>
      </c>
      <c r="I18" s="12">
        <f>SUMIFS(Concentrado!J$2:J1007,Concentrado!$A$2:$A1007,"="&amp;$A18,Concentrado!$B$2:$B1007, "=Tlaxcala")</f>
        <v>66.91212791076515</v>
      </c>
      <c r="J18" s="12">
        <f>SUMIFS(Concentrado!K$2:K1007,Concentrado!$A$2:$A1007,"="&amp;$A18,Concentrado!$B$2:$B1007, "=Tlaxcala")</f>
        <v>28.498736885636458</v>
      </c>
      <c r="K18" s="12">
        <f>SUMIFS(Concentrado!L$2:L1007,Concentrado!$A$2:$A1007,"="&amp;$A18,Concentrado!$B$2:$B1007, "=Tlaxcala")</f>
        <v>12.406390189961613</v>
      </c>
      <c r="L18" s="12">
        <f>SUMIFS(Concentrado!M$2:M1007,Concentrado!$A$2:$A1007,"="&amp;$A18,Concentrado!$B$2:$B1007, "=Tlaxcala")</f>
        <v>4.3152661530301257</v>
      </c>
      <c r="M18" s="12">
        <f>SUMIFS(Concentrado!N$2:N1007,Concentrado!$A$2:$A1007,"="&amp;$A18,Concentrado!$B$2:$B1007, "=Tlaxcala")</f>
        <v>6.6490344124469924</v>
      </c>
      <c r="N18" s="12">
        <f>SUMIFS(Concentrado!O$2:O1007,Concentrado!$A$2:$A1007,"="&amp;$A18,Concentrado!$B$2:$B1007, "=Tlaxcala")</f>
        <v>1.9267890236084204</v>
      </c>
      <c r="O18" s="12">
        <f>SUMIFS(Concentrado!P$2:P1007,Concentrado!$A$2:$A1007,"="&amp;$A18,Concentrado!$B$2:$B1007, "=Tlaxcala")</f>
        <v>4.4093040957793672</v>
      </c>
      <c r="P18" s="12">
        <f>SUMIFS(Concentrado!Q$2:Q1007,Concentrado!$A$2:$A1007,"="&amp;$A18,Concentrado!$B$2:$B1007, "=Tlaxcala")</f>
        <v>0.62930964731689332</v>
      </c>
      <c r="Q18" s="12">
        <f>SUMIFS(Concentrado!R$2:R1007,Concentrado!$A$2:$A1007,"="&amp;$A18,Concentrado!$B$2:$B1007, "=Tlaxcala")</f>
        <v>2.5172385892675733</v>
      </c>
    </row>
    <row r="19" spans="1:17" x14ac:dyDescent="0.25">
      <c r="A19" s="5">
        <v>2007</v>
      </c>
      <c r="B19" s="12">
        <f>SUMIFS(Concentrado!C$2:C1008,Concentrado!$A$2:$A1008,"="&amp;$A19,Concentrado!$B$2:$B1008, "=Tlaxcala")</f>
        <v>15.361852477705101</v>
      </c>
      <c r="C19" s="12">
        <f>SUMIFS(Concentrado!D$2:D1008,Concentrado!$A$2:$A1008,"="&amp;$A19,Concentrado!$B$2:$B1008, "=Tlaxcala")</f>
        <v>28.298149301035711</v>
      </c>
      <c r="D19" s="12">
        <f>SUMIFS(Concentrado!E$2:E1008,Concentrado!$A$2:$A1008,"="&amp;$A19,Concentrado!$B$2:$B1008, "=Tlaxcala")</f>
        <v>11.100781217478181</v>
      </c>
      <c r="E19" s="12">
        <f>SUMIFS(Concentrado!F$2:F1008,Concentrado!$A$2:$A1008,"="&amp;$A19,Concentrado!$B$2:$B1008, "=Tlaxcala")</f>
        <v>13.875976521847726</v>
      </c>
      <c r="F19" s="12">
        <f>SUMIFS(Concentrado!G$2:G1008,Concentrado!$A$2:$A1008,"="&amp;$A19,Concentrado!$B$2:$B1008, "=Tlaxcala")</f>
        <v>40.407538892256184</v>
      </c>
      <c r="G19" s="12">
        <f>SUMIFS(Concentrado!H$2:H1008,Concentrado!$A$2:$A1008,"="&amp;$A19,Concentrado!$B$2:$B1008, "=Tlaxcala")</f>
        <v>70.012267636276093</v>
      </c>
      <c r="H19" s="12">
        <f>SUMIFS(Concentrado!I$2:I1008,Concentrado!$A$2:$A1008,"="&amp;$A19,Concentrado!$B$2:$B1008, "=Tlaxcala")</f>
        <v>65.904936680284592</v>
      </c>
      <c r="I19" s="12">
        <f>SUMIFS(Concentrado!J$2:J1008,Concentrado!$A$2:$A1008,"="&amp;$A19,Concentrado!$B$2:$B1008, "=Tlaxcala")</f>
        <v>73.898498947506226</v>
      </c>
      <c r="J19" s="12">
        <f>SUMIFS(Concentrado!K$2:K1008,Concentrado!$A$2:$A1008,"="&amp;$A19,Concentrado!$B$2:$B1008, "=Tlaxcala")</f>
        <v>27.880991536570125</v>
      </c>
      <c r="K19" s="12">
        <f>SUMIFS(Concentrado!L$2:L1008,Concentrado!$A$2:$A1008,"="&amp;$A19,Concentrado!$B$2:$B1008, "=Tlaxcala")</f>
        <v>13.630706973434283</v>
      </c>
      <c r="L19" s="12">
        <f>SUMIFS(Concentrado!M$2:M1008,Concentrado!$A$2:$A1008,"="&amp;$A19,Concentrado!$B$2:$B1008, "=Tlaxcala")</f>
        <v>3.1863990327508716</v>
      </c>
      <c r="M19" s="12">
        <f>SUMIFS(Concentrado!N$2:N1008,Concentrado!$A$2:$A1008,"="&amp;$A19,Concentrado!$B$2:$B1008, "=Tlaxcala")</f>
        <v>4.1873302310678051</v>
      </c>
      <c r="N19" s="12">
        <f>SUMIFS(Concentrado!O$2:O1008,Concentrado!$A$2:$A1008,"="&amp;$A19,Concentrado!$B$2:$B1008, "=Tlaxcala")</f>
        <v>2.2393484529547343</v>
      </c>
      <c r="O19" s="12">
        <f>SUMIFS(Concentrado!P$2:P1008,Concentrado!$A$2:$A1008,"="&amp;$A19,Concentrado!$B$2:$B1008, "=Tlaxcala")</f>
        <v>2.3031869197408454</v>
      </c>
      <c r="P19" s="12">
        <f>SUMIFS(Concentrado!Q$2:Q1008,Concentrado!$A$2:$A1008,"="&amp;$A19,Concentrado!$B$2:$B1008, "=Tlaxcala")</f>
        <v>1.2391551794031166</v>
      </c>
      <c r="Q19" s="12">
        <f>SUMIFS(Concentrado!R$2:R1008,Concentrado!$A$2:$A1008,"="&amp;$A19,Concentrado!$B$2:$B1008, "=Tlaxcala")</f>
        <v>1.8587327691046749</v>
      </c>
    </row>
    <row r="20" spans="1:17" x14ac:dyDescent="0.25">
      <c r="A20" s="5">
        <v>2008</v>
      </c>
      <c r="B20" s="12">
        <f>SUMIFS(Concentrado!C$2:C1009,Concentrado!$A$2:$A1009,"="&amp;$A20,Concentrado!$B$2:$B1009, "=Tlaxcala")</f>
        <v>8.9026295130261666</v>
      </c>
      <c r="C20" s="12">
        <f>SUMIFS(Concentrado!D$2:D1009,Concentrado!$A$2:$A1009,"="&amp;$A20,Concentrado!$B$2:$B1009, "=Tlaxcala")</f>
        <v>23.470568716159889</v>
      </c>
      <c r="D20" s="12">
        <f>SUMIFS(Concentrado!E$2:E1009,Concentrado!$A$2:$A1009,"="&amp;$A20,Concentrado!$B$2:$B1009, "=Tlaxcala")</f>
        <v>11.110362938522659</v>
      </c>
      <c r="E20" s="12">
        <f>SUMIFS(Concentrado!F$2:F1009,Concentrado!$A$2:$A1009,"="&amp;$A20,Concentrado!$B$2:$B1009, "=Tlaxcala")</f>
        <v>12.120395932933809</v>
      </c>
      <c r="F20" s="12">
        <f>SUMIFS(Concentrado!G$2:G1009,Concentrado!$A$2:$A1009,"="&amp;$A20,Concentrado!$B$2:$B1009, "=Tlaxcala")</f>
        <v>33.348463654806352</v>
      </c>
      <c r="G20" s="12">
        <f>SUMIFS(Concentrado!H$2:H1009,Concentrado!$A$2:$A1009,"="&amp;$A20,Concentrado!$B$2:$B1009, "=Tlaxcala")</f>
        <v>76.038142753120795</v>
      </c>
      <c r="H20" s="12">
        <f>SUMIFS(Concentrado!I$2:I1009,Concentrado!$A$2:$A1009,"="&amp;$A20,Concentrado!$B$2:$B1009, "=Tlaxcala")</f>
        <v>67.968042466576406</v>
      </c>
      <c r="I20" s="12">
        <f>SUMIFS(Concentrado!J$2:J1009,Concentrado!$A$2:$A1009,"="&amp;$A20,Concentrado!$B$2:$B1009, "=Tlaxcala")</f>
        <v>83.658908742355962</v>
      </c>
      <c r="J20" s="12">
        <f>SUMIFS(Concentrado!K$2:K1009,Concentrado!$A$2:$A1009,"="&amp;$A20,Concentrado!$B$2:$B1009, "=Tlaxcala")</f>
        <v>28.742940559598921</v>
      </c>
      <c r="K20" s="12">
        <f>SUMIFS(Concentrado!L$2:L1009,Concentrado!$A$2:$A1009,"="&amp;$A20,Concentrado!$B$2:$B1009, "=Tlaxcala")</f>
        <v>16.11346667735091</v>
      </c>
      <c r="L20" s="12">
        <f>SUMIFS(Concentrado!M$2:M1009,Concentrado!$A$2:$A1009,"="&amp;$A20,Concentrado!$B$2:$B1009, "=Tlaxcala")</f>
        <v>4.4420908137561979</v>
      </c>
      <c r="M20" s="12">
        <f>SUMIFS(Concentrado!N$2:N1009,Concentrado!$A$2:$A1009,"="&amp;$A20,Concentrado!$B$2:$B1009, "=Tlaxcala")</f>
        <v>7.1734081758919688</v>
      </c>
      <c r="N20" s="12">
        <f>SUMIFS(Concentrado!O$2:O1009,Concentrado!$A$2:$A1009,"="&amp;$A20,Concentrado!$B$2:$B1009, "=Tlaxcala")</f>
        <v>1.8628501946678455</v>
      </c>
      <c r="O20" s="12">
        <f>SUMIFS(Concentrado!P$2:P1009,Concentrado!$A$2:$A1009,"="&amp;$A20,Concentrado!$B$2:$B1009, "=Tlaxcala")</f>
        <v>2.9677113010446345</v>
      </c>
      <c r="P20" s="12">
        <f>SUMIFS(Concentrado!Q$2:Q1009,Concentrado!$A$2:$A1009,"="&amp;$A20,Concentrado!$B$2:$B1009, "=Tlaxcala")</f>
        <v>0.52259891926543489</v>
      </c>
      <c r="Q20" s="12">
        <f>SUMIFS(Concentrado!R$2:R1009,Concentrado!$A$2:$A1009,"="&amp;$A20,Concentrado!$B$2:$B1009, "=Tlaxcala")</f>
        <v>1.9161960373065949</v>
      </c>
    </row>
    <row r="21" spans="1:17" x14ac:dyDescent="0.25">
      <c r="A21" s="5">
        <v>2009</v>
      </c>
      <c r="B21" s="12">
        <f>SUMIFS(Concentrado!C$2:C1010,Concentrado!$A$2:$A1010,"="&amp;$A21,Concentrado!$B$2:$B1010, "=Tlaxcala")</f>
        <v>8.1048442654174391</v>
      </c>
      <c r="C21" s="12">
        <f>SUMIFS(Concentrado!D$2:D1010,Concentrado!$A$2:$A1010,"="&amp;$A21,Concentrado!$B$2:$B1010, "=Tlaxcala")</f>
        <v>17.830657383918368</v>
      </c>
      <c r="D21" s="12">
        <f>SUMIFS(Concentrado!E$2:E1010,Concentrado!$A$2:$A1010,"="&amp;$A21,Concentrado!$B$2:$B1010, "=Tlaxcala")</f>
        <v>12.094823415578132</v>
      </c>
      <c r="E21" s="12">
        <f>SUMIFS(Concentrado!F$2:F1010,Concentrado!$A$2:$A1010,"="&amp;$A21,Concentrado!$B$2:$B1010, "=Tlaxcala")</f>
        <v>13.075484773597982</v>
      </c>
      <c r="F21" s="12">
        <f>SUMIFS(Concentrado!G$2:G1010,Concentrado!$A$2:$A1010,"="&amp;$A21,Concentrado!$B$2:$B1010, "=Tlaxcala")</f>
        <v>41.959415424995314</v>
      </c>
      <c r="G21" s="12">
        <f>SUMIFS(Concentrado!H$2:H1010,Concentrado!$A$2:$A1010,"="&amp;$A21,Concentrado!$B$2:$B1010, "=Tlaxcala")</f>
        <v>85.961457042411652</v>
      </c>
      <c r="H21" s="12">
        <f>SUMIFS(Concentrado!I$2:I1010,Concentrado!$A$2:$A1010,"="&amp;$A21,Concentrado!$B$2:$B1010, "=Tlaxcala")</f>
        <v>81.946078067767999</v>
      </c>
      <c r="I21" s="12">
        <f>SUMIFS(Concentrado!J$2:J1010,Concentrado!$A$2:$A1010,"="&amp;$A21,Concentrado!$B$2:$B1010, "=Tlaxcala")</f>
        <v>89.747176044330772</v>
      </c>
      <c r="J21" s="12">
        <f>SUMIFS(Concentrado!K$2:K1010,Concentrado!$A$2:$A1010,"="&amp;$A21,Concentrado!$B$2:$B1010, "=Tlaxcala")</f>
        <v>33.338989820038016</v>
      </c>
      <c r="K21" s="12">
        <f>SUMIFS(Concentrado!L$2:L1010,Concentrado!$A$2:$A1010,"="&amp;$A21,Concentrado!$B$2:$B1010, "=Tlaxcala")</f>
        <v>14.741147169785448</v>
      </c>
      <c r="L21" s="12">
        <f>SUMIFS(Concentrado!M$2:M1010,Concentrado!$A$2:$A1010,"="&amp;$A21,Concentrado!$B$2:$B1010, "=Tlaxcala")</f>
        <v>6.2564171127577772</v>
      </c>
      <c r="M21" s="12">
        <f>SUMIFS(Concentrado!N$2:N1010,Concentrado!$A$2:$A1010,"="&amp;$A21,Concentrado!$B$2:$B1010, "=Tlaxcala")</f>
        <v>11.126299392821949</v>
      </c>
      <c r="N21" s="12">
        <f>SUMIFS(Concentrado!O$2:O1010,Concentrado!$A$2:$A1010,"="&amp;$A21,Concentrado!$B$2:$B1010, "=Tlaxcala")</f>
        <v>1.4985613810741689</v>
      </c>
      <c r="O21" s="12">
        <f>SUMIFS(Concentrado!P$2:P1010,Concentrado!$A$2:$A1010,"="&amp;$A21,Concentrado!$B$2:$B1010, "=Tlaxcala")</f>
        <v>3.3921839558744713</v>
      </c>
      <c r="P21" s="12">
        <f>SUMIFS(Concentrado!Q$2:Q1010,Concentrado!$A$2:$A1010,"="&amp;$A21,Concentrado!$B$2:$B1010, "=Tlaxcala")</f>
        <v>0.51422606406228299</v>
      </c>
      <c r="Q21" s="12">
        <f>SUMIFS(Concentrado!R$2:R1010,Concentrado!$A$2:$A1010,"="&amp;$A21,Concentrado!$B$2:$B1010, "=Tlaxcala")</f>
        <v>2.2283129442698932</v>
      </c>
    </row>
    <row r="22" spans="1:17" x14ac:dyDescent="0.25">
      <c r="A22" s="5">
        <v>2010</v>
      </c>
      <c r="B22" s="12">
        <f>SUMIFS(Concentrado!C$2:C1011,Concentrado!$A$2:$A1011,"="&amp;$A22,Concentrado!$B$2:$B1011, "=Tlaxcala")</f>
        <v>9.7416039550912057</v>
      </c>
      <c r="C22" s="12">
        <f>SUMIFS(Concentrado!D$2:D1011,Concentrado!$A$2:$A1011,"="&amp;$A22,Concentrado!$B$2:$B1011, "=Tlaxcala")</f>
        <v>34.907414172410149</v>
      </c>
      <c r="D22" s="12">
        <f>SUMIFS(Concentrado!E$2:E1011,Concentrado!$A$2:$A1011,"="&amp;$A22,Concentrado!$B$2:$B1011, "=Tlaxcala")</f>
        <v>10.169480752668694</v>
      </c>
      <c r="E22" s="12">
        <f>SUMIFS(Concentrado!F$2:F1011,Concentrado!$A$2:$A1011,"="&amp;$A22,Concentrado!$B$2:$B1011, "=Tlaxcala")</f>
        <v>10.805073299710488</v>
      </c>
      <c r="F22" s="12">
        <f>SUMIFS(Concentrado!G$2:G1011,Concentrado!$A$2:$A1011,"="&amp;$A22,Concentrado!$B$2:$B1011, "=Tlaxcala")</f>
        <v>30.12462989740412</v>
      </c>
      <c r="G22" s="12">
        <f>SUMIFS(Concentrado!H$2:H1011,Concentrado!$A$2:$A1011,"="&amp;$A22,Concentrado!$B$2:$B1011, "=Tlaxcala")</f>
        <v>83.48308287003033</v>
      </c>
      <c r="H22" s="12">
        <f>SUMIFS(Concentrado!I$2:I1011,Concentrado!$A$2:$A1011,"="&amp;$A22,Concentrado!$B$2:$B1011, "=Tlaxcala")</f>
        <v>82.029749687609154</v>
      </c>
      <c r="I22" s="12">
        <f>SUMIFS(Concentrado!J$2:J1011,Concentrado!$A$2:$A1011,"="&amp;$A22,Concentrado!$B$2:$B1011, "=Tlaxcala")</f>
        <v>84.852932504242645</v>
      </c>
      <c r="J22" s="12">
        <f>SUMIFS(Concentrado!K$2:K1011,Concentrado!$A$2:$A1011,"="&amp;$A22,Concentrado!$B$2:$B1011, "=Tlaxcala")</f>
        <v>35.67004449901296</v>
      </c>
      <c r="K22" s="12">
        <f>SUMIFS(Concentrado!L$2:L1011,Concentrado!$A$2:$A1011,"="&amp;$A22,Concentrado!$B$2:$B1011, "=Tlaxcala")</f>
        <v>14.335478876671873</v>
      </c>
      <c r="L22" s="12">
        <f>SUMIFS(Concentrado!M$2:M1011,Concentrado!$A$2:$A1011,"="&amp;$A22,Concentrado!$B$2:$B1011, "=Tlaxcala")</f>
        <v>4.8066017410017459</v>
      </c>
      <c r="M22" s="12">
        <f>SUMIFS(Concentrado!N$2:N1011,Concentrado!$A$2:$A1011,"="&amp;$A22,Concentrado!$B$2:$B1011, "=Tlaxcala")</f>
        <v>8.6895921279246995</v>
      </c>
      <c r="N22" s="12">
        <f>SUMIFS(Concentrado!O$2:O1011,Concentrado!$A$2:$A1011,"="&amp;$A22,Concentrado!$B$2:$B1011, "=Tlaxcala")</f>
        <v>0.9828525000491426</v>
      </c>
      <c r="O22" s="12">
        <f>SUMIFS(Concentrado!P$2:P1011,Concentrado!$A$2:$A1011,"="&amp;$A22,Concentrado!$B$2:$B1011, "=Tlaxcala")</f>
        <v>2.4612906112950865</v>
      </c>
      <c r="P22" s="12">
        <f>SUMIFS(Concentrado!Q$2:Q1011,Concentrado!$A$2:$A1011,"="&amp;$A22,Concentrado!$B$2:$B1011, "=Tlaxcala")</f>
        <v>0.42163173166681983</v>
      </c>
      <c r="Q22" s="12">
        <f>SUMIFS(Concentrado!R$2:R1011,Concentrado!$A$2:$A1011,"="&amp;$A22,Concentrado!$B$2:$B1011, "=Tlaxcala")</f>
        <v>2.8670957753343749</v>
      </c>
    </row>
    <row r="23" spans="1:17" x14ac:dyDescent="0.25">
      <c r="A23" s="5">
        <v>2011</v>
      </c>
      <c r="B23" s="12">
        <f>SUMIFS(Concentrado!C$2:C1012,Concentrado!$A$2:$A1012,"="&amp;$A23,Concentrado!$B$2:$B1012, "=Tlaxcala")</f>
        <v>7.3186201961390216</v>
      </c>
      <c r="C23" s="12">
        <f>SUMIFS(Concentrado!D$2:D1012,Concentrado!$A$2:$A1012,"="&amp;$A23,Concentrado!$B$2:$B1012, "=Tlaxcala")</f>
        <v>17.889960479450941</v>
      </c>
      <c r="D23" s="12">
        <f>SUMIFS(Concentrado!E$2:E1012,Concentrado!$A$2:$A1012,"="&amp;$A23,Concentrado!$B$2:$B1012, "=Tlaxcala")</f>
        <v>10.808240202330255</v>
      </c>
      <c r="E23" s="12">
        <f>SUMIFS(Concentrado!F$2:F1012,Concentrado!$A$2:$A1012,"="&amp;$A23,Concentrado!$B$2:$B1012, "=Tlaxcala")</f>
        <v>10.190626476482812</v>
      </c>
      <c r="F23" s="12">
        <f>SUMIFS(Concentrado!G$2:G1012,Concentrado!$A$2:$A1012,"="&amp;$A23,Concentrado!$B$2:$B1012, "=Tlaxcala")</f>
        <v>30.646136516114069</v>
      </c>
      <c r="G23" s="12">
        <f>SUMIFS(Concentrado!H$2:H1012,Concentrado!$A$2:$A1012,"="&amp;$A23,Concentrado!$B$2:$B1012, "=Tlaxcala")</f>
        <v>77.046708531473172</v>
      </c>
      <c r="H23" s="12">
        <f>SUMIFS(Concentrado!I$2:I1012,Concentrado!$A$2:$A1012,"="&amp;$A23,Concentrado!$B$2:$B1012, "=Tlaxcala")</f>
        <v>77.630611370922466</v>
      </c>
      <c r="I23" s="12">
        <f>SUMIFS(Concentrado!J$2:J1012,Concentrado!$A$2:$A1012,"="&amp;$A23,Concentrado!$B$2:$B1012, "=Tlaxcala")</f>
        <v>76.495568893519774</v>
      </c>
      <c r="J23" s="12">
        <f>SUMIFS(Concentrado!K$2:K1012,Concentrado!$A$2:$A1012,"="&amp;$A23,Concentrado!$B$2:$B1012, "=Tlaxcala")</f>
        <v>37.446357264759001</v>
      </c>
      <c r="K23" s="12">
        <f>SUMIFS(Concentrado!L$2:L1012,Concentrado!$A$2:$A1012,"="&amp;$A23,Concentrado!$B$2:$B1012, "=Tlaxcala")</f>
        <v>13.089655858035226</v>
      </c>
      <c r="L23" s="12">
        <f>SUMIFS(Concentrado!M$2:M1012,Concentrado!$A$2:$A1012,"="&amp;$A23,Concentrado!$B$2:$B1012, "=Tlaxcala")</f>
        <v>7.0419034679303429</v>
      </c>
      <c r="M23" s="12">
        <f>SUMIFS(Concentrado!N$2:N1012,Concentrado!$A$2:$A1012,"="&amp;$A23,Concentrado!$B$2:$B1012, "=Tlaxcala")</f>
        <v>11.772554251854178</v>
      </c>
      <c r="N23" s="12">
        <f>SUMIFS(Concentrado!O$2:O1012,Concentrado!$A$2:$A1012,"="&amp;$A23,Concentrado!$B$2:$B1012, "=Tlaxcala")</f>
        <v>2.4156495440058876</v>
      </c>
      <c r="O23" s="12">
        <f>SUMIFS(Concentrado!P$2:P1012,Concentrado!$A$2:$A1012,"="&amp;$A23,Concentrado!$B$2:$B1012, "=Tlaxcala")</f>
        <v>6.1819297776933899</v>
      </c>
      <c r="P23" s="12">
        <f>SUMIFS(Concentrado!Q$2:Q1012,Concentrado!$A$2:$A1012,"="&amp;$A23,Concentrado!$B$2:$B1012, "=Tlaxcala")</f>
        <v>0.66276738521697354</v>
      </c>
      <c r="Q23" s="12">
        <f>SUMIFS(Concentrado!R$2:R1012,Concentrado!$A$2:$A1012,"="&amp;$A23,Concentrado!$B$2:$B1012, "=Tlaxcala")</f>
        <v>2.2368399251072857</v>
      </c>
    </row>
    <row r="24" spans="1:17" x14ac:dyDescent="0.25">
      <c r="A24" s="5">
        <v>2012</v>
      </c>
      <c r="B24" s="12">
        <f>SUMIFS(Concentrado!C$2:C1013,Concentrado!$A$2:$A1013,"="&amp;$A24,Concentrado!$B$2:$B1013, "=Tlaxcala")</f>
        <v>4.0747139550803535</v>
      </c>
      <c r="C24" s="12">
        <f>SUMIFS(Concentrado!D$2:D1013,Concentrado!$A$2:$A1013,"="&amp;$A24,Concentrado!$B$2:$B1013, "=Tlaxcala")</f>
        <v>21.188512566417838</v>
      </c>
      <c r="D24" s="12">
        <f>SUMIFS(Concentrado!E$2:E1013,Concentrado!$A$2:$A1013,"="&amp;$A24,Concentrado!$B$2:$B1013, "=Tlaxcala")</f>
        <v>10.792175672637338</v>
      </c>
      <c r="E24" s="12">
        <f>SUMIFS(Concentrado!F$2:F1013,Concentrado!$A$2:$A1013,"="&amp;$A24,Concentrado!$B$2:$B1013, "=Tlaxcala")</f>
        <v>12.590871618076894</v>
      </c>
      <c r="F24" s="12">
        <f>SUMIFS(Concentrado!G$2:G1013,Concentrado!$A$2:$A1013,"="&amp;$A24,Concentrado!$B$2:$B1013, "=Tlaxcala")</f>
        <v>41.390728476821195</v>
      </c>
      <c r="G24" s="12">
        <f>SUMIFS(Concentrado!H$2:H1013,Concentrado!$A$2:$A1013,"="&amp;$A24,Concentrado!$B$2:$B1013, "=Tlaxcala")</f>
        <v>86.208859668242283</v>
      </c>
      <c r="H24" s="12">
        <f>SUMIFS(Concentrado!I$2:I1013,Concentrado!$A$2:$A1013,"="&amp;$A24,Concentrado!$B$2:$B1013, "=Tlaxcala")</f>
        <v>91.038711534470877</v>
      </c>
      <c r="I24" s="12">
        <f>SUMIFS(Concentrado!J$2:J1013,Concentrado!$A$2:$A1013,"="&amp;$A24,Concentrado!$B$2:$B1013, "=Tlaxcala")</f>
        <v>81.642469273318738</v>
      </c>
      <c r="J24" s="12">
        <f>SUMIFS(Concentrado!K$2:K1013,Concentrado!$A$2:$A1013,"="&amp;$A24,Concentrado!$B$2:$B1013, "=Tlaxcala")</f>
        <v>35.134176770453458</v>
      </c>
      <c r="K24" s="12">
        <f>SUMIFS(Concentrado!L$2:L1013,Concentrado!$A$2:$A1013,"="&amp;$A24,Concentrado!$B$2:$B1013, "=Tlaxcala")</f>
        <v>14.964556772600549</v>
      </c>
      <c r="L24" s="12">
        <f>SUMIFS(Concentrado!M$2:M1013,Concentrado!$A$2:$A1013,"="&amp;$A24,Concentrado!$B$2:$B1013, "=Tlaxcala")</f>
        <v>6.0996834670926141</v>
      </c>
      <c r="M24" s="12">
        <f>SUMIFS(Concentrado!N$2:N1013,Concentrado!$A$2:$A1013,"="&amp;$A24,Concentrado!$B$2:$B1013, "=Tlaxcala")</f>
        <v>9.7063332150722612</v>
      </c>
      <c r="N24" s="12">
        <f>SUMIFS(Concentrado!O$2:O1013,Concentrado!$A$2:$A1013,"="&amp;$A24,Concentrado!$B$2:$B1013, "=Tlaxcala")</f>
        <v>2.3733275951546142</v>
      </c>
      <c r="O24" s="12">
        <f>SUMIFS(Concentrado!P$2:P1013,Concentrado!$A$2:$A1013,"="&amp;$A24,Concentrado!$B$2:$B1013, "=Tlaxcala")</f>
        <v>5.4431129380617289</v>
      </c>
      <c r="P24" s="12">
        <f>SUMIFS(Concentrado!Q$2:Q1013,Concentrado!$A$2:$A1013,"="&amp;$A24,Concentrado!$B$2:$B1013, "=Tlaxcala")</f>
        <v>0</v>
      </c>
      <c r="Q24" s="12">
        <f>SUMIFS(Concentrado!R$2:R1013,Concentrado!$A$2:$A1013,"="&amp;$A24,Concentrado!$B$2:$B1013, "=Tlaxcala")</f>
        <v>1.7079113707859321</v>
      </c>
    </row>
    <row r="25" spans="1:17" x14ac:dyDescent="0.25">
      <c r="A25" s="5">
        <v>2013</v>
      </c>
      <c r="B25" s="12">
        <f>SUMIFS(Concentrado!C$2:C1014,Concentrado!$A$2:$A1014,"="&amp;$A25,Concentrado!$B$2:$B1014, "=Tlaxcala")</f>
        <v>7.3524606234886614</v>
      </c>
      <c r="C25" s="12">
        <f>SUMIFS(Concentrado!D$2:D1014,Concentrado!$A$2:$A1014,"="&amp;$A25,Concentrado!$B$2:$B1014, "=Tlaxcala")</f>
        <v>19.60656166263643</v>
      </c>
      <c r="D25" s="12">
        <f>SUMIFS(Concentrado!E$2:E1014,Concentrado!$A$2:$A1014,"="&amp;$A25,Concentrado!$B$2:$B1014, "=Tlaxcala")</f>
        <v>9.0272155990285547</v>
      </c>
      <c r="E25" s="12">
        <f>SUMIFS(Concentrado!F$2:F1014,Concentrado!$A$2:$A1014,"="&amp;$A25,Concentrado!$B$2:$B1014, "=Tlaxcala")</f>
        <v>13.104022643751129</v>
      </c>
      <c r="F25" s="12">
        <f>SUMIFS(Concentrado!G$2:G1014,Concentrado!$A$2:$A1014,"="&amp;$A25,Concentrado!$B$2:$B1014, "=Tlaxcala")</f>
        <v>39.033798677443052</v>
      </c>
      <c r="G25" s="12">
        <f>SUMIFS(Concentrado!H$2:H1014,Concentrado!$A$2:$A1014,"="&amp;$A25,Concentrado!$B$2:$B1014, "=Tlaxcala")</f>
        <v>92.988031385857198</v>
      </c>
      <c r="H25" s="12">
        <f>SUMIFS(Concentrado!I$2:I1014,Concentrado!$A$2:$A1014,"="&amp;$A25,Concentrado!$B$2:$B1014, "=Tlaxcala")</f>
        <v>95.432856169052485</v>
      </c>
      <c r="I25" s="12">
        <f>SUMIFS(Concentrado!J$2:J1014,Concentrado!$A$2:$A1014,"="&amp;$A25,Concentrado!$B$2:$B1014, "=Tlaxcala")</f>
        <v>90.673111767441355</v>
      </c>
      <c r="J25" s="12">
        <f>SUMIFS(Concentrado!K$2:K1014,Concentrado!$A$2:$A1014,"="&amp;$A25,Concentrado!$B$2:$B1014, "=Tlaxcala")</f>
        <v>35.948981205872627</v>
      </c>
      <c r="K25" s="12">
        <f>SUMIFS(Concentrado!L$2:L1014,Concentrado!$A$2:$A1014,"="&amp;$A25,Concentrado!$B$2:$B1014, "=Tlaxcala")</f>
        <v>17.415284228622738</v>
      </c>
      <c r="L25" s="12">
        <f>SUMIFS(Concentrado!M$2:M1014,Concentrado!$A$2:$A1014,"="&amp;$A25,Concentrado!$B$2:$B1014, "=Tlaxcala")</f>
        <v>7.1099096162725859</v>
      </c>
      <c r="M25" s="12">
        <f>SUMIFS(Concentrado!N$2:N1014,Concentrado!$A$2:$A1014,"="&amp;$A25,Concentrado!$B$2:$B1014, "=Tlaxcala")</f>
        <v>11.826446891861925</v>
      </c>
      <c r="N25" s="12">
        <f>SUMIFS(Concentrado!O$2:O1014,Concentrado!$A$2:$A1014,"="&amp;$A25,Concentrado!$B$2:$B1014, "=Tlaxcala")</f>
        <v>2.6439843911603824</v>
      </c>
      <c r="O25" s="12">
        <f>SUMIFS(Concentrado!P$2:P1014,Concentrado!$A$2:$A1014,"="&amp;$A25,Concentrado!$B$2:$B1014, "=Tlaxcala")</f>
        <v>4.7282238427134846</v>
      </c>
      <c r="P25" s="12">
        <f>SUMIFS(Concentrado!Q$2:Q1014,Concentrado!$A$2:$A1014,"="&amp;$A25,Concentrado!$B$2:$B1014, "=Tlaxcala")</f>
        <v>0.63909299921551332</v>
      </c>
      <c r="Q25" s="12">
        <f>SUMIFS(Concentrado!R$2:R1014,Concentrado!$A$2:$A1014,"="&amp;$A25,Concentrado!$B$2:$B1014, "=Tlaxcala")</f>
        <v>2.2368254972542969</v>
      </c>
    </row>
    <row r="26" spans="1:17" x14ac:dyDescent="0.25">
      <c r="A26" s="5">
        <v>2014</v>
      </c>
      <c r="B26" s="12">
        <f>SUMIFS(Concentrado!C$2:C1015,Concentrado!$A$2:$A1015,"="&amp;$A26,Concentrado!$B$2:$B1015, "=Tlaxcala")</f>
        <v>4.9138439363165825</v>
      </c>
      <c r="C26" s="12">
        <f>SUMIFS(Concentrado!D$2:D1015,Concentrado!$A$2:$A1015,"="&amp;$A26,Concentrado!$B$2:$B1015, "=Tlaxcala")</f>
        <v>18.836401755880235</v>
      </c>
      <c r="D26" s="12">
        <f>SUMIFS(Concentrado!E$2:E1015,Concentrado!$A$2:$A1015,"="&amp;$A26,Concentrado!$B$2:$B1015, "=Tlaxcala")</f>
        <v>9.906707123771568</v>
      </c>
      <c r="E26" s="12">
        <f>SUMIFS(Concentrado!F$2:F1015,Concentrado!$A$2:$A1015,"="&amp;$A26,Concentrado!$B$2:$B1015, "=Tlaxcala")</f>
        <v>11.888048548525882</v>
      </c>
      <c r="F26" s="12">
        <f>SUMIFS(Concentrado!G$2:G1015,Concentrado!$A$2:$A1015,"="&amp;$A26,Concentrado!$B$2:$B1015, "=Tlaxcala")</f>
        <v>29.45725016569703</v>
      </c>
      <c r="G26" s="12">
        <f>SUMIFS(Concentrado!H$2:H1015,Concentrado!$A$2:$A1015,"="&amp;$A26,Concentrado!$B$2:$B1015, "=Tlaxcala")</f>
        <v>92.324504933394465</v>
      </c>
      <c r="H26" s="12">
        <f>SUMIFS(Concentrado!I$2:I1015,Concentrado!$A$2:$A1015,"="&amp;$A26,Concentrado!$B$2:$B1015, "=Tlaxcala")</f>
        <v>88.390946057328307</v>
      </c>
      <c r="I26" s="12">
        <f>SUMIFS(Concentrado!J$2:J1015,Concentrado!$A$2:$A1015,"="&amp;$A26,Concentrado!$B$2:$B1015, "=Tlaxcala")</f>
        <v>96.054573681352721</v>
      </c>
      <c r="J26" s="12">
        <f>SUMIFS(Concentrado!K$2:K1015,Concentrado!$A$2:$A1015,"="&amp;$A26,Concentrado!$B$2:$B1015, "=Tlaxcala")</f>
        <v>42.943455951162221</v>
      </c>
      <c r="K26" s="12">
        <f>SUMIFS(Concentrado!L$2:L1015,Concentrado!$A$2:$A1015,"="&amp;$A26,Concentrado!$B$2:$B1015, "=Tlaxcala")</f>
        <v>19.469793557382506</v>
      </c>
      <c r="L26" s="12">
        <f>SUMIFS(Concentrado!M$2:M1015,Concentrado!$A$2:$A1015,"="&amp;$A26,Concentrado!$B$2:$B1015, "=Tlaxcala")</f>
        <v>6.5161002631562415</v>
      </c>
      <c r="M26" s="12">
        <f>SUMIFS(Concentrado!N$2:N1015,Concentrado!$A$2:$A1015,"="&amp;$A26,Concentrado!$B$2:$B1015, "=Tlaxcala")</f>
        <v>10.161732849656355</v>
      </c>
      <c r="N26" s="12">
        <f>SUMIFS(Concentrado!O$2:O1015,Concentrado!$A$2:$A1015,"="&amp;$A26,Concentrado!$B$2:$B1015, "=Tlaxcala")</f>
        <v>3.0590628560940356</v>
      </c>
      <c r="O26" s="12">
        <f>SUMIFS(Concentrado!P$2:P1015,Concentrado!$A$2:$A1015,"="&amp;$A26,Concentrado!$B$2:$B1015, "=Tlaxcala")</f>
        <v>6.3701706144029551</v>
      </c>
      <c r="P26" s="12">
        <f>SUMIFS(Concentrado!Q$2:Q1015,Concentrado!$A$2:$A1015,"="&amp;$A26,Concentrado!$B$2:$B1015, "=Tlaxcala")</f>
        <v>0.23552169625865935</v>
      </c>
      <c r="Q26" s="12">
        <f>SUMIFS(Concentrado!R$2:R1015,Concentrado!$A$2:$A1015,"="&amp;$A26,Concentrado!$B$2:$B1015, "=Tlaxcala")</f>
        <v>1.413130177551956</v>
      </c>
    </row>
    <row r="27" spans="1:17" x14ac:dyDescent="0.25">
      <c r="A27" s="5">
        <v>2015</v>
      </c>
      <c r="B27" s="12">
        <f>SUMIFS(Concentrado!C$2:C1016,Concentrado!$A$2:$A1016,"="&amp;$A27,Concentrado!$B$2:$B1016, "=Tlaxcala")</f>
        <v>4.106877376855282</v>
      </c>
      <c r="C27" s="12">
        <f>SUMIFS(Concentrado!D$2:D1016,Concentrado!$A$2:$A1016,"="&amp;$A27,Concentrado!$B$2:$B1016, "=Tlaxcala")</f>
        <v>16.427509507421128</v>
      </c>
      <c r="D27" s="12">
        <f>SUMIFS(Concentrado!E$2:E1016,Concentrado!$A$2:$A1016,"="&amp;$A27,Concentrado!$B$2:$B1016, "=Tlaxcala")</f>
        <v>10.189833850628052</v>
      </c>
      <c r="E27" s="12">
        <f>SUMIFS(Concentrado!F$2:F1016,Concentrado!$A$2:$A1016,"="&amp;$A27,Concentrado!$B$2:$B1016, "=Tlaxcala")</f>
        <v>11.566838425037249</v>
      </c>
      <c r="F27" s="12">
        <f>SUMIFS(Concentrado!G$2:G1016,Concentrado!$A$2:$A1016,"="&amp;$A27,Concentrado!$B$2:$B1016, "=Tlaxcala")</f>
        <v>32.631056253103495</v>
      </c>
      <c r="G27" s="12">
        <f>SUMIFS(Concentrado!H$2:H1016,Concentrado!$A$2:$A1016,"="&amp;$A27,Concentrado!$B$2:$B1016, "=Tlaxcala")</f>
        <v>86.473532150395997</v>
      </c>
      <c r="H27" s="12">
        <f>SUMIFS(Concentrado!I$2:I1016,Concentrado!$A$2:$A1016,"="&amp;$A27,Concentrado!$B$2:$B1016, "=Tlaxcala")</f>
        <v>86.069159660668774</v>
      </c>
      <c r="I27" s="12">
        <f>SUMIFS(Concentrado!J$2:J1016,Concentrado!$A$2:$A1016,"="&amp;$A27,Concentrado!$B$2:$B1016, "=Tlaxcala")</f>
        <v>86.857562629270248</v>
      </c>
      <c r="J27" s="12">
        <f>SUMIFS(Concentrado!K$2:K1016,Concentrado!$A$2:$A1016,"="&amp;$A27,Concentrado!$B$2:$B1016, "=Tlaxcala")</f>
        <v>40.92051074974097</v>
      </c>
      <c r="K27" s="12">
        <f>SUMIFS(Concentrado!L$2:L1016,Concentrado!$A$2:$A1016,"="&amp;$A27,Concentrado!$B$2:$B1016, "=Tlaxcala")</f>
        <v>18.993293668747693</v>
      </c>
      <c r="L27" s="12">
        <f>SUMIFS(Concentrado!M$2:M1016,Concentrado!$A$2:$A1016,"="&amp;$A27,Concentrado!$B$2:$B1016, "=Tlaxcala")</f>
        <v>6.7943489546739722</v>
      </c>
      <c r="M27" s="12">
        <f>SUMIFS(Concentrado!N$2:N1016,Concentrado!$A$2:$A1016,"="&amp;$A27,Concentrado!$B$2:$B1016, "=Tlaxcala")</f>
        <v>11.412485258873208</v>
      </c>
      <c r="N27" s="12">
        <f>SUMIFS(Concentrado!O$2:O1016,Concentrado!$A$2:$A1016,"="&amp;$A27,Concentrado!$B$2:$B1016, "=Tlaxcala")</f>
        <v>2.4085285997717918</v>
      </c>
      <c r="O27" s="12">
        <f>SUMIFS(Concentrado!P$2:P1016,Concentrado!$A$2:$A1016,"="&amp;$A27,Concentrado!$B$2:$B1016, "=Tlaxcala")</f>
        <v>5.2506447791788835</v>
      </c>
      <c r="P27" s="12">
        <f>SUMIFS(Concentrado!Q$2:Q1016,Concentrado!$A$2:$A1016,"="&amp;$A27,Concentrado!$B$2:$B1016, "=Tlaxcala")</f>
        <v>0.23162553254570359</v>
      </c>
      <c r="Q27" s="12">
        <f>SUMIFS(Concentrado!R$2:R1016,Concentrado!$A$2:$A1016,"="&amp;$A27,Concentrado!$B$2:$B1016, "=Tlaxcala")</f>
        <v>2.2390468146084679</v>
      </c>
    </row>
    <row r="28" spans="1:17" x14ac:dyDescent="0.25">
      <c r="A28" s="5">
        <v>2016</v>
      </c>
      <c r="B28" s="12">
        <f>SUMIFS(Concentrado!C$2:C1017,Concentrado!$A$2:$A1017,"="&amp;$A28,Concentrado!$B$2:$B1017, "=Tlaxcala")</f>
        <v>1.6450344634720098</v>
      </c>
      <c r="C28" s="12">
        <f>SUMIFS(Concentrado!D$2:D1017,Concentrado!$A$2:$A1017,"="&amp;$A28,Concentrado!$B$2:$B1017, "=Tlaxcala")</f>
        <v>19.740413561664116</v>
      </c>
      <c r="D28" s="12">
        <f>SUMIFS(Concentrado!E$2:E1017,Concentrado!$A$2:$A1017,"="&amp;$A28,Concentrado!$B$2:$B1017, "=Tlaxcala")</f>
        <v>10.203506246962442</v>
      </c>
      <c r="E28" s="12">
        <f>SUMIFS(Concentrado!F$2:F1017,Concentrado!$A$2:$A1017,"="&amp;$A28,Concentrado!$B$2:$B1017, "=Tlaxcala")</f>
        <v>12.888639469847297</v>
      </c>
      <c r="F28" s="12">
        <f>SUMIFS(Concentrado!G$2:G1017,Concentrado!$A$2:$A1017,"="&amp;$A28,Concentrado!$B$2:$B1017, "=Tlaxcala")</f>
        <v>38.370619068827303</v>
      </c>
      <c r="G28" s="12">
        <f>SUMIFS(Concentrado!H$2:H1017,Concentrado!$A$2:$A1017,"="&amp;$A28,Concentrado!$B$2:$B1017, "=Tlaxcala")</f>
        <v>99.131552820075854</v>
      </c>
      <c r="H28" s="12">
        <f>SUMIFS(Concentrado!I$2:I1017,Concentrado!$A$2:$A1017,"="&amp;$A28,Concentrado!$B$2:$B1017, "=Tlaxcala")</f>
        <v>106.00348141036149</v>
      </c>
      <c r="I28" s="12">
        <f>SUMIFS(Concentrado!J$2:J1017,Concentrado!$A$2:$A1017,"="&amp;$A28,Concentrado!$B$2:$B1017, "=Tlaxcala")</f>
        <v>92.59946280439847</v>
      </c>
      <c r="J28" s="12">
        <f>SUMIFS(Concentrado!K$2:K1017,Concentrado!$A$2:$A1017,"="&amp;$A28,Concentrado!$B$2:$B1017, "=Tlaxcala")</f>
        <v>50.973246653454197</v>
      </c>
      <c r="K28" s="12">
        <f>SUMIFS(Concentrado!L$2:L1017,Concentrado!$A$2:$A1017,"="&amp;$A28,Concentrado!$B$2:$B1017, "=Tlaxcala")</f>
        <v>19.019868154273954</v>
      </c>
      <c r="L28" s="12">
        <f>SUMIFS(Concentrado!M$2:M1017,Concentrado!$A$2:$A1017,"="&amp;$A28,Concentrado!$B$2:$B1017, "=Tlaxcala")</f>
        <v>7.9883446247950616</v>
      </c>
      <c r="M28" s="12">
        <f>SUMIFS(Concentrado!N$2:N1017,Concentrado!$A$2:$A1017,"="&amp;$A28,Concentrado!$B$2:$B1017, "=Tlaxcala")</f>
        <v>14.518886260918437</v>
      </c>
      <c r="N28" s="12">
        <f>SUMIFS(Concentrado!O$2:O1017,Concentrado!$A$2:$A1017,"="&amp;$A28,Concentrado!$B$2:$B1017, "=Tlaxcala")</f>
        <v>1.7807589000845858</v>
      </c>
      <c r="O28" s="12">
        <f>SUMIFS(Concentrado!P$2:P1017,Concentrado!$A$2:$A1017,"="&amp;$A28,Concentrado!$B$2:$B1017, "=Tlaxcala")</f>
        <v>5.4193198753556429</v>
      </c>
      <c r="P28" s="12">
        <f>SUMIFS(Concentrado!Q$2:Q1017,Concentrado!$A$2:$A1017,"="&amp;$A28,Concentrado!$B$2:$B1017, "=Tlaxcala")</f>
        <v>0.30431789046838326</v>
      </c>
      <c r="Q28" s="12">
        <f>SUMIFS(Concentrado!R$2:R1017,Concentrado!$A$2:$A1017,"="&amp;$A28,Concentrado!$B$2:$B1017, "=Tlaxcala")</f>
        <v>1.5976689249590121</v>
      </c>
    </row>
    <row r="29" spans="1:17" x14ac:dyDescent="0.25">
      <c r="A29" s="5">
        <v>2017</v>
      </c>
      <c r="B29" s="12">
        <f>SUMIFS(Concentrado!C$2:C1018,Concentrado!$A$2:$A1018,"="&amp;$A29,Concentrado!$B$2:$B1018, "=Tlaxcala")</f>
        <v>5.7589469354175238</v>
      </c>
      <c r="C29" s="12">
        <f>SUMIFS(Concentrado!D$2:D1018,Concentrado!$A$2:$A1018,"="&amp;$A29,Concentrado!$B$2:$B1018, "=Tlaxcala")</f>
        <v>16.454134101192924</v>
      </c>
      <c r="D29" s="12">
        <f>SUMIFS(Concentrado!E$2:E1018,Concentrado!$A$2:$A1018,"="&amp;$A29,Concentrado!$B$2:$B1018, "=Tlaxcala")</f>
        <v>8.6562826250045912</v>
      </c>
      <c r="E29" s="12">
        <f>SUMIFS(Concentrado!F$2:F1018,Concentrado!$A$2:$A1018,"="&amp;$A29,Concentrado!$B$2:$B1018, "=Tlaxcala")</f>
        <v>16.525630465917853</v>
      </c>
      <c r="F29" s="12">
        <f>SUMIFS(Concentrado!G$2:G1018,Concentrado!$A$2:$A1018,"="&amp;$A29,Concentrado!$B$2:$B1018, "=Tlaxcala")</f>
        <v>29.190688170473617</v>
      </c>
      <c r="G29" s="12">
        <f>SUMIFS(Concentrado!H$2:H1018,Concentrado!$A$2:$A1018,"="&amp;$A29,Concentrado!$B$2:$B1018, "=Tlaxcala")</f>
        <v>99.296064510895519</v>
      </c>
      <c r="H29" s="12">
        <f>SUMIFS(Concentrado!I$2:I1018,Concentrado!$A$2:$A1018,"="&amp;$A29,Concentrado!$B$2:$B1018, "=Tlaxcala")</f>
        <v>100.79029454191273</v>
      </c>
      <c r="I29" s="12">
        <f>SUMIFS(Concentrado!J$2:J1018,Concentrado!$A$2:$A1018,"="&amp;$A29,Concentrado!$B$2:$B1018, "=Tlaxcala")</f>
        <v>97.875457875457883</v>
      </c>
      <c r="J29" s="12">
        <f>SUMIFS(Concentrado!K$2:K1018,Concentrado!$A$2:$A1018,"="&amp;$A29,Concentrado!$B$2:$B1018, "=Tlaxcala")</f>
        <v>53.328446144278232</v>
      </c>
      <c r="K29" s="12">
        <f>SUMIFS(Concentrado!L$2:L1018,Concentrado!$A$2:$A1018,"="&amp;$A29,Concentrado!$B$2:$B1018, "=Tlaxcala")</f>
        <v>19.829168707168243</v>
      </c>
      <c r="L29" s="12">
        <f>SUMIFS(Concentrado!M$2:M1018,Concentrado!$A$2:$A1018,"="&amp;$A29,Concentrado!$B$2:$B1018, "=Tlaxcala")</f>
        <v>8.6377060656225311</v>
      </c>
      <c r="M29" s="12">
        <f>SUMIFS(Concentrado!N$2:N1018,Concentrado!$A$2:$A1018,"="&amp;$A29,Concentrado!$B$2:$B1018, "=Tlaxcala")</f>
        <v>15.257246421482204</v>
      </c>
      <c r="N29" s="12">
        <f>SUMIFS(Concentrado!O$2:O1018,Concentrado!$A$2:$A1018,"="&amp;$A29,Concentrado!$B$2:$B1018, "=Tlaxcala")</f>
        <v>2.3443223443223444</v>
      </c>
      <c r="O29" s="12">
        <f>SUMIFS(Concentrado!P$2:P1018,Concentrado!$A$2:$A1018,"="&amp;$A29,Concentrado!$B$2:$B1018, "=Tlaxcala")</f>
        <v>6.4347259325682238</v>
      </c>
      <c r="P29" s="12">
        <f>SUMIFS(Concentrado!Q$2:Q1018,Concentrado!$A$2:$A1018,"="&amp;$A29,Concentrado!$B$2:$B1018, "=Tlaxcala")</f>
        <v>0.22533146258145731</v>
      </c>
      <c r="Q29" s="12">
        <f>SUMIFS(Concentrado!R$2:R1018,Concentrado!$A$2:$A1018,"="&amp;$A29,Concentrado!$B$2:$B1018, "=Tlaxcala")</f>
        <v>1.2017678004344392</v>
      </c>
    </row>
    <row r="30" spans="1:17" x14ac:dyDescent="0.25">
      <c r="A30" s="5">
        <v>2018</v>
      </c>
      <c r="B30" s="12">
        <f>SUMIFS(Concentrado!C$2:C1019,Concentrado!$A$2:$A1019,"="&amp;$A30,Concentrado!$B$2:$B1019, "=Tlaxcala")</f>
        <v>6.590057251122369</v>
      </c>
      <c r="C30" s="12">
        <f>SUMIFS(Concentrado!D$2:D1019,Concentrado!$A$2:$A1019,"="&amp;$A30,Concentrado!$B$2:$B1019, "=Tlaxcala")</f>
        <v>14.827628815025331</v>
      </c>
      <c r="D30" s="12">
        <f>SUMIFS(Concentrado!E$2:E1019,Concentrado!$A$2:$A1019,"="&amp;$A30,Concentrado!$B$2:$B1019, "=Tlaxcala")</f>
        <v>8.2061171474511028</v>
      </c>
      <c r="E30" s="12">
        <f>SUMIFS(Concentrado!F$2:F1019,Concentrado!$A$2:$A1019,"="&amp;$A30,Concentrado!$B$2:$B1019, "=Tlaxcala")</f>
        <v>18.463763581764979</v>
      </c>
      <c r="F30" s="12">
        <f>SUMIFS(Concentrado!G$2:G1019,Concentrado!$A$2:$A1019,"="&amp;$A30,Concentrado!$B$2:$B1019, "=Tlaxcala")</f>
        <v>33.425252778474139</v>
      </c>
      <c r="G30" s="12">
        <f>SUMIFS(Concentrado!H$2:H1019,Concentrado!$A$2:$A1019,"="&amp;$A30,Concentrado!$B$2:$B1019, "=Tlaxcala")</f>
        <v>102.82417807426488</v>
      </c>
      <c r="H30" s="12">
        <f>SUMIFS(Concentrado!I$2:I1019,Concentrado!$A$2:$A1019,"="&amp;$A30,Concentrado!$B$2:$B1019, "=Tlaxcala")</f>
        <v>109.59170999598163</v>
      </c>
      <c r="I30" s="12">
        <f>SUMIFS(Concentrado!J$2:J1019,Concentrado!$A$2:$A1019,"="&amp;$A30,Concentrado!$B$2:$B1019, "=Tlaxcala")</f>
        <v>96.389308602094516</v>
      </c>
      <c r="J30" s="12">
        <f>SUMIFS(Concentrado!K$2:K1019,Concentrado!$A$2:$A1019,"="&amp;$A30,Concentrado!$B$2:$B1019, "=Tlaxcala")</f>
        <v>57.2729188119282</v>
      </c>
      <c r="K30" s="12">
        <f>SUMIFS(Concentrado!L$2:L1019,Concentrado!$A$2:$A1019,"="&amp;$A30,Concentrado!$B$2:$B1019, "=Tlaxcala")</f>
        <v>19.659745447099706</v>
      </c>
      <c r="L30" s="12">
        <f>SUMIFS(Concentrado!M$2:M1019,Concentrado!$A$2:$A1019,"="&amp;$A30,Concentrado!$B$2:$B1019, "=Tlaxcala")</f>
        <v>9.3476525522058971</v>
      </c>
      <c r="M30" s="12">
        <f>SUMIFS(Concentrado!N$2:N1019,Concentrado!$A$2:$A1019,"="&amp;$A30,Concentrado!$B$2:$B1019, "=Tlaxcala")</f>
        <v>17.35202074936376</v>
      </c>
      <c r="N30" s="12">
        <f>SUMIFS(Concentrado!O$2:O1019,Concentrado!$A$2:$A1019,"="&amp;$A30,Concentrado!$B$2:$B1019, "=Tlaxcala")</f>
        <v>1.7367442991368383</v>
      </c>
      <c r="O30" s="12">
        <f>SUMIFS(Concentrado!P$2:P1019,Concentrado!$A$2:$A1019,"="&amp;$A30,Concentrado!$B$2:$B1019, "=Tlaxcala")</f>
        <v>6.0002400096003843</v>
      </c>
      <c r="P30" s="12">
        <f>SUMIFS(Concentrado!Q$2:Q1019,Concentrado!$A$2:$A1019,"="&amp;$A30,Concentrado!$B$2:$B1019, "=Tlaxcala")</f>
        <v>0.2967508746732031</v>
      </c>
      <c r="Q30" s="12">
        <f>SUMIFS(Concentrado!R$2:R1019,Concentrado!$A$2:$A1019,"="&amp;$A30,Concentrado!$B$2:$B1019, "=Tlaxcala")</f>
        <v>1.3353789360294139</v>
      </c>
    </row>
    <row r="31" spans="1:17" x14ac:dyDescent="0.25">
      <c r="A31" s="5">
        <v>2019</v>
      </c>
      <c r="B31" s="12">
        <f>SUMIFS(Concentrado!C$2:C1020,Concentrado!$A$2:$A1020,"="&amp;$A31,Concentrado!$B$2:$B1020, "=Tlaxcala")</f>
        <v>5.7799172646128696</v>
      </c>
      <c r="C31" s="12">
        <f>SUMIFS(Concentrado!D$2:D1020,Concentrado!$A$2:$A1020,"="&amp;$A31,Concentrado!$B$2:$B1020, "=Tlaxcala")</f>
        <v>14.862644394718808</v>
      </c>
      <c r="D31" s="12">
        <f>SUMIFS(Concentrado!E$2:E1020,Concentrado!$A$2:$A1020,"="&amp;$A31,Concentrado!$B$2:$B1020, "=Tlaxcala")</f>
        <v>7.0242864704716554</v>
      </c>
      <c r="E31" s="12">
        <f>SUMIFS(Concentrado!F$2:F1020,Concentrado!$A$2:$A1020,"="&amp;$A31,Concentrado!$B$2:$B1020, "=Tlaxcala")</f>
        <v>21.323726785360385</v>
      </c>
      <c r="F31" s="12">
        <f>SUMIFS(Concentrado!G$2:G1020,Concentrado!$A$2:$A1020,"="&amp;$A31,Concentrado!$B$2:$B1020, "=Tlaxcala")</f>
        <v>31.79016001047205</v>
      </c>
      <c r="G31" s="12">
        <f>SUMIFS(Concentrado!H$2:H1020,Concentrado!$A$2:$A1020,"="&amp;$A31,Concentrado!$B$2:$B1020, "=Tlaxcala")</f>
        <v>109.00584761026487</v>
      </c>
      <c r="H31" s="12">
        <f>SUMIFS(Concentrado!I$2:I1020,Concentrado!$A$2:$A1020,"="&amp;$A31,Concentrado!$B$2:$B1020, "=Tlaxcala")</f>
        <v>116.70717328007315</v>
      </c>
      <c r="I31" s="12">
        <f>SUMIFS(Concentrado!J$2:J1020,Concentrado!$A$2:$A1020,"="&amp;$A31,Concentrado!$B$2:$B1020, "=Tlaxcala")</f>
        <v>101.82556651197379</v>
      </c>
      <c r="J31" s="12">
        <f>SUMIFS(Concentrado!K$2:K1020,Concentrado!$A$2:$A1020,"="&amp;$A31,Concentrado!$B$2:$B1020, "=Tlaxcala")</f>
        <v>63.189670907900684</v>
      </c>
      <c r="K31" s="12">
        <f>SUMIFS(Concentrado!L$2:L1020,Concentrado!$A$2:$A1020,"="&amp;$A31,Concentrado!$B$2:$B1020, "=Tlaxcala")</f>
        <v>20.085811866316462</v>
      </c>
      <c r="L31" s="12">
        <f>SUMIFS(Concentrado!M$2:M1020,Concentrado!$A$2:$A1020,"="&amp;$A31,Concentrado!$B$2:$B1020, "=Tlaxcala")</f>
        <v>10.262823581329577</v>
      </c>
      <c r="M31" s="12">
        <f>SUMIFS(Concentrado!N$2:N1020,Concentrado!$A$2:$A1020,"="&amp;$A31,Concentrado!$B$2:$B1020, "=Tlaxcala")</f>
        <v>19.25066775753784</v>
      </c>
      <c r="N31" s="12">
        <f>SUMIFS(Concentrado!O$2:O1020,Concentrado!$A$2:$A1020,"="&amp;$A31,Concentrado!$B$2:$B1020, "=Tlaxcala")</f>
        <v>1.7161612333478728</v>
      </c>
      <c r="O31" s="12">
        <f>SUMIFS(Concentrado!P$2:P1020,Concentrado!$A$2:$A1020,"="&amp;$A31,Concentrado!$B$2:$B1020, "=Tlaxcala")</f>
        <v>6.6054697417880597</v>
      </c>
      <c r="P31" s="12">
        <f>SUMIFS(Concentrado!Q$2:Q1020,Concentrado!$A$2:$A1020,"="&amp;$A31,Concentrado!$B$2:$B1020, "=Tlaxcala")</f>
        <v>0.29322353089513081</v>
      </c>
      <c r="Q31" s="12">
        <f>SUMIFS(Concentrado!R$2:R1020,Concentrado!$A$2:$A1020,"="&amp;$A31,Concentrado!$B$2:$B1020, "=Tlaxcala")</f>
        <v>0.87967059268539238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"=Veracruz")</f>
        <v>167.92173387012662</v>
      </c>
      <c r="C2" s="12">
        <f>SUMIFS(Concentrado!D$2:D991,Concentrado!$A$2:$A991,"="&amp;$A2,Concentrado!$B$2:$B991, "=Veracruz")</f>
        <v>98.968364889639858</v>
      </c>
      <c r="D2" s="12">
        <f>SUMIFS(Concentrado!E$2:E991,Concentrado!$A$2:$A991,"="&amp;$A2,Concentrado!$B$2:$B991, "=Veracruz")</f>
        <v>33.533932714617166</v>
      </c>
      <c r="E2" s="12">
        <f>SUMIFS(Concentrado!F$2:F991,Concentrado!$A$2:$A991,"="&amp;$A2,Concentrado!$B$2:$B991, "=Veracruz")</f>
        <v>11.631138824439288</v>
      </c>
      <c r="F2" s="12">
        <f>SUMIFS(Concentrado!G$2:G991,Concentrado!$A$2:$A991,"="&amp;$A2,Concentrado!$B$2:$B991, "=Veracruz")</f>
        <v>26.175236979377651</v>
      </c>
      <c r="G2" s="12">
        <f>SUMIFS(Concentrado!H$2:H991,Concentrado!$A$2:$A991,"="&amp;$A2,Concentrado!$B$2:$B991, "=Veracruz")</f>
        <v>27.027174382911969</v>
      </c>
      <c r="H2" s="12">
        <f>SUMIFS(Concentrado!I$2:I991,Concentrado!$A$2:$A991,"="&amp;$A2,Concentrado!$B$2:$B991, "=Veracruz")</f>
        <v>23.829743528079643</v>
      </c>
      <c r="I2" s="12">
        <f>SUMIFS(Concentrado!J$2:J991,Concentrado!$A$2:$A991,"="&amp;$A2,Concentrado!$B$2:$B991, "=Veracruz")</f>
        <v>30.099408644264976</v>
      </c>
      <c r="J2" s="12">
        <f>SUMIFS(Concentrado!K$2:K991,Concentrado!$A$2:$A991,"="&amp;$A2,Concentrado!$B$2:$B991, "=Veracruz")</f>
        <v>30.111543563209711</v>
      </c>
      <c r="K2" s="12">
        <f>SUMIFS(Concentrado!L$2:L991,Concentrado!$A$2:$A991,"="&amp;$A2,Concentrado!$B$2:$B991, "=Veracruz")</f>
        <v>8.4586488126346975</v>
      </c>
      <c r="L2" s="12">
        <f>SUMIFS(Concentrado!M$2:M991,Concentrado!$A$2:$A991,"="&amp;$A2,Concentrado!$B$2:$B991, "=Veracruz")</f>
        <v>11.823415191141319</v>
      </c>
      <c r="M2" s="12">
        <f>SUMIFS(Concentrado!N$2:N991,Concentrado!$A$2:$A991,"="&amp;$A2,Concentrado!$B$2:$B991, "=Veracruz")</f>
        <v>21.794351505313312</v>
      </c>
      <c r="N2" s="12">
        <f>SUMIFS(Concentrado!O$2:O991,Concentrado!$A$2:$A991,"="&amp;$A2,Concentrado!$B$2:$B991, "=Veracruz")</f>
        <v>1.9218983892321615</v>
      </c>
      <c r="O2" s="12">
        <f>SUMIFS(Concentrado!P$2:P991,Concentrado!$A$2:$A991,"="&amp;$A2,Concentrado!$B$2:$B991, "=Veracruz")</f>
        <v>2.4935413500939614</v>
      </c>
      <c r="P2" s="12">
        <f>SUMIFS(Concentrado!Q$2:Q991,Concentrado!$A$2:$A991,"="&amp;$A2,Concentrado!$B$2:$B991, "=Veracruz")</f>
        <v>13.443487891903766</v>
      </c>
      <c r="Q2" s="12">
        <f>SUMIFS(Concentrado!R$2:R991,Concentrado!$A$2:$A991,"="&amp;$A2,Concentrado!$B$2:$B991, "=Veracruz")</f>
        <v>0.7009929955222125</v>
      </c>
    </row>
    <row r="3" spans="1:17" x14ac:dyDescent="0.25">
      <c r="A3" s="5">
        <v>1991</v>
      </c>
      <c r="B3" s="12">
        <f>SUMIFS(Concentrado!C$2:C992,Concentrado!$A$2:$A992,"="&amp;$A3,Concentrado!$B$2:$B992, "=Veracruz")</f>
        <v>140.93753086276308</v>
      </c>
      <c r="C3" s="12">
        <f>SUMIFS(Concentrado!D$2:D992,Concentrado!$A$2:$A992,"="&amp;$A3,Concentrado!$B$2:$B992, "=Veracruz")</f>
        <v>74.012536817460912</v>
      </c>
      <c r="D3" s="12">
        <f>SUMIFS(Concentrado!E$2:E992,Concentrado!$A$2:$A992,"="&amp;$A3,Concentrado!$B$2:$B992, "=Veracruz")</f>
        <v>31.473533619456369</v>
      </c>
      <c r="E3" s="12">
        <f>SUMIFS(Concentrado!F$2:F992,Concentrado!$A$2:$A992,"="&amp;$A3,Concentrado!$B$2:$B992, "=Veracruz")</f>
        <v>8.436961226660797</v>
      </c>
      <c r="F3" s="12">
        <f>SUMIFS(Concentrado!G$2:G992,Concentrado!$A$2:$A992,"="&amp;$A3,Concentrado!$B$2:$B992, "=Veracruz")</f>
        <v>35.295778624876462</v>
      </c>
      <c r="G3" s="12">
        <f>SUMIFS(Concentrado!H$2:H992,Concentrado!$A$2:$A992,"="&amp;$A3,Concentrado!$B$2:$B992, "=Veracruz")</f>
        <v>27.739613598253818</v>
      </c>
      <c r="H3" s="12">
        <f>SUMIFS(Concentrado!I$2:I992,Concentrado!$A$2:$A992,"="&amp;$A3,Concentrado!$B$2:$B992, "=Veracruz")</f>
        <v>25.995721228075006</v>
      </c>
      <c r="I3" s="12">
        <f>SUMIFS(Concentrado!J$2:J992,Concentrado!$A$2:$A992,"="&amp;$A3,Concentrado!$B$2:$B992, "=Veracruz")</f>
        <v>29.431234516511747</v>
      </c>
      <c r="J3" s="12">
        <f>SUMIFS(Concentrado!K$2:K992,Concentrado!$A$2:$A992,"="&amp;$A3,Concentrado!$B$2:$B992, "=Veracruz")</f>
        <v>26.463345345119084</v>
      </c>
      <c r="K3" s="12">
        <f>SUMIFS(Concentrado!L$2:L992,Concentrado!$A$2:$A992,"="&amp;$A3,Concentrado!$B$2:$B992, "=Veracruz")</f>
        <v>8.1035345711085167</v>
      </c>
      <c r="L3" s="12">
        <f>SUMIFS(Concentrado!M$2:M992,Concentrado!$A$2:$A992,"="&amp;$A3,Concentrado!$B$2:$B992, "=Veracruz")</f>
        <v>13.070217050175026</v>
      </c>
      <c r="M3" s="12">
        <f>SUMIFS(Concentrado!N$2:N992,Concentrado!$A$2:$A992,"="&amp;$A3,Concentrado!$B$2:$B992, "=Veracruz")</f>
        <v>24.076989423145662</v>
      </c>
      <c r="N3" s="12">
        <f>SUMIFS(Concentrado!O$2:O992,Concentrado!$A$2:$A992,"="&amp;$A3,Concentrado!$B$2:$B992, "=Veracruz")</f>
        <v>2.2004661320756447</v>
      </c>
      <c r="O3" s="12">
        <f>SUMIFS(Concentrado!P$2:P992,Concentrado!$A$2:$A992,"="&amp;$A3,Concentrado!$B$2:$B992, "=Veracruz")</f>
        <v>2.247069820953477</v>
      </c>
      <c r="P3" s="12">
        <f>SUMIFS(Concentrado!Q$2:Q992,Concentrado!$A$2:$A992,"="&amp;$A3,Concentrado!$B$2:$B992, "=Veracruz")</f>
        <v>12.608915271933554</v>
      </c>
      <c r="Q3" s="12">
        <f>SUMIFS(Concentrado!R$2:R992,Concentrado!$A$2:$A992,"="&amp;$A3,Concentrado!$B$2:$B992, "=Veracruz")</f>
        <v>0.96873373430709009</v>
      </c>
    </row>
    <row r="4" spans="1:17" x14ac:dyDescent="0.25">
      <c r="A4" s="5">
        <v>1992</v>
      </c>
      <c r="B4" s="12">
        <f>SUMIFS(Concentrado!C$2:C993,Concentrado!$A$2:$A993,"="&amp;$A4,Concentrado!$B$2:$B993, "=Veracruz")</f>
        <v>96.129085631789479</v>
      </c>
      <c r="C4" s="12">
        <f>SUMIFS(Concentrado!D$2:D993,Concentrado!$A$2:$A993,"="&amp;$A4,Concentrado!$B$2:$B993, "=Veracruz")</f>
        <v>81.097992242091493</v>
      </c>
      <c r="D4" s="12">
        <f>SUMIFS(Concentrado!E$2:E993,Concentrado!$A$2:$A993,"="&amp;$A4,Concentrado!$B$2:$B993, "=Veracruz")</f>
        <v>30.583917564579117</v>
      </c>
      <c r="E4" s="12">
        <f>SUMIFS(Concentrado!F$2:F993,Concentrado!$A$2:$A993,"="&amp;$A4,Concentrado!$B$2:$B993, "=Veracruz")</f>
        <v>11.763045217145814</v>
      </c>
      <c r="F4" s="12">
        <f>SUMIFS(Concentrado!G$2:G993,Concentrado!$A$2:$A993,"="&amp;$A4,Concentrado!$B$2:$B993, "=Veracruz")</f>
        <v>36.213514883754613</v>
      </c>
      <c r="G4" s="12">
        <f>SUMIFS(Concentrado!H$2:H993,Concentrado!$A$2:$A993,"="&amp;$A4,Concentrado!$B$2:$B993, "=Veracruz")</f>
        <v>29.173894330666428</v>
      </c>
      <c r="H4" s="12">
        <f>SUMIFS(Concentrado!I$2:I993,Concentrado!$A$2:$A993,"="&amp;$A4,Concentrado!$B$2:$B993, "=Veracruz")</f>
        <v>26.960785063786275</v>
      </c>
      <c r="I4" s="12">
        <f>SUMIFS(Concentrado!J$2:J993,Concentrado!$A$2:$A993,"="&amp;$A4,Concentrado!$B$2:$B993, "=Veracruz")</f>
        <v>31.354152691708784</v>
      </c>
      <c r="J4" s="12">
        <f>SUMIFS(Concentrado!K$2:K993,Concentrado!$A$2:$A993,"="&amp;$A4,Concentrado!$B$2:$B993, "=Veracruz")</f>
        <v>25.498682239036398</v>
      </c>
      <c r="K4" s="12">
        <f>SUMIFS(Concentrado!L$2:L993,Concentrado!$A$2:$A993,"="&amp;$A4,Concentrado!$B$2:$B993, "=Veracruz")</f>
        <v>9.0361619608258827</v>
      </c>
      <c r="L4" s="12">
        <f>SUMIFS(Concentrado!M$2:M993,Concentrado!$A$2:$A993,"="&amp;$A4,Concentrado!$B$2:$B993, "=Veracruz")</f>
        <v>11.147130889489409</v>
      </c>
      <c r="M4" s="12">
        <f>SUMIFS(Concentrado!N$2:N993,Concentrado!$A$2:$A993,"="&amp;$A4,Concentrado!$B$2:$B993, "=Veracruz")</f>
        <v>20.442456779352138</v>
      </c>
      <c r="N4" s="12">
        <f>SUMIFS(Concentrado!O$2:O993,Concentrado!$A$2:$A993,"="&amp;$A4,Concentrado!$B$2:$B993, "=Veracruz")</f>
        <v>1.9294863194897713</v>
      </c>
      <c r="O4" s="12">
        <f>SUMIFS(Concentrado!P$2:P993,Concentrado!$A$2:$A993,"="&amp;$A4,Concentrado!$B$2:$B993, "=Veracruz")</f>
        <v>2.4163038803238144</v>
      </c>
      <c r="P4" s="12">
        <f>SUMIFS(Concentrado!Q$2:Q993,Concentrado!$A$2:$A993,"="&amp;$A4,Concentrado!$B$2:$B993, "=Veracruz")</f>
        <v>11.98240636485987</v>
      </c>
      <c r="Q4" s="12">
        <f>SUMIFS(Concentrado!R$2:R993,Concentrado!$A$2:$A993,"="&amp;$A4,Concentrado!$B$2:$B993, "=Veracruz")</f>
        <v>2.1261557554884432</v>
      </c>
    </row>
    <row r="5" spans="1:17" x14ac:dyDescent="0.25">
      <c r="A5" s="5">
        <v>1993</v>
      </c>
      <c r="B5" s="12">
        <f>SUMIFS(Concentrado!C$2:C994,Concentrado!$A$2:$A994,"="&amp;$A5,Concentrado!$B$2:$B994, "=Veracruz")</f>
        <v>77.482960760665307</v>
      </c>
      <c r="C5" s="12">
        <f>SUMIFS(Concentrado!D$2:D994,Concentrado!$A$2:$A994,"="&amp;$A5,Concentrado!$B$2:$B994, "=Veracruz")</f>
        <v>66.848044577828887</v>
      </c>
      <c r="D5" s="12">
        <f>SUMIFS(Concentrado!E$2:E994,Concentrado!$A$2:$A994,"="&amp;$A5,Concentrado!$B$2:$B994, "=Veracruz")</f>
        <v>32.158307585895251</v>
      </c>
      <c r="E5" s="12">
        <f>SUMIFS(Concentrado!F$2:F994,Concentrado!$A$2:$A994,"="&amp;$A5,Concentrado!$B$2:$B994, "=Veracruz")</f>
        <v>10.603924699659427</v>
      </c>
      <c r="F5" s="12">
        <f>SUMIFS(Concentrado!G$2:G994,Concentrado!$A$2:$A994,"="&amp;$A5,Concentrado!$B$2:$B994, "=Veracruz")</f>
        <v>38.740625813030903</v>
      </c>
      <c r="G5" s="12">
        <f>SUMIFS(Concentrado!H$2:H994,Concentrado!$A$2:$A994,"="&amp;$A5,Concentrado!$B$2:$B994, "=Veracruz")</f>
        <v>29.146913954167605</v>
      </c>
      <c r="H5" s="12">
        <f>SUMIFS(Concentrado!I$2:I994,Concentrado!$A$2:$A994,"="&amp;$A5,Concentrado!$B$2:$B994, "=Veracruz")</f>
        <v>25.133122275667958</v>
      </c>
      <c r="I5" s="12">
        <f>SUMIFS(Concentrado!J$2:J994,Concentrado!$A$2:$A994,"="&amp;$A5,Concentrado!$B$2:$B994, "=Veracruz")</f>
        <v>33.091466062053044</v>
      </c>
      <c r="J5" s="12">
        <f>SUMIFS(Concentrado!K$2:K994,Concentrado!$A$2:$A994,"="&amp;$A5,Concentrado!$B$2:$B994, "=Veracruz")</f>
        <v>27.661051708306331</v>
      </c>
      <c r="K5" s="12">
        <f>SUMIFS(Concentrado!L$2:L994,Concentrado!$A$2:$A994,"="&amp;$A5,Concentrado!$B$2:$B994, "=Veracruz")</f>
        <v>9.7256437910919704</v>
      </c>
      <c r="L5" s="12">
        <f>SUMIFS(Concentrado!M$2:M994,Concentrado!$A$2:$A994,"="&amp;$A5,Concentrado!$B$2:$B994, "=Veracruz")</f>
        <v>10.596148945232919</v>
      </c>
      <c r="M5" s="12">
        <f>SUMIFS(Concentrado!N$2:N994,Concentrado!$A$2:$A994,"="&amp;$A5,Concentrado!$B$2:$B994, "=Veracruz")</f>
        <v>19.531161286513051</v>
      </c>
      <c r="N5" s="12">
        <f>SUMIFS(Concentrado!O$2:O994,Concentrado!$A$2:$A994,"="&amp;$A5,Concentrado!$B$2:$B994, "=Veracruz")</f>
        <v>1.8152692713896006</v>
      </c>
      <c r="O5" s="12">
        <f>SUMIFS(Concentrado!P$2:P994,Concentrado!$A$2:$A994,"="&amp;$A5,Concentrado!$B$2:$B994, "=Veracruz")</f>
        <v>3.0674483855612618</v>
      </c>
      <c r="P5" s="12">
        <f>SUMIFS(Concentrado!Q$2:Q994,Concentrado!$A$2:$A994,"="&amp;$A5,Concentrado!$B$2:$B994, "=Veracruz")</f>
        <v>10.941349264978466</v>
      </c>
      <c r="Q5" s="12">
        <f>SUMIFS(Concentrado!R$2:R994,Concentrado!$A$2:$A994,"="&amp;$A5,Concentrado!$B$2:$B994, "=Veracruz")</f>
        <v>2.7616025579643866</v>
      </c>
    </row>
    <row r="6" spans="1:17" x14ac:dyDescent="0.25">
      <c r="A6" s="5">
        <v>1994</v>
      </c>
      <c r="B6" s="12">
        <f>SUMIFS(Concentrado!C$2:C995,Concentrado!$A$2:$A995,"="&amp;$A6,Concentrado!$B$2:$B995, "=Veracruz")</f>
        <v>67.21084381865505</v>
      </c>
      <c r="C6" s="12">
        <f>SUMIFS(Concentrado!D$2:D995,Concentrado!$A$2:$A995,"="&amp;$A6,Concentrado!$B$2:$B995, "=Veracruz")</f>
        <v>82.811266554922284</v>
      </c>
      <c r="D6" s="12">
        <f>SUMIFS(Concentrado!E$2:E995,Concentrado!$A$2:$A995,"="&amp;$A6,Concentrado!$B$2:$B995, "=Veracruz")</f>
        <v>30.603901255905914</v>
      </c>
      <c r="E6" s="12">
        <f>SUMIFS(Concentrado!F$2:F995,Concentrado!$A$2:$A995,"="&amp;$A6,Concentrado!$B$2:$B995, "=Veracruz")</f>
        <v>10.98774428350807</v>
      </c>
      <c r="F6" s="12">
        <f>SUMIFS(Concentrado!G$2:G995,Concentrado!$A$2:$A995,"="&amp;$A6,Concentrado!$B$2:$B995, "=Veracruz")</f>
        <v>40.338103298699046</v>
      </c>
      <c r="G6" s="12">
        <f>SUMIFS(Concentrado!H$2:H995,Concentrado!$A$2:$A995,"="&amp;$A6,Concentrado!$B$2:$B995, "=Veracruz")</f>
        <v>32.726320688852688</v>
      </c>
      <c r="H6" s="12">
        <f>SUMIFS(Concentrado!I$2:I995,Concentrado!$A$2:$A995,"="&amp;$A6,Concentrado!$B$2:$B995, "=Veracruz")</f>
        <v>30.401734637829591</v>
      </c>
      <c r="I6" s="12">
        <f>SUMIFS(Concentrado!J$2:J995,Concentrado!$A$2:$A995,"="&amp;$A6,Concentrado!$B$2:$B995, "=Veracruz")</f>
        <v>35.005114097273655</v>
      </c>
      <c r="J6" s="12">
        <f>SUMIFS(Concentrado!K$2:K995,Concentrado!$A$2:$A995,"="&amp;$A6,Concentrado!$B$2:$B995, "=Veracruz")</f>
        <v>31.420236235057203</v>
      </c>
      <c r="K6" s="12">
        <f>SUMIFS(Concentrado!L$2:L995,Concentrado!$A$2:$A995,"="&amp;$A6,Concentrado!$B$2:$B995, "=Veracruz")</f>
        <v>10.151838254501241</v>
      </c>
      <c r="L6" s="12">
        <f>SUMIFS(Concentrado!M$2:M995,Concentrado!$A$2:$A995,"="&amp;$A6,Concentrado!$B$2:$B995, "=Veracruz")</f>
        <v>10.329940680018808</v>
      </c>
      <c r="M6" s="12">
        <f>SUMIFS(Concentrado!N$2:N995,Concentrado!$A$2:$A995,"="&amp;$A6,Concentrado!$B$2:$B995, "=Veracruz")</f>
        <v>19.308399513572244</v>
      </c>
      <c r="N6" s="12">
        <f>SUMIFS(Concentrado!O$2:O995,Concentrado!$A$2:$A995,"="&amp;$A6,Concentrado!$B$2:$B995, "=Veracruz")</f>
        <v>1.528350909368791</v>
      </c>
      <c r="O6" s="12">
        <f>SUMIFS(Concentrado!P$2:P995,Concentrado!$A$2:$A995,"="&amp;$A6,Concentrado!$B$2:$B995, "=Veracruz")</f>
        <v>2.2439579592637022</v>
      </c>
      <c r="P6" s="12">
        <f>SUMIFS(Concentrado!Q$2:Q995,Concentrado!$A$2:$A995,"="&amp;$A6,Concentrado!$B$2:$B995, "=Veracruz")</f>
        <v>10.003419566569937</v>
      </c>
      <c r="Q6" s="12">
        <f>SUMIFS(Concentrado!R$2:R995,Concentrado!$A$2:$A995,"="&amp;$A6,Concentrado!$B$2:$B995, "=Veracruz")</f>
        <v>3.2355273969024427</v>
      </c>
    </row>
    <row r="7" spans="1:17" x14ac:dyDescent="0.25">
      <c r="A7" s="5">
        <v>1995</v>
      </c>
      <c r="B7" s="12">
        <f>SUMIFS(Concentrado!C$2:C996,Concentrado!$A$2:$A996,"="&amp;$A7,Concentrado!$B$2:$B996, "=Veracruz")</f>
        <v>63.649897276138013</v>
      </c>
      <c r="C7" s="12">
        <f>SUMIFS(Concentrado!D$2:D996,Concentrado!$A$2:$A996,"="&amp;$A7,Concentrado!$B$2:$B996, "=Veracruz")</f>
        <v>72.372290606571738</v>
      </c>
      <c r="D7" s="12">
        <f>SUMIFS(Concentrado!E$2:E996,Concentrado!$A$2:$A996,"="&amp;$A7,Concentrado!$B$2:$B996, "=Veracruz")</f>
        <v>28.933191882173023</v>
      </c>
      <c r="E7" s="12">
        <f>SUMIFS(Concentrado!F$2:F996,Concentrado!$A$2:$A996,"="&amp;$A7,Concentrado!$B$2:$B996, "=Veracruz")</f>
        <v>13.187237116364575</v>
      </c>
      <c r="F7" s="12">
        <f>SUMIFS(Concentrado!G$2:G996,Concentrado!$A$2:$A996,"="&amp;$A7,Concentrado!$B$2:$B996, "=Veracruz")</f>
        <v>44.135357960982198</v>
      </c>
      <c r="G7" s="12">
        <f>SUMIFS(Concentrado!H$2:H996,Concentrado!$A$2:$A996,"="&amp;$A7,Concentrado!$B$2:$B996, "=Veracruz")</f>
        <v>34.218837543498672</v>
      </c>
      <c r="H7" s="12">
        <f>SUMIFS(Concentrado!I$2:I996,Concentrado!$A$2:$A996,"="&amp;$A7,Concentrado!$B$2:$B996, "=Veracruz")</f>
        <v>30.597709924797961</v>
      </c>
      <c r="I7" s="12">
        <f>SUMIFS(Concentrado!J$2:J996,Concentrado!$A$2:$A996,"="&amp;$A7,Concentrado!$B$2:$B996, "=Veracruz")</f>
        <v>37.759414438619167</v>
      </c>
      <c r="J7" s="12">
        <f>SUMIFS(Concentrado!K$2:K996,Concentrado!$A$2:$A996,"="&amp;$A7,Concentrado!$B$2:$B996, "=Veracruz")</f>
        <v>34.086661776163275</v>
      </c>
      <c r="K7" s="12">
        <f>SUMIFS(Concentrado!L$2:L996,Concentrado!$A$2:$A996,"="&amp;$A7,Concentrado!$B$2:$B996, "=Veracruz")</f>
        <v>10.353768441273205</v>
      </c>
      <c r="L7" s="12">
        <f>SUMIFS(Concentrado!M$2:M996,Concentrado!$A$2:$A996,"="&amp;$A7,Concentrado!$B$2:$B996, "=Veracruz")</f>
        <v>9.2963623025899835</v>
      </c>
      <c r="M7" s="12">
        <f>SUMIFS(Concentrado!N$2:N996,Concentrado!$A$2:$A996,"="&amp;$A7,Concentrado!$B$2:$B996, "=Veracruz")</f>
        <v>16.873300230374021</v>
      </c>
      <c r="N7" s="12">
        <f>SUMIFS(Concentrado!O$2:O996,Concentrado!$A$2:$A996,"="&amp;$A7,Concentrado!$B$2:$B996, "=Veracruz")</f>
        <v>1.8298793151023134</v>
      </c>
      <c r="O7" s="12">
        <f>SUMIFS(Concentrado!P$2:P996,Concentrado!$A$2:$A996,"="&amp;$A7,Concentrado!$B$2:$B996, "=Veracruz")</f>
        <v>3.1523158708474197</v>
      </c>
      <c r="P7" s="12">
        <f>SUMIFS(Concentrado!Q$2:Q996,Concentrado!$A$2:$A996,"="&amp;$A7,Concentrado!$B$2:$B996, "=Veracruz")</f>
        <v>9.2082451243663836</v>
      </c>
      <c r="Q7" s="12">
        <f>SUMIFS(Concentrado!R$2:R996,Concentrado!$A$2:$A996,"="&amp;$A7,Concentrado!$B$2:$B996, "=Veracruz")</f>
        <v>4.0240178055444797</v>
      </c>
    </row>
    <row r="8" spans="1:17" x14ac:dyDescent="0.25">
      <c r="A8" s="5">
        <v>1996</v>
      </c>
      <c r="B8" s="12">
        <f>SUMIFS(Concentrado!C$2:C997,Concentrado!$A$2:$A997,"="&amp;$A8,Concentrado!$B$2:$B997, "=Veracruz")</f>
        <v>46.439960275972439</v>
      </c>
      <c r="C8" s="12">
        <f>SUMIFS(Concentrado!D$2:D997,Concentrado!$A$2:$A997,"="&amp;$A8,Concentrado!$B$2:$B997, "=Veracruz")</f>
        <v>75.375627832539877</v>
      </c>
      <c r="D8" s="12">
        <f>SUMIFS(Concentrado!E$2:E997,Concentrado!$A$2:$A997,"="&amp;$A8,Concentrado!$B$2:$B997, "=Veracruz")</f>
        <v>25.965686920328832</v>
      </c>
      <c r="E8" s="12">
        <f>SUMIFS(Concentrado!F$2:F997,Concentrado!$A$2:$A997,"="&amp;$A8,Concentrado!$B$2:$B997, "=Veracruz")</f>
        <v>11.320016218961092</v>
      </c>
      <c r="F8" s="12">
        <f>SUMIFS(Concentrado!G$2:G997,Concentrado!$A$2:$A997,"="&amp;$A8,Concentrado!$B$2:$B997, "=Veracruz")</f>
        <v>42.516416542877373</v>
      </c>
      <c r="G8" s="12">
        <f>SUMIFS(Concentrado!H$2:H997,Concentrado!$A$2:$A997,"="&amp;$A8,Concentrado!$B$2:$B997, "=Veracruz")</f>
        <v>37.110865907091117</v>
      </c>
      <c r="H8" s="12">
        <f>SUMIFS(Concentrado!I$2:I997,Concentrado!$A$2:$A997,"="&amp;$A8,Concentrado!$B$2:$B997, "=Veracruz")</f>
        <v>32.655211163476238</v>
      </c>
      <c r="I8" s="12">
        <f>SUMIFS(Concentrado!J$2:J997,Concentrado!$A$2:$A997,"="&amp;$A8,Concentrado!$B$2:$B997, "=Veracruz")</f>
        <v>41.423149845080296</v>
      </c>
      <c r="J8" s="12">
        <f>SUMIFS(Concentrado!K$2:K997,Concentrado!$A$2:$A997,"="&amp;$A8,Concentrado!$B$2:$B997, "=Veracruz")</f>
        <v>40.243506727673996</v>
      </c>
      <c r="K8" s="12">
        <f>SUMIFS(Concentrado!L$2:L997,Concentrado!$A$2:$A997,"="&amp;$A8,Concentrado!$B$2:$B997, "=Veracruz")</f>
        <v>10.621837945139154</v>
      </c>
      <c r="L8" s="12">
        <f>SUMIFS(Concentrado!M$2:M997,Concentrado!$A$2:$A997,"="&amp;$A8,Concentrado!$B$2:$B997, "=Veracruz")</f>
        <v>8.2177182456220628</v>
      </c>
      <c r="M8" s="12">
        <f>SUMIFS(Concentrado!N$2:N997,Concentrado!$A$2:$A997,"="&amp;$A8,Concentrado!$B$2:$B997, "=Veracruz")</f>
        <v>15.294212823400263</v>
      </c>
      <c r="N8" s="12">
        <f>SUMIFS(Concentrado!O$2:O997,Concentrado!$A$2:$A997,"="&amp;$A8,Concentrado!$B$2:$B997, "=Veracruz")</f>
        <v>1.323239508940065</v>
      </c>
      <c r="O8" s="12">
        <f>SUMIFS(Concentrado!P$2:P997,Concentrado!$A$2:$A997,"="&amp;$A8,Concentrado!$B$2:$B997, "=Veracruz")</f>
        <v>3.7004036004560654</v>
      </c>
      <c r="P8" s="12">
        <f>SUMIFS(Concentrado!Q$2:Q997,Concentrado!$A$2:$A997,"="&amp;$A8,Concentrado!$B$2:$B997, "=Veracruz")</f>
        <v>8.9025280994238987</v>
      </c>
      <c r="Q8" s="12">
        <f>SUMIFS(Concentrado!R$2:R997,Concentrado!$A$2:$A997,"="&amp;$A8,Concentrado!$B$2:$B997, "=Veracruz")</f>
        <v>4.5314013730291869</v>
      </c>
    </row>
    <row r="9" spans="1:17" x14ac:dyDescent="0.25">
      <c r="A9" s="5">
        <v>1997</v>
      </c>
      <c r="B9" s="12">
        <f>SUMIFS(Concentrado!C$2:C998,Concentrado!$A$2:$A998,"="&amp;$A9,Concentrado!$B$2:$B998, "=Veracruz")</f>
        <v>47.661732346711275</v>
      </c>
      <c r="C9" s="12">
        <f>SUMIFS(Concentrado!D$2:D998,Concentrado!$A$2:$A998,"="&amp;$A9,Concentrado!$B$2:$B998, "=Veracruz")</f>
        <v>67.984501469166858</v>
      </c>
      <c r="D9" s="12">
        <f>SUMIFS(Concentrado!E$2:E998,Concentrado!$A$2:$A998,"="&amp;$A9,Concentrado!$B$2:$B998, "=Veracruz")</f>
        <v>28.032872757604309</v>
      </c>
      <c r="E9" s="12">
        <f>SUMIFS(Concentrado!F$2:F998,Concentrado!$A$2:$A998,"="&amp;$A9,Concentrado!$B$2:$B998, "=Veracruz")</f>
        <v>10.988386648860486</v>
      </c>
      <c r="F9" s="12">
        <f>SUMIFS(Concentrado!G$2:G998,Concentrado!$A$2:$A998,"="&amp;$A9,Concentrado!$B$2:$B998, "=Veracruz")</f>
        <v>49.07044391045909</v>
      </c>
      <c r="G9" s="12">
        <f>SUMIFS(Concentrado!H$2:H998,Concentrado!$A$2:$A998,"="&amp;$A9,Concentrado!$B$2:$B998, "=Veracruz")</f>
        <v>35.477566743259374</v>
      </c>
      <c r="H9" s="12">
        <f>SUMIFS(Concentrado!I$2:I998,Concentrado!$A$2:$A998,"="&amp;$A9,Concentrado!$B$2:$B998, "=Veracruz")</f>
        <v>30.466490539933918</v>
      </c>
      <c r="I9" s="12">
        <f>SUMIFS(Concentrado!J$2:J998,Concentrado!$A$2:$A998,"="&amp;$A9,Concentrado!$B$2:$B998, "=Veracruz")</f>
        <v>40.337314728115651</v>
      </c>
      <c r="J9" s="12">
        <f>SUMIFS(Concentrado!K$2:K998,Concentrado!$A$2:$A998,"="&amp;$A9,Concentrado!$B$2:$B998, "=Veracruz")</f>
        <v>43.607842455256311</v>
      </c>
      <c r="K9" s="12">
        <f>SUMIFS(Concentrado!L$2:L998,Concentrado!$A$2:$A998,"="&amp;$A9,Concentrado!$B$2:$B998, "=Veracruz")</f>
        <v>12.04324263220937</v>
      </c>
      <c r="L9" s="12">
        <f>SUMIFS(Concentrado!M$2:M998,Concentrado!$A$2:$A998,"="&amp;$A9,Concentrado!$B$2:$B998, "=Veracruz")</f>
        <v>9.4345980187344161</v>
      </c>
      <c r="M9" s="12">
        <f>SUMIFS(Concentrado!N$2:N998,Concentrado!$A$2:$A998,"="&amp;$A9,Concentrado!$B$2:$B998, "=Veracruz")</f>
        <v>16.984700523228859</v>
      </c>
      <c r="N9" s="12">
        <f>SUMIFS(Concentrado!O$2:O998,Concentrado!$A$2:$A998,"="&amp;$A9,Concentrado!$B$2:$B998, "=Veracruz")</f>
        <v>2.1124991435814282</v>
      </c>
      <c r="O9" s="12">
        <f>SUMIFS(Concentrado!P$2:P998,Concentrado!$A$2:$A998,"="&amp;$A9,Concentrado!$B$2:$B998, "=Veracruz")</f>
        <v>3.4892604237064027</v>
      </c>
      <c r="P9" s="12">
        <f>SUMIFS(Concentrado!Q$2:Q998,Concentrado!$A$2:$A998,"="&amp;$A9,Concentrado!$B$2:$B998, "=Veracruz")</f>
        <v>8.478094993793599</v>
      </c>
      <c r="Q9" s="12">
        <f>SUMIFS(Concentrado!R$2:R998,Concentrado!$A$2:$A998,"="&amp;$A9,Concentrado!$B$2:$B998, "=Veracruz")</f>
        <v>4.8259925349286643</v>
      </c>
    </row>
    <row r="10" spans="1:17" x14ac:dyDescent="0.25">
      <c r="A10" s="5">
        <v>1998</v>
      </c>
      <c r="B10" s="12">
        <f>SUMIFS(Concentrado!C$2:C999,Concentrado!$A$2:$A999,"="&amp;$A10,Concentrado!$B$2:$B999, "=Veracruz")</f>
        <v>41.133562154167116</v>
      </c>
      <c r="C10" s="12">
        <f>SUMIFS(Concentrado!D$2:D999,Concentrado!$A$2:$A999,"="&amp;$A10,Concentrado!$B$2:$B999, "=Veracruz")</f>
        <v>56.404704989845918</v>
      </c>
      <c r="D10" s="12">
        <f>SUMIFS(Concentrado!E$2:E999,Concentrado!$A$2:$A999,"="&amp;$A10,Concentrado!$B$2:$B999, "=Veracruz")</f>
        <v>27.315940558562207</v>
      </c>
      <c r="E10" s="12">
        <f>SUMIFS(Concentrado!F$2:F999,Concentrado!$A$2:$A999,"="&amp;$A10,Concentrado!$B$2:$B999, "=Veracruz")</f>
        <v>11.219047015123763</v>
      </c>
      <c r="F10" s="12">
        <f>SUMIFS(Concentrado!G$2:G999,Concentrado!$A$2:$A999,"="&amp;$A10,Concentrado!$B$2:$B999, "=Veracruz")</f>
        <v>41.920001572000061</v>
      </c>
      <c r="G10" s="12">
        <f>SUMIFS(Concentrado!H$2:H999,Concentrado!$A$2:$A999,"="&amp;$A10,Concentrado!$B$2:$B999, "=Veracruz")</f>
        <v>37.976045523946837</v>
      </c>
      <c r="H10" s="12">
        <f>SUMIFS(Concentrado!I$2:I999,Concentrado!$A$2:$A999,"="&amp;$A10,Concentrado!$B$2:$B999, "=Veracruz")</f>
        <v>33.244778484637209</v>
      </c>
      <c r="I10" s="12">
        <f>SUMIFS(Concentrado!J$2:J999,Concentrado!$A$2:$A999,"="&amp;$A10,Concentrado!$B$2:$B999, "=Veracruz")</f>
        <v>42.542071586317604</v>
      </c>
      <c r="J10" s="12">
        <f>SUMIFS(Concentrado!K$2:K999,Concentrado!$A$2:$A999,"="&amp;$A10,Concentrado!$B$2:$B999, "=Veracruz")</f>
        <v>47.437604910087778</v>
      </c>
      <c r="K10" s="12">
        <f>SUMIFS(Concentrado!L$2:L999,Concentrado!$A$2:$A999,"="&amp;$A10,Concentrado!$B$2:$B999, "=Veracruz")</f>
        <v>9.8798295419307181</v>
      </c>
      <c r="L10" s="12">
        <f>SUMIFS(Concentrado!M$2:M999,Concentrado!$A$2:$A999,"="&amp;$A10,Concentrado!$B$2:$B999, "=Veracruz")</f>
        <v>7.5865552394971649</v>
      </c>
      <c r="M10" s="12">
        <f>SUMIFS(Concentrado!N$2:N999,Concentrado!$A$2:$A999,"="&amp;$A10,Concentrado!$B$2:$B999, "=Veracruz")</f>
        <v>13.920516785969998</v>
      </c>
      <c r="N10" s="12">
        <f>SUMIFS(Concentrado!O$2:O999,Concentrado!$A$2:$A999,"="&amp;$A10,Concentrado!$B$2:$B999, "=Veracruz")</f>
        <v>1.4738092754753602</v>
      </c>
      <c r="O10" s="12">
        <f>SUMIFS(Concentrado!P$2:P999,Concentrado!$A$2:$A999,"="&amp;$A10,Concentrado!$B$2:$B999, "=Veracruz")</f>
        <v>3.0220989140345536</v>
      </c>
      <c r="P10" s="12">
        <f>SUMIFS(Concentrado!Q$2:Q999,Concentrado!$A$2:$A999,"="&amp;$A10,Concentrado!$B$2:$B999, "=Veracruz")</f>
        <v>7.687517001239522</v>
      </c>
      <c r="Q10" s="12">
        <f>SUMIFS(Concentrado!R$2:R999,Concentrado!$A$2:$A999,"="&amp;$A10,Concentrado!$B$2:$B999, "=Veracruz")</f>
        <v>5.4375120252669786</v>
      </c>
    </row>
    <row r="11" spans="1:17" x14ac:dyDescent="0.25">
      <c r="A11" s="5">
        <v>1999</v>
      </c>
      <c r="B11" s="12">
        <f>SUMIFS(Concentrado!C$2:C1000,Concentrado!$A$2:$A1000,"="&amp;$A11,Concentrado!$B$2:$B1000, "=Veracruz")</f>
        <v>32.142996154140732</v>
      </c>
      <c r="C11" s="12">
        <f>SUMIFS(Concentrado!D$2:D1000,Concentrado!$A$2:$A1000,"="&amp;$A11,Concentrado!$B$2:$B1000, "=Veracruz")</f>
        <v>50.47454864829912</v>
      </c>
      <c r="D11" s="12">
        <f>SUMIFS(Concentrado!E$2:E1000,Concentrado!$A$2:$A1000,"="&amp;$A11,Concentrado!$B$2:$B1000, "=Veracruz")</f>
        <v>25.616386862248774</v>
      </c>
      <c r="E11" s="12">
        <f>SUMIFS(Concentrado!F$2:F1000,Concentrado!$A$2:$A1000,"="&amp;$A11,Concentrado!$B$2:$B1000, "=Veracruz")</f>
        <v>10.723138686522743</v>
      </c>
      <c r="F11" s="12">
        <f>SUMIFS(Concentrado!G$2:G1000,Concentrado!$A$2:$A1000,"="&amp;$A11,Concentrado!$B$2:$B1000, "=Veracruz")</f>
        <v>46.559743460580741</v>
      </c>
      <c r="G11" s="12">
        <f>SUMIFS(Concentrado!H$2:H1000,Concentrado!$A$2:$A1000,"="&amp;$A11,Concentrado!$B$2:$B1000, "=Veracruz")</f>
        <v>46.101930938445733</v>
      </c>
      <c r="H11" s="12">
        <f>SUMIFS(Concentrado!I$2:I1000,Concentrado!$A$2:$A1000,"="&amp;$A11,Concentrado!$B$2:$B1000, "=Veracruz")</f>
        <v>40.22772646201544</v>
      </c>
      <c r="I11" s="12">
        <f>SUMIFS(Concentrado!J$2:J1000,Concentrado!$A$2:$A1000,"="&amp;$A11,Concentrado!$B$2:$B1000, "=Veracruz")</f>
        <v>51.74186832060478</v>
      </c>
      <c r="J11" s="12">
        <f>SUMIFS(Concentrado!K$2:K1000,Concentrado!$A$2:$A1000,"="&amp;$A11,Concentrado!$B$2:$B1000, "=Veracruz")</f>
        <v>44.93861118579337</v>
      </c>
      <c r="K11" s="12">
        <f>SUMIFS(Concentrado!L$2:L1000,Concentrado!$A$2:$A1000,"="&amp;$A11,Concentrado!$B$2:$B1000, "=Veracruz")</f>
        <v>9.9097608559275887</v>
      </c>
      <c r="L11" s="12">
        <f>SUMIFS(Concentrado!M$2:M1000,Concentrado!$A$2:$A1000,"="&amp;$A11,Concentrado!$B$2:$B1000, "=Veracruz")</f>
        <v>6.5203354037552534</v>
      </c>
      <c r="M11" s="12">
        <f>SUMIFS(Concentrado!N$2:N1000,Concentrado!$A$2:$A1000,"="&amp;$A11,Concentrado!$B$2:$B1000, "=Veracruz")</f>
        <v>11.845482136045362</v>
      </c>
      <c r="N11" s="12">
        <f>SUMIFS(Concentrado!O$2:O1000,Concentrado!$A$2:$A1000,"="&amp;$A11,Concentrado!$B$2:$B1000, "=Veracruz")</f>
        <v>1.4075589858706414</v>
      </c>
      <c r="O11" s="12">
        <f>SUMIFS(Concentrado!P$2:P1000,Concentrado!$A$2:$A1000,"="&amp;$A11,Concentrado!$B$2:$B1000, "=Veracruz")</f>
        <v>3.5912252668243347</v>
      </c>
      <c r="P11" s="12">
        <f>SUMIFS(Concentrado!Q$2:Q1000,Concentrado!$A$2:$A1000,"="&amp;$A11,Concentrado!$B$2:$B1000, "=Veracruz")</f>
        <v>7.0660903494440195</v>
      </c>
      <c r="Q11" s="12">
        <f>SUMIFS(Concentrado!R$2:R1000,Concentrado!$A$2:$A1000,"="&amp;$A11,Concentrado!$B$2:$B1000, "=Veracruz")</f>
        <v>5.6729790407121703</v>
      </c>
    </row>
    <row r="12" spans="1:17" x14ac:dyDescent="0.25">
      <c r="A12" s="5">
        <v>2000</v>
      </c>
      <c r="B12" s="12">
        <f>SUMIFS(Concentrado!C$2:C1001,Concentrado!$A$2:$A1001,"="&amp;$A12,Concentrado!$B$2:$B1001, "=Veracruz")</f>
        <v>26.91110280678976</v>
      </c>
      <c r="C12" s="12">
        <f>SUMIFS(Concentrado!D$2:D1001,Concentrado!$A$2:$A1001,"="&amp;$A12,Concentrado!$B$2:$B1001, "=Veracruz")</f>
        <v>39.410098423213441</v>
      </c>
      <c r="D12" s="12">
        <f>SUMIFS(Concentrado!E$2:E1001,Concentrado!$A$2:$A1001,"="&amp;$A12,Concentrado!$B$2:$B1001, "=Veracruz")</f>
        <v>24.703327567286053</v>
      </c>
      <c r="E12" s="12">
        <f>SUMIFS(Concentrado!F$2:F1001,Concentrado!$A$2:$A1001,"="&amp;$A12,Concentrado!$B$2:$B1001, "=Veracruz")</f>
        <v>12.787604858359837</v>
      </c>
      <c r="F12" s="12">
        <f>SUMIFS(Concentrado!G$2:G1001,Concentrado!$A$2:$A1001,"="&amp;$A12,Concentrado!$B$2:$B1001, "=Veracruz")</f>
        <v>48.003471020212231</v>
      </c>
      <c r="G12" s="12">
        <f>SUMIFS(Concentrado!H$2:H1001,Concentrado!$A$2:$A1001,"="&amp;$A12,Concentrado!$B$2:$B1001, "=Veracruz")</f>
        <v>47.752683072651742</v>
      </c>
      <c r="H12" s="12">
        <f>SUMIFS(Concentrado!I$2:I1001,Concentrado!$A$2:$A1001,"="&amp;$A12,Concentrado!$B$2:$B1001, "=Veracruz")</f>
        <v>42.530109184955442</v>
      </c>
      <c r="I12" s="12">
        <f>SUMIFS(Concentrado!J$2:J1001,Concentrado!$A$2:$A1001,"="&amp;$A12,Concentrado!$B$2:$B1001, "=Veracruz")</f>
        <v>52.744957607182698</v>
      </c>
      <c r="J12" s="12">
        <f>SUMIFS(Concentrado!K$2:K1001,Concentrado!$A$2:$A1001,"="&amp;$A12,Concentrado!$B$2:$B1001, "=Veracruz")</f>
        <v>42.513449982169476</v>
      </c>
      <c r="K12" s="12">
        <f>SUMIFS(Concentrado!L$2:L1001,Concentrado!$A$2:$A1001,"="&amp;$A12,Concentrado!$B$2:$B1001, "=Veracruz")</f>
        <v>9.9359842805876273</v>
      </c>
      <c r="L12" s="12">
        <f>SUMIFS(Concentrado!M$2:M1001,Concentrado!$A$2:$A1001,"="&amp;$A12,Concentrado!$B$2:$B1001, "=Veracruz")</f>
        <v>6.1957143358836646</v>
      </c>
      <c r="M12" s="12">
        <f>SUMIFS(Concentrado!N$2:N1001,Concentrado!$A$2:$A1001,"="&amp;$A12,Concentrado!$B$2:$B1001, "=Veracruz")</f>
        <v>11.304362812209996</v>
      </c>
      <c r="N12" s="12">
        <f>SUMIFS(Concentrado!O$2:O1001,Concentrado!$A$2:$A1001,"="&amp;$A12,Concentrado!$B$2:$B1001, "=Veracruz")</f>
        <v>1.312341454493164</v>
      </c>
      <c r="O12" s="12">
        <f>SUMIFS(Concentrado!P$2:P1001,Concentrado!$A$2:$A1001,"="&amp;$A12,Concentrado!$B$2:$B1001, "=Veracruz")</f>
        <v>3.3432938725595811</v>
      </c>
      <c r="P12" s="12">
        <f>SUMIFS(Concentrado!Q$2:Q1001,Concentrado!$A$2:$A1001,"="&amp;$A12,Concentrado!$B$2:$B1001, "=Veracruz")</f>
        <v>6.1243351384656499</v>
      </c>
      <c r="Q12" s="12">
        <f>SUMIFS(Concentrado!R$2:R1001,Concentrado!$A$2:$A1001,"="&amp;$A12,Concentrado!$B$2:$B1001, "=Veracruz")</f>
        <v>7.0665405443834421</v>
      </c>
    </row>
    <row r="13" spans="1:17" x14ac:dyDescent="0.25">
      <c r="A13" s="5">
        <v>2001</v>
      </c>
      <c r="B13" s="12">
        <f>SUMIFS(Concentrado!C$2:C1002,Concentrado!$A$2:$A1002,"="&amp;$A13,Concentrado!$B$2:$B1002, "=Veracruz")</f>
        <v>25.026122628000877</v>
      </c>
      <c r="C13" s="12">
        <f>SUMIFS(Concentrado!D$2:D1002,Concentrado!$A$2:$A1002,"="&amp;$A13,Concentrado!$B$2:$B1002, "=Veracruz")</f>
        <v>35.346173196248664</v>
      </c>
      <c r="D13" s="12">
        <f>SUMIFS(Concentrado!E$2:E1002,Concentrado!$A$2:$A1002,"="&amp;$A13,Concentrado!$B$2:$B1002, "=Veracruz")</f>
        <v>25.993030017136146</v>
      </c>
      <c r="E13" s="12">
        <f>SUMIFS(Concentrado!F$2:F1002,Concentrado!$A$2:$A1002,"="&amp;$A13,Concentrado!$B$2:$B1002, "=Veracruz")</f>
        <v>12.175384430684687</v>
      </c>
      <c r="F13" s="12">
        <f>SUMIFS(Concentrado!G$2:G1002,Concentrado!$A$2:$A1002,"="&amp;$A13,Concentrado!$B$2:$B1002, "=Veracruz")</f>
        <v>50.994011548731251</v>
      </c>
      <c r="G13" s="12">
        <f>SUMIFS(Concentrado!H$2:H1002,Concentrado!$A$2:$A1002,"="&amp;$A13,Concentrado!$B$2:$B1002, "=Veracruz")</f>
        <v>53.784085487256213</v>
      </c>
      <c r="H13" s="12">
        <f>SUMIFS(Concentrado!I$2:I1002,Concentrado!$A$2:$A1002,"="&amp;$A13,Concentrado!$B$2:$B1002, "=Veracruz")</f>
        <v>48.763054487564411</v>
      </c>
      <c r="I13" s="12">
        <f>SUMIFS(Concentrado!J$2:J1002,Concentrado!$A$2:$A1002,"="&amp;$A13,Concentrado!$B$2:$B1002, "=Veracruz")</f>
        <v>58.568188822292946</v>
      </c>
      <c r="J13" s="12">
        <f>SUMIFS(Concentrado!K$2:K1002,Concentrado!$A$2:$A1002,"="&amp;$A13,Concentrado!$B$2:$B1002, "=Veracruz")</f>
        <v>45.617396717217574</v>
      </c>
      <c r="K13" s="12">
        <f>SUMIFS(Concentrado!L$2:L1002,Concentrado!$A$2:$A1002,"="&amp;$A13,Concentrado!$B$2:$B1002, "=Veracruz")</f>
        <v>9.3272927200268025</v>
      </c>
      <c r="L13" s="12">
        <f>SUMIFS(Concentrado!M$2:M1002,Concentrado!$A$2:$A1002,"="&amp;$A13,Concentrado!$B$2:$B1002, "=Veracruz")</f>
        <v>5.831327163355148</v>
      </c>
      <c r="M13" s="12">
        <f>SUMIFS(Concentrado!N$2:N1002,Concentrado!$A$2:$A1002,"="&amp;$A13,Concentrado!$B$2:$B1002, "=Veracruz")</f>
        <v>10.443009884308855</v>
      </c>
      <c r="N13" s="12">
        <f>SUMIFS(Concentrado!O$2:O1002,Concentrado!$A$2:$A1002,"="&amp;$A13,Concentrado!$B$2:$B1002, "=Veracruz")</f>
        <v>1.4372561674182318</v>
      </c>
      <c r="O13" s="12">
        <f>SUMIFS(Concentrado!P$2:P1002,Concentrado!$A$2:$A1002,"="&amp;$A13,Concentrado!$B$2:$B1002, "=Veracruz")</f>
        <v>3.5293890367517138</v>
      </c>
      <c r="P13" s="12">
        <f>SUMIFS(Concentrado!Q$2:Q1002,Concentrado!$A$2:$A1002,"="&amp;$A13,Concentrado!$B$2:$B1002, "=Veracruz")</f>
        <v>6.0719401773770834</v>
      </c>
      <c r="Q13" s="12">
        <f>SUMIFS(Concentrado!R$2:R1002,Concentrado!$A$2:$A1002,"="&amp;$A13,Concentrado!$B$2:$B1002, "=Veracruz")</f>
        <v>7.8411535157736694</v>
      </c>
    </row>
    <row r="14" spans="1:17" x14ac:dyDescent="0.25">
      <c r="A14" s="5">
        <v>2002</v>
      </c>
      <c r="B14" s="12">
        <f>SUMIFS(Concentrado!C$2:C1003,Concentrado!$A$2:$A1003,"="&amp;$A14,Concentrado!$B$2:$B1003, "=Veracruz")</f>
        <v>22.81485807854569</v>
      </c>
      <c r="C14" s="12">
        <f>SUMIFS(Concentrado!D$2:D1003,Concentrado!$A$2:$A1003,"="&amp;$A14,Concentrado!$B$2:$B1003, "=Veracruz")</f>
        <v>33.24450748588086</v>
      </c>
      <c r="D14" s="12">
        <f>SUMIFS(Concentrado!E$2:E1003,Concentrado!$A$2:$A1003,"="&amp;$A14,Concentrado!$B$2:$B1003, "=Veracruz")</f>
        <v>24.288431751162808</v>
      </c>
      <c r="E14" s="12">
        <f>SUMIFS(Concentrado!F$2:F1003,Concentrado!$A$2:$A1003,"="&amp;$A14,Concentrado!$B$2:$B1003, "=Veracruz")</f>
        <v>12.69622568810783</v>
      </c>
      <c r="F14" s="12">
        <f>SUMIFS(Concentrado!G$2:G1003,Concentrado!$A$2:$A1003,"="&amp;$A14,Concentrado!$B$2:$B1003, "=Veracruz")</f>
        <v>50.418140188285179</v>
      </c>
      <c r="G14" s="12">
        <f>SUMIFS(Concentrado!H$2:H1003,Concentrado!$A$2:$A1003,"="&amp;$A14,Concentrado!$B$2:$B1003, "=Veracruz")</f>
        <v>56.62097203215712</v>
      </c>
      <c r="H14" s="12">
        <f>SUMIFS(Concentrado!I$2:I1003,Concentrado!$A$2:$A1003,"="&amp;$A14,Concentrado!$B$2:$B1003, "=Veracruz")</f>
        <v>53.665027733648714</v>
      </c>
      <c r="I14" s="12">
        <f>SUMIFS(Concentrado!J$2:J1003,Concentrado!$A$2:$A1003,"="&amp;$A14,Concentrado!$B$2:$B1003, "=Veracruz")</f>
        <v>59.401570203384743</v>
      </c>
      <c r="J14" s="12">
        <f>SUMIFS(Concentrado!K$2:K1003,Concentrado!$A$2:$A1003,"="&amp;$A14,Concentrado!$B$2:$B1003, "=Veracruz")</f>
        <v>48.107489242085443</v>
      </c>
      <c r="K14" s="12">
        <f>SUMIFS(Concentrado!L$2:L1003,Concentrado!$A$2:$A1003,"="&amp;$A14,Concentrado!$B$2:$B1003, "=Veracruz")</f>
        <v>8.7238653960866319</v>
      </c>
      <c r="L14" s="12">
        <f>SUMIFS(Concentrado!M$2:M1003,Concentrado!$A$2:$A1003,"="&amp;$A14,Concentrado!$B$2:$B1003, "=Veracruz")</f>
        <v>5.161386600900129</v>
      </c>
      <c r="M14" s="12">
        <f>SUMIFS(Concentrado!N$2:N1003,Concentrado!$A$2:$A1003,"="&amp;$A14,Concentrado!$B$2:$B1003, "=Veracruz")</f>
        <v>9.0977192939018217</v>
      </c>
      <c r="N14" s="12">
        <f>SUMIFS(Concentrado!O$2:O1003,Concentrado!$A$2:$A1003,"="&amp;$A14,Concentrado!$B$2:$B1003, "=Veracruz")</f>
        <v>1.394788250631962</v>
      </c>
      <c r="O14" s="12">
        <f>SUMIFS(Concentrado!P$2:P1003,Concentrado!$A$2:$A1003,"="&amp;$A14,Concentrado!$B$2:$B1003, "=Veracruz")</f>
        <v>3.5623067866026092</v>
      </c>
      <c r="P14" s="12">
        <f>SUMIFS(Concentrado!Q$2:Q1003,Concentrado!$A$2:$A1003,"="&amp;$A14,Concentrado!$B$2:$B1003, "=Veracruz")</f>
        <v>5.7364323906743282</v>
      </c>
      <c r="Q14" s="12">
        <f>SUMIFS(Concentrado!R$2:R1003,Concentrado!$A$2:$A1003,"="&amp;$A14,Concentrado!$B$2:$B1003, "=Veracruz")</f>
        <v>8.1347940992447683</v>
      </c>
    </row>
    <row r="15" spans="1:17" x14ac:dyDescent="0.25">
      <c r="A15" s="5">
        <v>2003</v>
      </c>
      <c r="B15" s="12">
        <f>SUMIFS(Concentrado!C$2:C1004,Concentrado!$A$2:$A1004,"="&amp;$A15,Concentrado!$B$2:$B1004, "=Veracruz")</f>
        <v>25.141635601609064</v>
      </c>
      <c r="C15" s="12">
        <f>SUMIFS(Concentrado!D$2:D1004,Concentrado!$A$2:$A1004,"="&amp;$A15,Concentrado!$B$2:$B1004, "=Veracruz")</f>
        <v>25.668162001642759</v>
      </c>
      <c r="D15" s="12">
        <f>SUMIFS(Concentrado!E$2:E1004,Concentrado!$A$2:$A1004,"="&amp;$A15,Concentrado!$B$2:$B1004, "=Veracruz")</f>
        <v>24.231471943455592</v>
      </c>
      <c r="E15" s="12">
        <f>SUMIFS(Concentrado!F$2:F1004,Concentrado!$A$2:$A1004,"="&amp;$A15,Concentrado!$B$2:$B1004, "=Veracruz")</f>
        <v>13.192690280325822</v>
      </c>
      <c r="F15" s="12">
        <f>SUMIFS(Concentrado!G$2:G1004,Concentrado!$A$2:$A1004,"="&amp;$A15,Concentrado!$B$2:$B1004, "=Veracruz")</f>
        <v>47.047002592442503</v>
      </c>
      <c r="G15" s="12">
        <f>SUMIFS(Concentrado!H$2:H1004,Concentrado!$A$2:$A1004,"="&amp;$A15,Concentrado!$B$2:$B1004, "=Veracruz")</f>
        <v>60.199967863697601</v>
      </c>
      <c r="H15" s="12">
        <f>SUMIFS(Concentrado!I$2:I1004,Concentrado!$A$2:$A1004,"="&amp;$A15,Concentrado!$B$2:$B1004, "=Veracruz")</f>
        <v>55.8137780297765</v>
      </c>
      <c r="I15" s="12">
        <f>SUMIFS(Concentrado!J$2:J1004,Concentrado!$A$2:$A1004,"="&amp;$A15,Concentrado!$B$2:$B1004, "=Veracruz")</f>
        <v>64.299283939792488</v>
      </c>
      <c r="J15" s="12">
        <f>SUMIFS(Concentrado!K$2:K1004,Concentrado!$A$2:$A1004,"="&amp;$A15,Concentrado!$B$2:$B1004, "=Veracruz")</f>
        <v>53.958964499393687</v>
      </c>
      <c r="K15" s="12">
        <f>SUMIFS(Concentrado!L$2:L1004,Concentrado!$A$2:$A1004,"="&amp;$A15,Concentrado!$B$2:$B1004, "=Veracruz")</f>
        <v>11.008629542380167</v>
      </c>
      <c r="L15" s="12">
        <f>SUMIFS(Concentrado!M$2:M1004,Concentrado!$A$2:$A1004,"="&amp;$A15,Concentrado!$B$2:$B1004, "=Veracruz")</f>
        <v>5.6572124037231406</v>
      </c>
      <c r="M15" s="12">
        <f>SUMIFS(Concentrado!N$2:N1004,Concentrado!$A$2:$A1004,"="&amp;$A15,Concentrado!$B$2:$B1004, "=Veracruz")</f>
        <v>10.173940081208618</v>
      </c>
      <c r="N15" s="12">
        <f>SUMIFS(Concentrado!O$2:O1004,Concentrado!$A$2:$A1004,"="&amp;$A15,Concentrado!$B$2:$B1004, "=Veracruz")</f>
        <v>1.3801613976975662</v>
      </c>
      <c r="O15" s="12">
        <f>SUMIFS(Concentrado!P$2:P1004,Concentrado!$A$2:$A1004,"="&amp;$A15,Concentrado!$B$2:$B1004, "=Veracruz")</f>
        <v>3.5216684553035402</v>
      </c>
      <c r="P15" s="12">
        <f>SUMIFS(Concentrado!Q$2:Q1004,Concentrado!$A$2:$A1004,"="&amp;$A15,Concentrado!$B$2:$B1004, "=Veracruz")</f>
        <v>5.6433126189474088</v>
      </c>
      <c r="Q15" s="12">
        <f>SUMIFS(Concentrado!R$2:R1004,Concentrado!$A$2:$A1004,"="&amp;$A15,Concentrado!$B$2:$B1004, "=Veracruz")</f>
        <v>8.7568644087114951</v>
      </c>
    </row>
    <row r="16" spans="1:17" x14ac:dyDescent="0.25">
      <c r="A16" s="5">
        <v>2004</v>
      </c>
      <c r="B16" s="12">
        <f>SUMIFS(Concentrado!C$2:C1005,Concentrado!$A$2:$A1005,"="&amp;$A16,Concentrado!$B$2:$B1005, "=Veracruz")</f>
        <v>17.393728963214254</v>
      </c>
      <c r="C16" s="12">
        <f>SUMIFS(Concentrado!D$2:D1005,Concentrado!$A$2:$A1005,"="&amp;$A16,Concentrado!$B$2:$B1005, "=Veracruz")</f>
        <v>28.01585352090235</v>
      </c>
      <c r="D16" s="12">
        <f>SUMIFS(Concentrado!E$2:E1005,Concentrado!$A$2:$A1005,"="&amp;$A16,Concentrado!$B$2:$B1005, "=Veracruz")</f>
        <v>20.761423907804563</v>
      </c>
      <c r="E16" s="12">
        <f>SUMIFS(Concentrado!F$2:F1005,Concentrado!$A$2:$A1005,"="&amp;$A16,Concentrado!$B$2:$B1005, "=Veracruz")</f>
        <v>14.086231917193981</v>
      </c>
      <c r="F16" s="12">
        <f>SUMIFS(Concentrado!G$2:G1005,Concentrado!$A$2:$A1005,"="&amp;$A16,Concentrado!$B$2:$B1005, "=Veracruz")</f>
        <v>48.250710692759583</v>
      </c>
      <c r="G16" s="12">
        <f>SUMIFS(Concentrado!H$2:H1005,Concentrado!$A$2:$A1005,"="&amp;$A16,Concentrado!$B$2:$B1005, "=Veracruz")</f>
        <v>63.769358850630333</v>
      </c>
      <c r="H16" s="12">
        <f>SUMIFS(Concentrado!I$2:I1005,Concentrado!$A$2:$A1005,"="&amp;$A16,Concentrado!$B$2:$B1005, "=Veracruz")</f>
        <v>57.574297516955902</v>
      </c>
      <c r="I16" s="12">
        <f>SUMIFS(Concentrado!J$2:J1005,Concentrado!$A$2:$A1005,"="&amp;$A16,Concentrado!$B$2:$B1005, "=Veracruz")</f>
        <v>69.617401618209485</v>
      </c>
      <c r="J16" s="12">
        <f>SUMIFS(Concentrado!K$2:K1005,Concentrado!$A$2:$A1005,"="&amp;$A16,Concentrado!$B$2:$B1005, "=Veracruz")</f>
        <v>51.133986753390062</v>
      </c>
      <c r="K16" s="12">
        <f>SUMIFS(Concentrado!L$2:L1005,Concentrado!$A$2:$A1005,"="&amp;$A16,Concentrado!$B$2:$B1005, "=Veracruz")</f>
        <v>12.566476938585753</v>
      </c>
      <c r="L16" s="12">
        <f>SUMIFS(Concentrado!M$2:M1005,Concentrado!$A$2:$A1005,"="&amp;$A16,Concentrado!$B$2:$B1005, "=Veracruz")</f>
        <v>4.7537659471623739</v>
      </c>
      <c r="M16" s="12">
        <f>SUMIFS(Concentrado!N$2:N1005,Concentrado!$A$2:$A1005,"="&amp;$A16,Concentrado!$B$2:$B1005, "=Veracruz")</f>
        <v>8.5694617299756928</v>
      </c>
      <c r="N16" s="12">
        <f>SUMIFS(Concentrado!O$2:O1005,Concentrado!$A$2:$A1005,"="&amp;$A16,Concentrado!$B$2:$B1005, "=Veracruz")</f>
        <v>1.1518077220404033</v>
      </c>
      <c r="O16" s="12">
        <f>SUMIFS(Concentrado!P$2:P1005,Concentrado!$A$2:$A1005,"="&amp;$A16,Concentrado!$B$2:$B1005, "=Veracruz")</f>
        <v>4.3740445678073288</v>
      </c>
      <c r="P16" s="12">
        <f>SUMIFS(Concentrado!Q$2:Q1005,Concentrado!$A$2:$A1005,"="&amp;$A16,Concentrado!$B$2:$B1005, "=Veracruz")</f>
        <v>4.5470804711987922</v>
      </c>
      <c r="Q16" s="12">
        <f>SUMIFS(Concentrado!R$2:R1005,Concentrado!$A$2:$A1005,"="&amp;$A16,Concentrado!$B$2:$B1005, "=Veracruz")</f>
        <v>8.8599174029721919</v>
      </c>
    </row>
    <row r="17" spans="1:17" x14ac:dyDescent="0.25">
      <c r="A17" s="5">
        <v>2005</v>
      </c>
      <c r="B17" s="12">
        <f>SUMIFS(Concentrado!C$2:C1006,Concentrado!$A$2:$A1006,"="&amp;$A17,Concentrado!$B$2:$B1006, "=Veracruz")</f>
        <v>19.001129362900162</v>
      </c>
      <c r="C17" s="12">
        <f>SUMIFS(Concentrado!D$2:D1006,Concentrado!$A$2:$A1006,"="&amp;$A17,Concentrado!$B$2:$B1006, "=Veracruz")</f>
        <v>25.691667870963595</v>
      </c>
      <c r="D17" s="12">
        <f>SUMIFS(Concentrado!E$2:E1006,Concentrado!$A$2:$A1006,"="&amp;$A17,Concentrado!$B$2:$B1006, "=Veracruz")</f>
        <v>22.634734411417348</v>
      </c>
      <c r="E17" s="12">
        <f>SUMIFS(Concentrado!F$2:F1006,Concentrado!$A$2:$A1006,"="&amp;$A17,Concentrado!$B$2:$B1006, "=Veracruz")</f>
        <v>13.242089519604708</v>
      </c>
      <c r="F17" s="12">
        <f>SUMIFS(Concentrado!G$2:G1006,Concentrado!$A$2:$A1006,"="&amp;$A17,Concentrado!$B$2:$B1006, "=Veracruz")</f>
        <v>53.5769055066447</v>
      </c>
      <c r="G17" s="12">
        <f>SUMIFS(Concentrado!H$2:H1006,Concentrado!$A$2:$A1006,"="&amp;$A17,Concentrado!$B$2:$B1006, "=Veracruz")</f>
        <v>68.119314113496856</v>
      </c>
      <c r="H17" s="12">
        <f>SUMIFS(Concentrado!I$2:I1006,Concentrado!$A$2:$A1006,"="&amp;$A17,Concentrado!$B$2:$B1006, "=Veracruz")</f>
        <v>61.788293527359279</v>
      </c>
      <c r="I17" s="12">
        <f>SUMIFS(Concentrado!J$2:J1006,Concentrado!$A$2:$A1006,"="&amp;$A17,Concentrado!$B$2:$B1006, "=Veracruz")</f>
        <v>74.076784272178372</v>
      </c>
      <c r="J17" s="12">
        <f>SUMIFS(Concentrado!K$2:K1006,Concentrado!$A$2:$A1006,"="&amp;$A17,Concentrado!$B$2:$B1006, "=Veracruz")</f>
        <v>52.370052197944048</v>
      </c>
      <c r="K17" s="12">
        <f>SUMIFS(Concentrado!L$2:L1006,Concentrado!$A$2:$A1006,"="&amp;$A17,Concentrado!$B$2:$B1006, "=Veracruz")</f>
        <v>13.099342738087726</v>
      </c>
      <c r="L17" s="12">
        <f>SUMIFS(Concentrado!M$2:M1006,Concentrado!$A$2:$A1006,"="&amp;$A17,Concentrado!$B$2:$B1006, "=Veracruz")</f>
        <v>4.8627382844204696</v>
      </c>
      <c r="M17" s="12">
        <f>SUMIFS(Concentrado!N$2:N1006,Concentrado!$A$2:$A1006,"="&amp;$A17,Concentrado!$B$2:$B1006, "=Veracruz")</f>
        <v>8.6497975891013681</v>
      </c>
      <c r="N17" s="12">
        <f>SUMIFS(Concentrado!O$2:O1006,Concentrado!$A$2:$A1006,"="&amp;$A17,Concentrado!$B$2:$B1006, "=Veracruz")</f>
        <v>1.2991275695550251</v>
      </c>
      <c r="O17" s="12">
        <f>SUMIFS(Concentrado!P$2:P1006,Concentrado!$A$2:$A1006,"="&amp;$A17,Concentrado!$B$2:$B1006, "=Veracruz")</f>
        <v>3.4857767330336311</v>
      </c>
      <c r="P17" s="12">
        <f>SUMIFS(Concentrado!Q$2:Q1006,Concentrado!$A$2:$A1006,"="&amp;$A17,Concentrado!$B$2:$B1006, "=Veracruz")</f>
        <v>4.3436819506901942</v>
      </c>
      <c r="Q17" s="12">
        <f>SUMIFS(Concentrado!R$2:R1006,Concentrado!$A$2:$A1006,"="&amp;$A17,Concentrado!$B$2:$B1006, "=Veracruz")</f>
        <v>8.9468920682455266</v>
      </c>
    </row>
    <row r="18" spans="1:17" x14ac:dyDescent="0.25">
      <c r="A18" s="5">
        <v>2006</v>
      </c>
      <c r="B18" s="12">
        <f>SUMIFS(Concentrado!C$2:C1007,Concentrado!$A$2:$A1007,"="&amp;$A18,Concentrado!$B$2:$B1007, "=Veracruz")</f>
        <v>15.779443835294975</v>
      </c>
      <c r="C18" s="12">
        <f>SUMIFS(Concentrado!D$2:D1007,Concentrado!$A$2:$A1007,"="&amp;$A18,Concentrado!$B$2:$B1007, "=Veracruz")</f>
        <v>20.230056199096122</v>
      </c>
      <c r="D18" s="12">
        <f>SUMIFS(Concentrado!E$2:E1007,Concentrado!$A$2:$A1007,"="&amp;$A18,Concentrado!$B$2:$B1007, "=Veracruz")</f>
        <v>20.150870873520201</v>
      </c>
      <c r="E18" s="12">
        <f>SUMIFS(Concentrado!F$2:F1007,Concentrado!$A$2:$A1007,"="&amp;$A18,Concentrado!$B$2:$B1007, "=Veracruz")</f>
        <v>14.03543244921805</v>
      </c>
      <c r="F18" s="12">
        <f>SUMIFS(Concentrado!G$2:G1007,Concentrado!$A$2:$A1007,"="&amp;$A18,Concentrado!$B$2:$B1007, "=Veracruz")</f>
        <v>45.273995217465256</v>
      </c>
      <c r="G18" s="12">
        <f>SUMIFS(Concentrado!H$2:H1007,Concentrado!$A$2:$A1007,"="&amp;$A18,Concentrado!$B$2:$B1007, "=Veracruz")</f>
        <v>67.723103803814809</v>
      </c>
      <c r="H18" s="12">
        <f>SUMIFS(Concentrado!I$2:I1007,Concentrado!$A$2:$A1007,"="&amp;$A18,Concentrado!$B$2:$B1007, "=Veracruz")</f>
        <v>62.581403297908707</v>
      </c>
      <c r="I18" s="12">
        <f>SUMIFS(Concentrado!J$2:J1007,Concentrado!$A$2:$A1007,"="&amp;$A18,Concentrado!$B$2:$B1007, "=Veracruz")</f>
        <v>72.55262754088298</v>
      </c>
      <c r="J18" s="12">
        <f>SUMIFS(Concentrado!K$2:K1007,Concentrado!$A$2:$A1007,"="&amp;$A18,Concentrado!$B$2:$B1007, "=Veracruz")</f>
        <v>52.831324836768651</v>
      </c>
      <c r="K18" s="12">
        <f>SUMIFS(Concentrado!L$2:L1007,Concentrado!$A$2:$A1007,"="&amp;$A18,Concentrado!$B$2:$B1007, "=Veracruz")</f>
        <v>13.850301237289068</v>
      </c>
      <c r="L18" s="12">
        <f>SUMIFS(Concentrado!M$2:M1007,Concentrado!$A$2:$A1007,"="&amp;$A18,Concentrado!$B$2:$B1007, "=Veracruz")</f>
        <v>4.9774520071507586</v>
      </c>
      <c r="M18" s="12">
        <f>SUMIFS(Concentrado!N$2:N1007,Concentrado!$A$2:$A1007,"="&amp;$A18,Concentrado!$B$2:$B1007, "=Veracruz")</f>
        <v>8.9362110911783965</v>
      </c>
      <c r="N18" s="12">
        <f>SUMIFS(Concentrado!O$2:O1007,Concentrado!$A$2:$A1007,"="&amp;$A18,Concentrado!$B$2:$B1007, "=Veracruz")</f>
        <v>1.2590477664361472</v>
      </c>
      <c r="O18" s="12">
        <f>SUMIFS(Concentrado!P$2:P1007,Concentrado!$A$2:$A1007,"="&amp;$A18,Concentrado!$B$2:$B1007, "=Veracruz")</f>
        <v>3.1455559770189376</v>
      </c>
      <c r="P18" s="12">
        <f>SUMIFS(Concentrado!Q$2:Q1007,Concentrado!$A$2:$A1007,"="&amp;$A18,Concentrado!$B$2:$B1007, "=Veracruz")</f>
        <v>3.3678955157079864</v>
      </c>
      <c r="Q18" s="12">
        <f>SUMIFS(Concentrado!R$2:R1007,Concentrado!$A$2:$A1007,"="&amp;$A18,Concentrado!$B$2:$B1007, "=Veracruz")</f>
        <v>9.3597738830117532</v>
      </c>
    </row>
    <row r="19" spans="1:17" x14ac:dyDescent="0.25">
      <c r="A19" s="5">
        <v>2007</v>
      </c>
      <c r="B19" s="12">
        <f>SUMIFS(Concentrado!C$2:C1008,Concentrado!$A$2:$A1008,"="&amp;$A19,Concentrado!$B$2:$B1008, "=Veracruz")</f>
        <v>12.508378574235186</v>
      </c>
      <c r="C19" s="12">
        <f>SUMIFS(Concentrado!D$2:D1008,Concentrado!$A$2:$A1008,"="&amp;$A19,Concentrado!$B$2:$B1008, "=Veracruz")</f>
        <v>17.538922131264556</v>
      </c>
      <c r="D19" s="12">
        <f>SUMIFS(Concentrado!E$2:E1008,Concentrado!$A$2:$A1008,"="&amp;$A19,Concentrado!$B$2:$B1008, "=Veracruz")</f>
        <v>21.10072339742209</v>
      </c>
      <c r="E19" s="12">
        <f>SUMIFS(Concentrado!F$2:F1008,Concentrado!$A$2:$A1008,"="&amp;$A19,Concentrado!$B$2:$B1008, "=Veracruz")</f>
        <v>14.295617707766242</v>
      </c>
      <c r="F19" s="12">
        <f>SUMIFS(Concentrado!G$2:G1008,Concentrado!$A$2:$A1008,"="&amp;$A19,Concentrado!$B$2:$B1008, "=Veracruz")</f>
        <v>50.085290168039776</v>
      </c>
      <c r="G19" s="12">
        <f>SUMIFS(Concentrado!H$2:H1008,Concentrado!$A$2:$A1008,"="&amp;$A19,Concentrado!$B$2:$B1008, "=Veracruz")</f>
        <v>70.899187642458884</v>
      </c>
      <c r="H19" s="12">
        <f>SUMIFS(Concentrado!I$2:I1008,Concentrado!$A$2:$A1008,"="&amp;$A19,Concentrado!$B$2:$B1008, "=Veracruz")</f>
        <v>67.617603668586455</v>
      </c>
      <c r="I19" s="12">
        <f>SUMIFS(Concentrado!J$2:J1008,Concentrado!$A$2:$A1008,"="&amp;$A19,Concentrado!$B$2:$B1008, "=Veracruz")</f>
        <v>73.980997363454222</v>
      </c>
      <c r="J19" s="12">
        <f>SUMIFS(Concentrado!K$2:K1008,Concentrado!$A$2:$A1008,"="&amp;$A19,Concentrado!$B$2:$B1008, "=Veracruz")</f>
        <v>55.649173696722436</v>
      </c>
      <c r="K19" s="12">
        <f>SUMIFS(Concentrado!L$2:L1008,Concentrado!$A$2:$A1008,"="&amp;$A19,Concentrado!$B$2:$B1008, "=Veracruz")</f>
        <v>15.945628616945468</v>
      </c>
      <c r="L19" s="12">
        <f>SUMIFS(Concentrado!M$2:M1008,Concentrado!$A$2:$A1008,"="&amp;$A19,Concentrado!$B$2:$B1008, "=Veracruz")</f>
        <v>5.0164519558343539</v>
      </c>
      <c r="M19" s="12">
        <f>SUMIFS(Concentrado!N$2:N1008,Concentrado!$A$2:$A1008,"="&amp;$A19,Concentrado!$B$2:$B1008, "=Veracruz")</f>
        <v>9.0598750013465512</v>
      </c>
      <c r="N19" s="12">
        <f>SUMIFS(Concentrado!O$2:O1008,Concentrado!$A$2:$A1008,"="&amp;$A19,Concentrado!$B$2:$B1008, "=Veracruz")</f>
        <v>1.2191819341102204</v>
      </c>
      <c r="O19" s="12">
        <f>SUMIFS(Concentrado!P$2:P1008,Concentrado!$A$2:$A1008,"="&amp;$A19,Concentrado!$B$2:$B1008, "=Veracruz")</f>
        <v>3.4251229453405623</v>
      </c>
      <c r="P19" s="12">
        <f>SUMIFS(Concentrado!Q$2:Q1008,Concentrado!$A$2:$A1008,"="&amp;$A19,Concentrado!$B$2:$B1008, "=Veracruz")</f>
        <v>3.4245645351829195</v>
      </c>
      <c r="Q19" s="12">
        <f>SUMIFS(Concentrado!R$2:R1008,Concentrado!$A$2:$A1008,"="&amp;$A19,Concentrado!$B$2:$B1008, "=Veracruz")</f>
        <v>9.3372892404596772</v>
      </c>
    </row>
    <row r="20" spans="1:17" x14ac:dyDescent="0.25">
      <c r="A20" s="5">
        <v>2008</v>
      </c>
      <c r="B20" s="12">
        <f>SUMIFS(Concentrado!C$2:C1009,Concentrado!$A$2:$A1009,"="&amp;$A20,Concentrado!$B$2:$B1009, "=Veracruz")</f>
        <v>10.829439076180305</v>
      </c>
      <c r="C20" s="12">
        <f>SUMIFS(Concentrado!D$2:D1009,Concentrado!$A$2:$A1009,"="&amp;$A20,Concentrado!$B$2:$B1009, "=Veracruz")</f>
        <v>15.901454846036904</v>
      </c>
      <c r="D20" s="12">
        <f>SUMIFS(Concentrado!E$2:E1009,Concentrado!$A$2:$A1009,"="&amp;$A20,Concentrado!$B$2:$B1009, "=Veracruz")</f>
        <v>17.984278105815473</v>
      </c>
      <c r="E20" s="12">
        <f>SUMIFS(Concentrado!F$2:F1009,Concentrado!$A$2:$A1009,"="&amp;$A20,Concentrado!$B$2:$B1009, "=Veracruz")</f>
        <v>13.583869633115942</v>
      </c>
      <c r="F20" s="12">
        <f>SUMIFS(Concentrado!G$2:G1009,Concentrado!$A$2:$A1009,"="&amp;$A20,Concentrado!$B$2:$B1009, "=Veracruz")</f>
        <v>47.199256992341539</v>
      </c>
      <c r="G20" s="12">
        <f>SUMIFS(Concentrado!H$2:H1009,Concentrado!$A$2:$A1009,"="&amp;$A20,Concentrado!$B$2:$B1009, "=Veracruz")</f>
        <v>75.27556185232369</v>
      </c>
      <c r="H20" s="12">
        <f>SUMIFS(Concentrado!I$2:I1009,Concentrado!$A$2:$A1009,"="&amp;$A20,Concentrado!$B$2:$B1009, "=Veracruz")</f>
        <v>71.262934837008558</v>
      </c>
      <c r="I20" s="12">
        <f>SUMIFS(Concentrado!J$2:J1009,Concentrado!$A$2:$A1009,"="&amp;$A20,Concentrado!$B$2:$B1009, "=Veracruz")</f>
        <v>79.044733368931674</v>
      </c>
      <c r="J20" s="12">
        <f>SUMIFS(Concentrado!K$2:K1009,Concentrado!$A$2:$A1009,"="&amp;$A20,Concentrado!$B$2:$B1009, "=Veracruz")</f>
        <v>58.294918595404567</v>
      </c>
      <c r="K20" s="12">
        <f>SUMIFS(Concentrado!L$2:L1009,Concentrado!$A$2:$A1009,"="&amp;$A20,Concentrado!$B$2:$B1009, "=Veracruz")</f>
        <v>17.020317657052104</v>
      </c>
      <c r="L20" s="12">
        <f>SUMIFS(Concentrado!M$2:M1009,Concentrado!$A$2:$A1009,"="&amp;$A20,Concentrado!$B$2:$B1009, "=Veracruz")</f>
        <v>4.9857496167122326</v>
      </c>
      <c r="M20" s="12">
        <f>SUMIFS(Concentrado!N$2:N1009,Concentrado!$A$2:$A1009,"="&amp;$A20,Concentrado!$B$2:$B1009, "=Veracruz")</f>
        <v>8.6280028385037184</v>
      </c>
      <c r="N20" s="12">
        <f>SUMIFS(Concentrado!O$2:O1009,Concentrado!$A$2:$A1009,"="&amp;$A20,Concentrado!$B$2:$B1009, "=Veracruz")</f>
        <v>1.5644804463026709</v>
      </c>
      <c r="O20" s="12">
        <f>SUMIFS(Concentrado!P$2:P1009,Concentrado!$A$2:$A1009,"="&amp;$A20,Concentrado!$B$2:$B1009, "=Veracruz")</f>
        <v>3.1846341038439636</v>
      </c>
      <c r="P20" s="12">
        <f>SUMIFS(Concentrado!Q$2:Q1009,Concentrado!$A$2:$A1009,"="&amp;$A20,Concentrado!$B$2:$B1009, "=Veracruz")</f>
        <v>3.0284792101514624</v>
      </c>
      <c r="Q20" s="12">
        <f>SUMIFS(Concentrado!R$2:R1009,Concentrado!$A$2:$A1009,"="&amp;$A20,Concentrado!$B$2:$B1009, "=Veracruz")</f>
        <v>10.302119234532704</v>
      </c>
    </row>
    <row r="21" spans="1:17" x14ac:dyDescent="0.25">
      <c r="A21" s="5">
        <v>2009</v>
      </c>
      <c r="B21" s="12">
        <f>SUMIFS(Concentrado!C$2:C1010,Concentrado!$A$2:$A1010,"="&amp;$A21,Concentrado!$B$2:$B1010, "=Veracruz")</f>
        <v>9.1266993291876002</v>
      </c>
      <c r="C21" s="12">
        <f>SUMIFS(Concentrado!D$2:D1010,Concentrado!$A$2:$A1010,"="&amp;$A21,Concentrado!$B$2:$B1010, "=Veracruz")</f>
        <v>19.359665243731271</v>
      </c>
      <c r="D21" s="12">
        <f>SUMIFS(Concentrado!E$2:E1010,Concentrado!$A$2:$A1010,"="&amp;$A21,Concentrado!$B$2:$B1010, "=Veracruz")</f>
        <v>19.448122134207004</v>
      </c>
      <c r="E21" s="12">
        <f>SUMIFS(Concentrado!F$2:F1010,Concentrado!$A$2:$A1010,"="&amp;$A21,Concentrado!$B$2:$B1010, "=Veracruz")</f>
        <v>14.960093949390002</v>
      </c>
      <c r="F21" s="12">
        <f>SUMIFS(Concentrado!G$2:G1010,Concentrado!$A$2:$A1010,"="&amp;$A21,Concentrado!$B$2:$B1010, "=Veracruz")</f>
        <v>47.325485852290008</v>
      </c>
      <c r="G21" s="12">
        <f>SUMIFS(Concentrado!H$2:H1010,Concentrado!$A$2:$A1010,"="&amp;$A21,Concentrado!$B$2:$B1010, "=Veracruz")</f>
        <v>79.435178750069937</v>
      </c>
      <c r="H21" s="12">
        <f>SUMIFS(Concentrado!I$2:I1010,Concentrado!$A$2:$A1010,"="&amp;$A21,Concentrado!$B$2:$B1010, "=Veracruz")</f>
        <v>74.853450220566728</v>
      </c>
      <c r="I21" s="12">
        <f>SUMIFS(Concentrado!J$2:J1010,Concentrado!$A$2:$A1010,"="&amp;$A21,Concentrado!$B$2:$B1010, "=Veracruz")</f>
        <v>83.71594300519186</v>
      </c>
      <c r="J21" s="12">
        <f>SUMIFS(Concentrado!K$2:K1010,Concentrado!$A$2:$A1010,"="&amp;$A21,Concentrado!$B$2:$B1010, "=Veracruz")</f>
        <v>62.570237902869451</v>
      </c>
      <c r="K21" s="12">
        <f>SUMIFS(Concentrado!L$2:L1010,Concentrado!$A$2:$A1010,"="&amp;$A21,Concentrado!$B$2:$B1010, "=Veracruz")</f>
        <v>19.950309870409271</v>
      </c>
      <c r="L21" s="12">
        <f>SUMIFS(Concentrado!M$2:M1010,Concentrado!$A$2:$A1010,"="&amp;$A21,Concentrado!$B$2:$B1010, "=Veracruz")</f>
        <v>9.3214750574061664</v>
      </c>
      <c r="M21" s="12">
        <f>SUMIFS(Concentrado!N$2:N1010,Concentrado!$A$2:$A1010,"="&amp;$A21,Concentrado!$B$2:$B1010, "=Veracruz")</f>
        <v>16.325283844067364</v>
      </c>
      <c r="N21" s="12">
        <f>SUMIFS(Concentrado!O$2:O1010,Concentrado!$A$2:$A1010,"="&amp;$A21,Concentrado!$B$2:$B1010, "=Veracruz")</f>
        <v>2.7136037266148225</v>
      </c>
      <c r="O21" s="12">
        <f>SUMIFS(Concentrado!P$2:P1010,Concentrado!$A$2:$A1010,"="&amp;$A21,Concentrado!$B$2:$B1010, "=Veracruz")</f>
        <v>4.7267759860872802</v>
      </c>
      <c r="P21" s="12">
        <f>SUMIFS(Concentrado!Q$2:Q1010,Concentrado!$A$2:$A1010,"="&amp;$A21,Concentrado!$B$2:$B1010, "=Veracruz")</f>
        <v>3.8436376814549971</v>
      </c>
      <c r="Q21" s="12">
        <f>SUMIFS(Concentrado!R$2:R1010,Concentrado!$A$2:$A1010,"="&amp;$A21,Concentrado!$B$2:$B1010, "=Veracruz")</f>
        <v>9.6744621914173408</v>
      </c>
    </row>
    <row r="22" spans="1:17" x14ac:dyDescent="0.25">
      <c r="A22" s="5">
        <v>2010</v>
      </c>
      <c r="B22" s="12">
        <f>SUMIFS(Concentrado!C$2:C1011,Concentrado!$A$2:$A1011,"="&amp;$A22,Concentrado!$B$2:$B1011, "=Veracruz")</f>
        <v>9.1651518707324762</v>
      </c>
      <c r="C22" s="12">
        <f>SUMIFS(Concentrado!D$2:D1011,Concentrado!$A$2:$A1011,"="&amp;$A22,Concentrado!$B$2:$B1011, "=Veracruz")</f>
        <v>20.274426865559722</v>
      </c>
      <c r="D22" s="12">
        <f>SUMIFS(Concentrado!E$2:E1011,Concentrado!$A$2:$A1011,"="&amp;$A22,Concentrado!$B$2:$B1011, "=Veracruz")</f>
        <v>15.755856383313954</v>
      </c>
      <c r="E22" s="12">
        <f>SUMIFS(Concentrado!F$2:F1011,Concentrado!$A$2:$A1011,"="&amp;$A22,Concentrado!$B$2:$B1011, "=Veracruz")</f>
        <v>14.659796808822549</v>
      </c>
      <c r="F22" s="12">
        <f>SUMIFS(Concentrado!G$2:G1011,Concentrado!$A$2:$A1011,"="&amp;$A22,Concentrado!$B$2:$B1011, "=Veracruz")</f>
        <v>47.51314860397131</v>
      </c>
      <c r="G22" s="12">
        <f>SUMIFS(Concentrado!H$2:H1011,Concentrado!$A$2:$A1011,"="&amp;$A22,Concentrado!$B$2:$B1011, "=Veracruz")</f>
        <v>86.490362797450175</v>
      </c>
      <c r="H22" s="12">
        <f>SUMIFS(Concentrado!I$2:I1011,Concentrado!$A$2:$A1011,"="&amp;$A22,Concentrado!$B$2:$B1011, "=Veracruz")</f>
        <v>83.169838776212941</v>
      </c>
      <c r="I22" s="12">
        <f>SUMIFS(Concentrado!J$2:J1011,Concentrado!$A$2:$A1011,"="&amp;$A22,Concentrado!$B$2:$B1011, "=Veracruz")</f>
        <v>89.613163166836017</v>
      </c>
      <c r="J22" s="12">
        <f>SUMIFS(Concentrado!K$2:K1011,Concentrado!$A$2:$A1011,"="&amp;$A22,Concentrado!$B$2:$B1011, "=Veracruz")</f>
        <v>67.775092530877615</v>
      </c>
      <c r="K22" s="12">
        <f>SUMIFS(Concentrado!L$2:L1011,Concentrado!$A$2:$A1011,"="&amp;$A22,Concentrado!$B$2:$B1011, "=Veracruz")</f>
        <v>20.096328141416198</v>
      </c>
      <c r="L22" s="12">
        <f>SUMIFS(Concentrado!M$2:M1011,Concentrado!$A$2:$A1011,"="&amp;$A22,Concentrado!$B$2:$B1011, "=Veracruz")</f>
        <v>6.4148202224045274</v>
      </c>
      <c r="M22" s="12">
        <f>SUMIFS(Concentrado!N$2:N1011,Concentrado!$A$2:$A1011,"="&amp;$A22,Concentrado!$B$2:$B1011, "=Veracruz")</f>
        <v>11.478130167322375</v>
      </c>
      <c r="N22" s="12">
        <f>SUMIFS(Concentrado!O$2:O1011,Concentrado!$A$2:$A1011,"="&amp;$A22,Concentrado!$B$2:$B1011, "=Veracruz")</f>
        <v>1.6279641156635947</v>
      </c>
      <c r="O22" s="12">
        <f>SUMIFS(Concentrado!P$2:P1011,Concentrado!$A$2:$A1011,"="&amp;$A22,Concentrado!$B$2:$B1011, "=Veracruz")</f>
        <v>3.681955566015839</v>
      </c>
      <c r="P22" s="12">
        <f>SUMIFS(Concentrado!Q$2:Q1011,Concentrado!$A$2:$A1011,"="&amp;$A22,Concentrado!$B$2:$B1011, "=Veracruz")</f>
        <v>3.9108461315665428</v>
      </c>
      <c r="Q22" s="12">
        <f>SUMIFS(Concentrado!R$2:R1011,Concentrado!$A$2:$A1011,"="&amp;$A22,Concentrado!$B$2:$B1011, "=Veracruz")</f>
        <v>8.8284447326452646</v>
      </c>
    </row>
    <row r="23" spans="1:17" x14ac:dyDescent="0.25">
      <c r="A23" s="5">
        <v>2011</v>
      </c>
      <c r="B23" s="12">
        <f>SUMIFS(Concentrado!C$2:C1012,Concentrado!$A$2:$A1012,"="&amp;$A23,Concentrado!$B$2:$B1012, "=Veracruz")</f>
        <v>7.3488324369144333</v>
      </c>
      <c r="C23" s="12">
        <f>SUMIFS(Concentrado!D$2:D1012,Concentrado!$A$2:$A1012,"="&amp;$A23,Concentrado!$B$2:$B1012, "=Veracruz")</f>
        <v>16.500208679109765</v>
      </c>
      <c r="D23" s="12">
        <f>SUMIFS(Concentrado!E$2:E1012,Concentrado!$A$2:$A1012,"="&amp;$A23,Concentrado!$B$2:$B1012, "=Veracruz")</f>
        <v>17.35087392203793</v>
      </c>
      <c r="E23" s="12">
        <f>SUMIFS(Concentrado!F$2:F1012,Concentrado!$A$2:$A1012,"="&amp;$A23,Concentrado!$B$2:$B1012, "=Veracruz")</f>
        <v>14.763854159883174</v>
      </c>
      <c r="F23" s="12">
        <f>SUMIFS(Concentrado!G$2:G1012,Concentrado!$A$2:$A1012,"="&amp;$A23,Concentrado!$B$2:$B1012, "=Veracruz")</f>
        <v>45.640675652619009</v>
      </c>
      <c r="G23" s="12">
        <f>SUMIFS(Concentrado!H$2:H1012,Concentrado!$A$2:$A1012,"="&amp;$A23,Concentrado!$B$2:$B1012, "=Veracruz")</f>
        <v>83.661086545179018</v>
      </c>
      <c r="H23" s="12">
        <f>SUMIFS(Concentrado!I$2:I1012,Concentrado!$A$2:$A1012,"="&amp;$A23,Concentrado!$B$2:$B1012, "=Veracruz")</f>
        <v>79.702423284448656</v>
      </c>
      <c r="I23" s="12">
        <f>SUMIFS(Concentrado!J$2:J1012,Concentrado!$A$2:$A1012,"="&amp;$A23,Concentrado!$B$2:$B1012, "=Veracruz")</f>
        <v>87.387722469839986</v>
      </c>
      <c r="J23" s="12">
        <f>SUMIFS(Concentrado!K$2:K1012,Concentrado!$A$2:$A1012,"="&amp;$A23,Concentrado!$B$2:$B1012, "=Veracruz")</f>
        <v>66.221085241634398</v>
      </c>
      <c r="K23" s="12">
        <f>SUMIFS(Concentrado!L$2:L1012,Concentrado!$A$2:$A1012,"="&amp;$A23,Concentrado!$B$2:$B1012, "=Veracruz")</f>
        <v>21.335359258934883</v>
      </c>
      <c r="L23" s="12">
        <f>SUMIFS(Concentrado!M$2:M1012,Concentrado!$A$2:$A1012,"="&amp;$A23,Concentrado!$B$2:$B1012, "=Veracruz")</f>
        <v>12.869957166338406</v>
      </c>
      <c r="M23" s="12">
        <f>SUMIFS(Concentrado!N$2:N1012,Concentrado!$A$2:$A1012,"="&amp;$A23,Concentrado!$B$2:$B1012, "=Veracruz")</f>
        <v>22.577102774909697</v>
      </c>
      <c r="N23" s="12">
        <f>SUMIFS(Concentrado!O$2:O1012,Concentrado!$A$2:$A1012,"="&amp;$A23,Concentrado!$B$2:$B1012, "=Veracruz")</f>
        <v>3.58348975060147</v>
      </c>
      <c r="O23" s="12">
        <f>SUMIFS(Concentrado!P$2:P1012,Concentrado!$A$2:$A1012,"="&amp;$A23,Concentrado!$B$2:$B1012, "=Veracruz")</f>
        <v>4.2648599907391613</v>
      </c>
      <c r="P23" s="12">
        <f>SUMIFS(Concentrado!Q$2:Q1012,Concentrado!$A$2:$A1012,"="&amp;$A23,Concentrado!$B$2:$B1012, "=Veracruz")</f>
        <v>4.0990368027309261</v>
      </c>
      <c r="Q23" s="12">
        <f>SUMIFS(Concentrado!R$2:R1012,Concentrado!$A$2:$A1012,"="&amp;$A23,Concentrado!$B$2:$B1012, "=Veracruz")</f>
        <v>9.3310371937943124</v>
      </c>
    </row>
    <row r="24" spans="1:17" x14ac:dyDescent="0.25">
      <c r="A24" s="5">
        <v>2012</v>
      </c>
      <c r="B24" s="12">
        <f>SUMIFS(Concentrado!C$2:C1013,Concentrado!$A$2:$A1013,"="&amp;$A24,Concentrado!$B$2:$B1013, "=Veracruz")</f>
        <v>5.6729973627480552</v>
      </c>
      <c r="C24" s="12">
        <f>SUMIFS(Concentrado!D$2:D1013,Concentrado!$A$2:$A1013,"="&amp;$A24,Concentrado!$B$2:$B1013, "=Veracruz")</f>
        <v>15.220236826885028</v>
      </c>
      <c r="D24" s="12">
        <f>SUMIFS(Concentrado!E$2:E1013,Concentrado!$A$2:$A1013,"="&amp;$A24,Concentrado!$B$2:$B1013, "=Veracruz")</f>
        <v>15.830582242709427</v>
      </c>
      <c r="E24" s="12">
        <f>SUMIFS(Concentrado!F$2:F1013,Concentrado!$A$2:$A1013,"="&amp;$A24,Concentrado!$B$2:$B1013, "=Veracruz")</f>
        <v>16.702790630737493</v>
      </c>
      <c r="F24" s="12">
        <f>SUMIFS(Concentrado!G$2:G1013,Concentrado!$A$2:$A1013,"="&amp;$A24,Concentrado!$B$2:$B1013, "=Veracruz")</f>
        <v>49.06258377643195</v>
      </c>
      <c r="G24" s="12">
        <f>SUMIFS(Concentrado!H$2:H1013,Concentrado!$A$2:$A1013,"="&amp;$A24,Concentrado!$B$2:$B1013, "=Veracruz")</f>
        <v>89.490794738831028</v>
      </c>
      <c r="H24" s="12">
        <f>SUMIFS(Concentrado!I$2:I1013,Concentrado!$A$2:$A1013,"="&amp;$A24,Concentrado!$B$2:$B1013, "=Veracruz")</f>
        <v>85.422245682977803</v>
      </c>
      <c r="I24" s="12">
        <f>SUMIFS(Concentrado!J$2:J1013,Concentrado!$A$2:$A1013,"="&amp;$A24,Concentrado!$B$2:$B1013, "=Veracruz")</f>
        <v>93.325345875009958</v>
      </c>
      <c r="J24" s="12">
        <f>SUMIFS(Concentrado!K$2:K1013,Concentrado!$A$2:$A1013,"="&amp;$A24,Concentrado!$B$2:$B1013, "=Veracruz")</f>
        <v>70.954223717938476</v>
      </c>
      <c r="K24" s="12">
        <f>SUMIFS(Concentrado!L$2:L1013,Concentrado!$A$2:$A1013,"="&amp;$A24,Concentrado!$B$2:$B1013, "=Veracruz")</f>
        <v>21.942273222019235</v>
      </c>
      <c r="L24" s="12">
        <f>SUMIFS(Concentrado!M$2:M1013,Concentrado!$A$2:$A1013,"="&amp;$A24,Concentrado!$B$2:$B1013, "=Veracruz")</f>
        <v>12.919047464052561</v>
      </c>
      <c r="M24" s="12">
        <f>SUMIFS(Concentrado!N$2:N1013,Concentrado!$A$2:$A1013,"="&amp;$A24,Concentrado!$B$2:$B1013, "=Veracruz")</f>
        <v>22.689474596206352</v>
      </c>
      <c r="N24" s="12">
        <f>SUMIFS(Concentrado!O$2:O1013,Concentrado!$A$2:$A1013,"="&amp;$A24,Concentrado!$B$2:$B1013, "=Veracruz")</f>
        <v>3.3932050945923051</v>
      </c>
      <c r="O24" s="12">
        <f>SUMIFS(Concentrado!P$2:P1013,Concentrado!$A$2:$A1013,"="&amp;$A24,Concentrado!$B$2:$B1013, "=Veracruz")</f>
        <v>3.8839255013203564</v>
      </c>
      <c r="P24" s="12">
        <f>SUMIFS(Concentrado!Q$2:Q1013,Concentrado!$A$2:$A1013,"="&amp;$A24,Concentrado!$B$2:$B1013, "=Veracruz")</f>
        <v>3.455970868301999</v>
      </c>
      <c r="Q24" s="12">
        <f>SUMIFS(Concentrado!R$2:R1013,Concentrado!$A$2:$A1013,"="&amp;$A24,Concentrado!$B$2:$B1013, "=Veracruz")</f>
        <v>8.8095839224716403</v>
      </c>
    </row>
    <row r="25" spans="1:17" x14ac:dyDescent="0.25">
      <c r="A25" s="5">
        <v>2013</v>
      </c>
      <c r="B25" s="12">
        <f>SUMIFS(Concentrado!C$2:C1014,Concentrado!$A$2:$A1014,"="&amp;$A25,Concentrado!$B$2:$B1014, "=Veracruz")</f>
        <v>10.082705811505887</v>
      </c>
      <c r="C25" s="12">
        <f>SUMIFS(Concentrado!D$2:D1014,Concentrado!$A$2:$A1014,"="&amp;$A25,Concentrado!$B$2:$B1014, "=Veracruz")</f>
        <v>17.817384242250128</v>
      </c>
      <c r="D25" s="12">
        <f>SUMIFS(Concentrado!E$2:E1014,Concentrado!$A$2:$A1014,"="&amp;$A25,Concentrado!$B$2:$B1014, "=Veracruz")</f>
        <v>16.127112363735499</v>
      </c>
      <c r="E25" s="12">
        <f>SUMIFS(Concentrado!F$2:F1014,Concentrado!$A$2:$A1014,"="&amp;$A25,Concentrado!$B$2:$B1014, "=Veracruz")</f>
        <v>15.060504403170984</v>
      </c>
      <c r="F25" s="12">
        <f>SUMIFS(Concentrado!G$2:G1014,Concentrado!$A$2:$A1014,"="&amp;$A25,Concentrado!$B$2:$B1014, "=Veracruz")</f>
        <v>49.555856889118516</v>
      </c>
      <c r="G25" s="12">
        <f>SUMIFS(Concentrado!H$2:H1014,Concentrado!$A$2:$A1014,"="&amp;$A25,Concentrado!$B$2:$B1014, "=Veracruz")</f>
        <v>92.670939088689011</v>
      </c>
      <c r="H25" s="12">
        <f>SUMIFS(Concentrado!I$2:I1014,Concentrado!$A$2:$A1014,"="&amp;$A25,Concentrado!$B$2:$B1014, "=Veracruz")</f>
        <v>88.582702335013437</v>
      </c>
      <c r="I25" s="12">
        <f>SUMIFS(Concentrado!J$2:J1014,Concentrado!$A$2:$A1014,"="&amp;$A25,Concentrado!$B$2:$B1014, "=Veracruz")</f>
        <v>96.527937612215837</v>
      </c>
      <c r="J25" s="12">
        <f>SUMIFS(Concentrado!K$2:K1014,Concentrado!$A$2:$A1014,"="&amp;$A25,Concentrado!$B$2:$B1014, "=Veracruz")</f>
        <v>74.558829225273428</v>
      </c>
      <c r="K25" s="12">
        <f>SUMIFS(Concentrado!L$2:L1014,Concentrado!$A$2:$A1014,"="&amp;$A25,Concentrado!$B$2:$B1014, "=Veracruz")</f>
        <v>21.885983337355487</v>
      </c>
      <c r="L25" s="12">
        <f>SUMIFS(Concentrado!M$2:M1014,Concentrado!$A$2:$A1014,"="&amp;$A25,Concentrado!$B$2:$B1014, "=Veracruz")</f>
        <v>9.8567616391720119</v>
      </c>
      <c r="M25" s="12">
        <f>SUMIFS(Concentrado!N$2:N1014,Concentrado!$A$2:$A1014,"="&amp;$A25,Concentrado!$B$2:$B1014, "=Veracruz")</f>
        <v>17.644937820773464</v>
      </c>
      <c r="N25" s="12">
        <f>SUMIFS(Concentrado!O$2:O1014,Concentrado!$A$2:$A1014,"="&amp;$A25,Concentrado!$B$2:$B1014, "=Veracruz")</f>
        <v>2.4125952914825253</v>
      </c>
      <c r="O25" s="12">
        <f>SUMIFS(Concentrado!P$2:P1014,Concentrado!$A$2:$A1014,"="&amp;$A25,Concentrado!$B$2:$B1014, "=Veracruz")</f>
        <v>3.8297424179078754</v>
      </c>
      <c r="P25" s="12">
        <f>SUMIFS(Concentrado!Q$2:Q1014,Concentrado!$A$2:$A1014,"="&amp;$A25,Concentrado!$B$2:$B1014, "=Veracruz")</f>
        <v>3.525592324338604</v>
      </c>
      <c r="Q25" s="12">
        <f>SUMIFS(Concentrado!R$2:R1014,Concentrado!$A$2:$A1014,"="&amp;$A25,Concentrado!$B$2:$B1014, "=Veracruz")</f>
        <v>8.5036293738448716</v>
      </c>
    </row>
    <row r="26" spans="1:17" x14ac:dyDescent="0.25">
      <c r="A26" s="5">
        <v>2014</v>
      </c>
      <c r="B26" s="12">
        <f>SUMIFS(Concentrado!C$2:C1015,Concentrado!$A$2:$A1015,"="&amp;$A26,Concentrado!$B$2:$B1015, "=Veracruz")</f>
        <v>7.5832677265776987</v>
      </c>
      <c r="C26" s="12">
        <f>SUMIFS(Concentrado!D$2:D1015,Concentrado!$A$2:$A1015,"="&amp;$A26,Concentrado!$B$2:$B1015, "=Veracruz")</f>
        <v>17.786209758700423</v>
      </c>
      <c r="D26" s="12">
        <f>SUMIFS(Concentrado!E$2:E1015,Concentrado!$A$2:$A1015,"="&amp;$A26,Concentrado!$B$2:$B1015, "=Veracruz")</f>
        <v>14.241284104429957</v>
      </c>
      <c r="E26" s="12">
        <f>SUMIFS(Concentrado!F$2:F1015,Concentrado!$A$2:$A1015,"="&amp;$A26,Concentrado!$B$2:$B1015, "=Veracruz")</f>
        <v>15.410656406259983</v>
      </c>
      <c r="F26" s="12">
        <f>SUMIFS(Concentrado!G$2:G1015,Concentrado!$A$2:$A1015,"="&amp;$A26,Concentrado!$B$2:$B1015, "=Veracruz")</f>
        <v>48.347398030942337</v>
      </c>
      <c r="G26" s="12">
        <f>SUMIFS(Concentrado!H$2:H1015,Concentrado!$A$2:$A1015,"="&amp;$A26,Concentrado!$B$2:$B1015, "=Veracruz")</f>
        <v>101.1179036965452</v>
      </c>
      <c r="H26" s="12">
        <f>SUMIFS(Concentrado!I$2:I1015,Concentrado!$A$2:$A1015,"="&amp;$A26,Concentrado!$B$2:$B1015, "=Veracruz")</f>
        <v>96.720471270433109</v>
      </c>
      <c r="I26" s="12">
        <f>SUMIFS(Concentrado!J$2:J1015,Concentrado!$A$2:$A1015,"="&amp;$A26,Concentrado!$B$2:$B1015, "=Veracruz")</f>
        <v>105.27069095072817</v>
      </c>
      <c r="J26" s="12">
        <f>SUMIFS(Concentrado!K$2:K1015,Concentrado!$A$2:$A1015,"="&amp;$A26,Concentrado!$B$2:$B1015, "=Veracruz")</f>
        <v>74.642238059910326</v>
      </c>
      <c r="K26" s="12">
        <f>SUMIFS(Concentrado!L$2:L1015,Concentrado!$A$2:$A1015,"="&amp;$A26,Concentrado!$B$2:$B1015, "=Veracruz")</f>
        <v>23.972868699714791</v>
      </c>
      <c r="L26" s="12">
        <f>SUMIFS(Concentrado!M$2:M1015,Concentrado!$A$2:$A1015,"="&amp;$A26,Concentrado!$B$2:$B1015, "=Veracruz")</f>
        <v>11.32392927831973</v>
      </c>
      <c r="M26" s="12">
        <f>SUMIFS(Concentrado!N$2:N1015,Concentrado!$A$2:$A1015,"="&amp;$A26,Concentrado!$B$2:$B1015, "=Veracruz")</f>
        <v>20.713185281210542</v>
      </c>
      <c r="N26" s="12">
        <f>SUMIFS(Concentrado!O$2:O1015,Concentrado!$A$2:$A1015,"="&amp;$A26,Concentrado!$B$2:$B1015, "=Veracruz")</f>
        <v>2.3616130532794219</v>
      </c>
      <c r="O26" s="12">
        <f>SUMIFS(Concentrado!P$2:P1015,Concentrado!$A$2:$A1015,"="&amp;$A26,Concentrado!$B$2:$B1015, "=Veracruz")</f>
        <v>4.5560661018086526</v>
      </c>
      <c r="P26" s="12">
        <f>SUMIFS(Concentrado!Q$2:Q1015,Concentrado!$A$2:$A1015,"="&amp;$A26,Concentrado!$B$2:$B1015, "=Veracruz")</f>
        <v>3.3615998074318587</v>
      </c>
      <c r="Q26" s="12">
        <f>SUMIFS(Concentrado!R$2:R1015,Concentrado!$A$2:$A1015,"="&amp;$A26,Concentrado!$B$2:$B1015, "=Veracruz")</f>
        <v>8.3549250688361187</v>
      </c>
    </row>
    <row r="27" spans="1:17" x14ac:dyDescent="0.25">
      <c r="A27" s="5">
        <v>2015</v>
      </c>
      <c r="B27" s="12">
        <f>SUMIFS(Concentrado!C$2:C1016,Concentrado!$A$2:$A1016,"="&amp;$A27,Concentrado!$B$2:$B1016, "=Veracruz")</f>
        <v>6.3342297645456638</v>
      </c>
      <c r="C27" s="12">
        <f>SUMIFS(Concentrado!D$2:D1016,Concentrado!$A$2:$A1016,"="&amp;$A27,Concentrado!$B$2:$B1016, "=Veracruz")</f>
        <v>16.661778293696202</v>
      </c>
      <c r="D27" s="12">
        <f>SUMIFS(Concentrado!E$2:E1016,Concentrado!$A$2:$A1016,"="&amp;$A27,Concentrado!$B$2:$B1016, "=Veracruz")</f>
        <v>15.01816092593714</v>
      </c>
      <c r="E27" s="12">
        <f>SUMIFS(Concentrado!F$2:F1016,Concentrado!$A$2:$A1016,"="&amp;$A27,Concentrado!$B$2:$B1016, "=Veracruz")</f>
        <v>15.345532281270922</v>
      </c>
      <c r="F27" s="12">
        <f>SUMIFS(Concentrado!G$2:G1016,Concentrado!$A$2:$A1016,"="&amp;$A27,Concentrado!$B$2:$B1016, "=Veracruz")</f>
        <v>48.35888563646089</v>
      </c>
      <c r="G27" s="12">
        <f>SUMIFS(Concentrado!H$2:H1016,Concentrado!$A$2:$A1016,"="&amp;$A27,Concentrado!$B$2:$B1016, "=Veracruz")</f>
        <v>105.76068090658113</v>
      </c>
      <c r="H27" s="12">
        <f>SUMIFS(Concentrado!I$2:I1016,Concentrado!$A$2:$A1016,"="&amp;$A27,Concentrado!$B$2:$B1016, "=Veracruz")</f>
        <v>100.55541447333758</v>
      </c>
      <c r="I27" s="12">
        <f>SUMIFS(Concentrado!J$2:J1016,Concentrado!$A$2:$A1016,"="&amp;$A27,Concentrado!$B$2:$B1016, "=Veracruz")</f>
        <v>110.68122179416881</v>
      </c>
      <c r="J27" s="12">
        <f>SUMIFS(Concentrado!K$2:K1016,Concentrado!$A$2:$A1016,"="&amp;$A27,Concentrado!$B$2:$B1016, "=Veracruz")</f>
        <v>85.363284784052126</v>
      </c>
      <c r="K27" s="12">
        <f>SUMIFS(Concentrado!L$2:L1016,Concentrado!$A$2:$A1016,"="&amp;$A27,Concentrado!$B$2:$B1016, "=Veracruz")</f>
        <v>25.420907124746158</v>
      </c>
      <c r="L27" s="12">
        <f>SUMIFS(Concentrado!M$2:M1016,Concentrado!$A$2:$A1016,"="&amp;$A27,Concentrado!$B$2:$B1016, "=Veracruz")</f>
        <v>12.63158201282136</v>
      </c>
      <c r="M27" s="12">
        <f>SUMIFS(Concentrado!N$2:N1016,Concentrado!$A$2:$A1016,"="&amp;$A27,Concentrado!$B$2:$B1016, "=Veracruz")</f>
        <v>23.12250156501381</v>
      </c>
      <c r="N27" s="12">
        <f>SUMIFS(Concentrado!O$2:O1016,Concentrado!$A$2:$A1016,"="&amp;$A27,Concentrado!$B$2:$B1016, "=Veracruz")</f>
        <v>2.6673017834807156</v>
      </c>
      <c r="O27" s="12">
        <f>SUMIFS(Concentrado!P$2:P1016,Concentrado!$A$2:$A1016,"="&amp;$A27,Concentrado!$B$2:$B1016, "=Veracruz")</f>
        <v>3.2396716099829779</v>
      </c>
      <c r="P27" s="12">
        <f>SUMIFS(Concentrado!Q$2:Q1016,Concentrado!$A$2:$A1016,"="&amp;$A27,Concentrado!$B$2:$B1016, "=Veracruz")</f>
        <v>3.2398005738936626</v>
      </c>
      <c r="Q27" s="12">
        <f>SUMIFS(Concentrado!R$2:R1016,Concentrado!$A$2:$A1016,"="&amp;$A27,Concentrado!$B$2:$B1016, "=Veracruz")</f>
        <v>8.4938591824927485</v>
      </c>
    </row>
    <row r="28" spans="1:17" x14ac:dyDescent="0.25">
      <c r="A28" s="5">
        <v>2016</v>
      </c>
      <c r="B28" s="12">
        <f>SUMIFS(Concentrado!C$2:C1017,Concentrado!$A$2:$A1017,"="&amp;$A28,Concentrado!$B$2:$B1017, "=Veracruz")</f>
        <v>10.893892111856829</v>
      </c>
      <c r="C28" s="12">
        <f>SUMIFS(Concentrado!D$2:D1017,Concentrado!$A$2:$A1017,"="&amp;$A28,Concentrado!$B$2:$B1017, "=Veracruz")</f>
        <v>15.030813166992335</v>
      </c>
      <c r="D28" s="12">
        <f>SUMIFS(Concentrado!E$2:E1017,Concentrado!$A$2:$A1017,"="&amp;$A28,Concentrado!$B$2:$B1017, "=Veracruz")</f>
        <v>13.581502475811465</v>
      </c>
      <c r="E28" s="12">
        <f>SUMIFS(Concentrado!F$2:F1017,Concentrado!$A$2:$A1017,"="&amp;$A28,Concentrado!$B$2:$B1017, "=Veracruz")</f>
        <v>17.037151034745744</v>
      </c>
      <c r="F28" s="12">
        <f>SUMIFS(Concentrado!G$2:G1017,Concentrado!$A$2:$A1017,"="&amp;$A28,Concentrado!$B$2:$B1017, "=Veracruz")</f>
        <v>45.700365046729317</v>
      </c>
      <c r="G28" s="12">
        <f>SUMIFS(Concentrado!H$2:H1017,Concentrado!$A$2:$A1017,"="&amp;$A28,Concentrado!$B$2:$B1017, "=Veracruz")</f>
        <v>110.28546645088936</v>
      </c>
      <c r="H28" s="12">
        <f>SUMIFS(Concentrado!I$2:I1017,Concentrado!$A$2:$A1017,"="&amp;$A28,Concentrado!$B$2:$B1017, "=Veracruz")</f>
        <v>105.29466920996835</v>
      </c>
      <c r="I28" s="12">
        <f>SUMIFS(Concentrado!J$2:J1017,Concentrado!$A$2:$A1017,"="&amp;$A28,Concentrado!$B$2:$B1017, "=Veracruz")</f>
        <v>115.00467060262119</v>
      </c>
      <c r="J28" s="12">
        <f>SUMIFS(Concentrado!K$2:K1017,Concentrado!$A$2:$A1017,"="&amp;$A28,Concentrado!$B$2:$B1017, "=Veracruz")</f>
        <v>93.668096778502857</v>
      </c>
      <c r="K28" s="12">
        <f>SUMIFS(Concentrado!L$2:L1017,Concentrado!$A$2:$A1017,"="&amp;$A28,Concentrado!$B$2:$B1017, "=Veracruz")</f>
        <v>23.374939683877987</v>
      </c>
      <c r="L28" s="12">
        <f>SUMIFS(Concentrado!M$2:M1017,Concentrado!$A$2:$A1017,"="&amp;$A28,Concentrado!$B$2:$B1017, "=Veracruz")</f>
        <v>15.883896770783345</v>
      </c>
      <c r="M28" s="12">
        <f>SUMIFS(Concentrado!N$2:N1017,Concentrado!$A$2:$A1017,"="&amp;$A28,Concentrado!$B$2:$B1017, "=Veracruz")</f>
        <v>28.847176761941519</v>
      </c>
      <c r="N28" s="12">
        <f>SUMIFS(Concentrado!O$2:O1017,Concentrado!$A$2:$A1017,"="&amp;$A28,Concentrado!$B$2:$B1017, "=Veracruz")</f>
        <v>3.5090928784363666</v>
      </c>
      <c r="O28" s="12">
        <f>SUMIFS(Concentrado!P$2:P1017,Concentrado!$A$2:$A1017,"="&amp;$A28,Concentrado!$B$2:$B1017, "=Veracruz")</f>
        <v>2.7086371755879326</v>
      </c>
      <c r="P28" s="12">
        <f>SUMIFS(Concentrado!Q$2:Q1017,Concentrado!$A$2:$A1017,"="&amp;$A28,Concentrado!$B$2:$B1017, "=Veracruz")</f>
        <v>2.8376984389893032</v>
      </c>
      <c r="Q28" s="12">
        <f>SUMIFS(Concentrado!R$2:R1017,Concentrado!$A$2:$A1017,"="&amp;$A28,Concentrado!$B$2:$B1017, "=Veracruz")</f>
        <v>7.7796224153647424</v>
      </c>
    </row>
    <row r="29" spans="1:17" x14ac:dyDescent="0.25">
      <c r="A29" s="5">
        <v>2017</v>
      </c>
      <c r="B29" s="12">
        <f>SUMIFS(Concentrado!C$2:C1018,Concentrado!$A$2:$A1018,"="&amp;$A29,Concentrado!$B$2:$B1018, "=Veracruz")</f>
        <v>6.9294786953177514</v>
      </c>
      <c r="C29" s="12">
        <f>SUMIFS(Concentrado!D$2:D1018,Concentrado!$A$2:$A1018,"="&amp;$A29,Concentrado!$B$2:$B1018, "=Veracruz")</f>
        <v>20.234077790327831</v>
      </c>
      <c r="D29" s="12">
        <f>SUMIFS(Concentrado!E$2:E1018,Concentrado!$A$2:$A1018,"="&amp;$A29,Concentrado!$B$2:$B1018, "=Veracruz")</f>
        <v>14.469817581460923</v>
      </c>
      <c r="E29" s="12">
        <f>SUMIFS(Concentrado!F$2:F1018,Concentrado!$A$2:$A1018,"="&amp;$A29,Concentrado!$B$2:$B1018, "=Veracruz")</f>
        <v>17.751224300753972</v>
      </c>
      <c r="F29" s="12">
        <f>SUMIFS(Concentrado!G$2:G1018,Concentrado!$A$2:$A1018,"="&amp;$A29,Concentrado!$B$2:$B1018, "=Veracruz")</f>
        <v>48.253443046424891</v>
      </c>
      <c r="G29" s="12">
        <f>SUMIFS(Concentrado!H$2:H1018,Concentrado!$A$2:$A1018,"="&amp;$A29,Concentrado!$B$2:$B1018, "=Veracruz")</f>
        <v>105.93327826967527</v>
      </c>
      <c r="H29" s="12">
        <f>SUMIFS(Concentrado!I$2:I1018,Concentrado!$A$2:$A1018,"="&amp;$A29,Concentrado!$B$2:$B1018, "=Veracruz")</f>
        <v>100.41159664266074</v>
      </c>
      <c r="I29" s="12">
        <f>SUMIFS(Concentrado!J$2:J1018,Concentrado!$A$2:$A1018,"="&amp;$A29,Concentrado!$B$2:$B1018, "=Veracruz")</f>
        <v>111.15177104453409</v>
      </c>
      <c r="J29" s="12">
        <f>SUMIFS(Concentrado!K$2:K1018,Concentrado!$A$2:$A1018,"="&amp;$A29,Concentrado!$B$2:$B1018, "=Veracruz")</f>
        <v>98.185847844047686</v>
      </c>
      <c r="K29" s="12">
        <f>SUMIFS(Concentrado!L$2:L1018,Concentrado!$A$2:$A1018,"="&amp;$A29,Concentrado!$B$2:$B1018, "=Veracruz")</f>
        <v>21.618792759339861</v>
      </c>
      <c r="L29" s="12">
        <f>SUMIFS(Concentrado!M$2:M1018,Concentrado!$A$2:$A1018,"="&amp;$A29,Concentrado!$B$2:$B1018, "=Veracruz")</f>
        <v>21.785917606733985</v>
      </c>
      <c r="M29" s="12">
        <f>SUMIFS(Concentrado!N$2:N1018,Concentrado!$A$2:$A1018,"="&amp;$A29,Concentrado!$B$2:$B1018, "=Veracruz")</f>
        <v>39.678181692658953</v>
      </c>
      <c r="N29" s="12">
        <f>SUMIFS(Concentrado!O$2:O1018,Concentrado!$A$2:$A1018,"="&amp;$A29,Concentrado!$B$2:$B1018, "=Veracruz")</f>
        <v>4.876096076739536</v>
      </c>
      <c r="O29" s="12">
        <f>SUMIFS(Concentrado!P$2:P1018,Concentrado!$A$2:$A1018,"="&amp;$A29,Concentrado!$B$2:$B1018, "=Veracruz")</f>
        <v>3.3096715291844374</v>
      </c>
      <c r="P29" s="12">
        <f>SUMIFS(Concentrado!Q$2:Q1018,Concentrado!$A$2:$A1018,"="&amp;$A29,Concentrado!$B$2:$B1018, "=Veracruz")</f>
        <v>2.9963097639946468</v>
      </c>
      <c r="Q29" s="12">
        <f>SUMIFS(Concentrado!R$2:R1018,Concentrado!$A$2:$A1018,"="&amp;$A29,Concentrado!$B$2:$B1018, "=Veracruz")</f>
        <v>7.9503677403204573</v>
      </c>
    </row>
    <row r="30" spans="1:17" x14ac:dyDescent="0.25">
      <c r="A30" s="5">
        <v>2018</v>
      </c>
      <c r="B30" s="12">
        <f>SUMIFS(Concentrado!C$2:C1019,Concentrado!$A$2:$A1019,"="&amp;$A30,Concentrado!$B$2:$B1019, "=Veracruz")</f>
        <v>4.0464476375722427</v>
      </c>
      <c r="C30" s="12">
        <f>SUMIFS(Concentrado!D$2:D1019,Concentrado!$A$2:$A1019,"="&amp;$A30,Concentrado!$B$2:$B1019, "=Veracruz")</f>
        <v>17.022986613234952</v>
      </c>
      <c r="D30" s="12">
        <f>SUMIFS(Concentrado!E$2:E1019,Concentrado!$A$2:$A1019,"="&amp;$A30,Concentrado!$B$2:$B1019, "=Veracruz")</f>
        <v>13.856674499320595</v>
      </c>
      <c r="E30" s="12">
        <f>SUMIFS(Concentrado!F$2:F1019,Concentrado!$A$2:$A1019,"="&amp;$A30,Concentrado!$B$2:$B1019, "=Veracruz")</f>
        <v>19.072389058053627</v>
      </c>
      <c r="F30" s="12">
        <f>SUMIFS(Concentrado!G$2:G1019,Concentrado!$A$2:$A1019,"="&amp;$A30,Concentrado!$B$2:$B1019, "=Veracruz")</f>
        <v>47.164699842429044</v>
      </c>
      <c r="G30" s="12">
        <f>SUMIFS(Concentrado!H$2:H1019,Concentrado!$A$2:$A1019,"="&amp;$A30,Concentrado!$B$2:$B1019, "=Veracruz")</f>
        <v>110.72823705209397</v>
      </c>
      <c r="H30" s="12">
        <f>SUMIFS(Concentrado!I$2:I1019,Concentrado!$A$2:$A1019,"="&amp;$A30,Concentrado!$B$2:$B1019, "=Veracruz")</f>
        <v>104.98414741814911</v>
      </c>
      <c r="I30" s="12">
        <f>SUMIFS(Concentrado!J$2:J1019,Concentrado!$A$2:$A1019,"="&amp;$A30,Concentrado!$B$2:$B1019, "=Veracruz")</f>
        <v>116.17682116792867</v>
      </c>
      <c r="J30" s="12">
        <f>SUMIFS(Concentrado!K$2:K1019,Concentrado!$A$2:$A1019,"="&amp;$A30,Concentrado!$B$2:$B1019, "=Veracruz")</f>
        <v>107.63367983284175</v>
      </c>
      <c r="K30" s="12">
        <f>SUMIFS(Concentrado!L$2:L1019,Concentrado!$A$2:$A1019,"="&amp;$A30,Concentrado!$B$2:$B1019, "=Veracruz")</f>
        <v>21.412913172296999</v>
      </c>
      <c r="L30" s="12">
        <f>SUMIFS(Concentrado!M$2:M1019,Concentrado!$A$2:$A1019,"="&amp;$A30,Concentrado!$B$2:$B1019, "=Veracruz")</f>
        <v>23.997639125542154</v>
      </c>
      <c r="M30" s="12">
        <f>SUMIFS(Concentrado!N$2:N1019,Concentrado!$A$2:$A1019,"="&amp;$A30,Concentrado!$B$2:$B1019, "=Veracruz")</f>
        <v>43.643723688363309</v>
      </c>
      <c r="N30" s="12">
        <f>SUMIFS(Concentrado!O$2:O1019,Concentrado!$A$2:$A1019,"="&amp;$A30,Concentrado!$B$2:$B1019, "=Veracruz")</f>
        <v>5.4411053374937808</v>
      </c>
      <c r="O30" s="12">
        <f>SUMIFS(Concentrado!P$2:P1019,Concentrado!$A$2:$A1019,"="&amp;$A30,Concentrado!$B$2:$B1019, "=Veracruz")</f>
        <v>2.3982870587372243</v>
      </c>
      <c r="P30" s="12">
        <f>SUMIFS(Concentrado!Q$2:Q1019,Concentrado!$A$2:$A1019,"="&amp;$A30,Concentrado!$B$2:$B1019, "=Veracruz")</f>
        <v>2.7507175282241993</v>
      </c>
      <c r="Q30" s="12">
        <f>SUMIFS(Concentrado!R$2:R1019,Concentrado!$A$2:$A1019,"="&amp;$A30,Concentrado!$B$2:$B1019, "=Veracruz")</f>
        <v>7.6948951543858</v>
      </c>
    </row>
    <row r="31" spans="1:17" x14ac:dyDescent="0.25">
      <c r="A31" s="5">
        <v>2019</v>
      </c>
      <c r="B31" s="12">
        <f>SUMIFS(Concentrado!C$2:C1020,Concentrado!$A$2:$A1020,"="&amp;$A31,Concentrado!$B$2:$B1020, "=Veracruz")</f>
        <v>5.2070726119239144</v>
      </c>
      <c r="C31" s="12">
        <f>SUMIFS(Concentrado!D$2:D1020,Concentrado!$A$2:$A1020,"="&amp;$A31,Concentrado!$B$2:$B1020, "=Veracruz")</f>
        <v>18.154388295626624</v>
      </c>
      <c r="D31" s="12">
        <f>SUMIFS(Concentrado!E$2:E1020,Concentrado!$A$2:$A1020,"="&amp;$A31,Concentrado!$B$2:$B1020, "=Veracruz")</f>
        <v>14.225831041606913</v>
      </c>
      <c r="E31" s="12">
        <f>SUMIFS(Concentrado!F$2:F1020,Concentrado!$A$2:$A1020,"="&amp;$A31,Concentrado!$B$2:$B1020, "=Veracruz")</f>
        <v>19.939170193087858</v>
      </c>
      <c r="F31" s="12">
        <f>SUMIFS(Concentrado!G$2:G1020,Concentrado!$A$2:$A1020,"="&amp;$A31,Concentrado!$B$2:$B1020, "=Veracruz")</f>
        <v>47.274861092005757</v>
      </c>
      <c r="G31" s="12">
        <f>SUMIFS(Concentrado!H$2:H1020,Concentrado!$A$2:$A1020,"="&amp;$A31,Concentrado!$B$2:$B1020, "=Veracruz")</f>
        <v>110.9508017190895</v>
      </c>
      <c r="H31" s="12">
        <f>SUMIFS(Concentrado!I$2:I1020,Concentrado!$A$2:$A1020,"="&amp;$A31,Concentrado!$B$2:$B1020, "=Veracruz")</f>
        <v>105.07384646214588</v>
      </c>
      <c r="I31" s="12">
        <f>SUMIFS(Concentrado!J$2:J1020,Concentrado!$A$2:$A1020,"="&amp;$A31,Concentrado!$B$2:$B1020, "=Veracruz")</f>
        <v>116.5212898686937</v>
      </c>
      <c r="J31" s="12">
        <f>SUMIFS(Concentrado!K$2:K1020,Concentrado!$A$2:$A1020,"="&amp;$A31,Concentrado!$B$2:$B1020, "=Veracruz")</f>
        <v>113.9548847981262</v>
      </c>
      <c r="K31" s="12">
        <f>SUMIFS(Concentrado!L$2:L1020,Concentrado!$A$2:$A1020,"="&amp;$A31,Concentrado!$B$2:$B1020, "=Veracruz")</f>
        <v>19.603114680459218</v>
      </c>
      <c r="L31" s="12">
        <f>SUMIFS(Concentrado!M$2:M1020,Concentrado!$A$2:$A1020,"="&amp;$A31,Concentrado!$B$2:$B1020, "=Veracruz")</f>
        <v>28.462214584128283</v>
      </c>
      <c r="M31" s="12">
        <f>SUMIFS(Concentrado!N$2:N1020,Concentrado!$A$2:$A1020,"="&amp;$A31,Concentrado!$B$2:$B1020, "=Veracruz")</f>
        <v>51.748444817307124</v>
      </c>
      <c r="N31" s="12">
        <f>SUMIFS(Concentrado!O$2:O1020,Concentrado!$A$2:$A1020,"="&amp;$A31,Concentrado!$B$2:$B1020, "=Veracruz")</f>
        <v>6.5268411188242332</v>
      </c>
      <c r="O31" s="12">
        <f>SUMIFS(Concentrado!P$2:P1020,Concentrado!$A$2:$A1020,"="&amp;$A31,Concentrado!$B$2:$B1020, "=Veracruz")</f>
        <v>2.439435705490109</v>
      </c>
      <c r="P31" s="12">
        <f>SUMIFS(Concentrado!Q$2:Q1020,Concentrado!$A$2:$A1020,"="&amp;$A31,Concentrado!$B$2:$B1020, "=Veracruz")</f>
        <v>2.6388808223695097</v>
      </c>
      <c r="Q31" s="12">
        <f>SUMIFS(Concentrado!R$2:R1020,Concentrado!$A$2:$A1020,"="&amp;$A31,Concentrado!$B$2:$B1020, "=Veracruz")</f>
        <v>7.4454137488282601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"=Yucatán")</f>
        <v>121.93051504066922</v>
      </c>
      <c r="C2" s="12">
        <f>SUMIFS(Concentrado!D$2:D991,Concentrado!$A$2:$A991,"="&amp;$A2,Concentrado!$B$2:$B991, "=Yucatán")</f>
        <v>86.946232244190298</v>
      </c>
      <c r="D2" s="12">
        <f>SUMIFS(Concentrado!E$2:E991,Concentrado!$A$2:$A991,"="&amp;$A2,Concentrado!$B$2:$B991, "=Yucatán")</f>
        <v>32.043258398838432</v>
      </c>
      <c r="E2" s="12">
        <f>SUMIFS(Concentrado!F$2:F991,Concentrado!$A$2:$A991,"="&amp;$A2,Concentrado!$B$2:$B991, "=Yucatán")</f>
        <v>8.0108145997096081</v>
      </c>
      <c r="F2" s="12">
        <f>SUMIFS(Concentrado!G$2:G991,Concentrado!$A$2:$A991,"="&amp;$A2,Concentrado!$B$2:$B991, "=Yucatán")</f>
        <v>37.851387043049641</v>
      </c>
      <c r="G2" s="12">
        <f>SUMIFS(Concentrado!H$2:H991,Concentrado!$A$2:$A991,"="&amp;$A2,Concentrado!$B$2:$B991, "=Yucatán")</f>
        <v>28.334256610855483</v>
      </c>
      <c r="H2" s="12">
        <f>SUMIFS(Concentrado!I$2:I991,Concentrado!$A$2:$A991,"="&amp;$A2,Concentrado!$B$2:$B991, "=Yucatán")</f>
        <v>22.258516363553877</v>
      </c>
      <c r="I2" s="12">
        <f>SUMIFS(Concentrado!J$2:J991,Concentrado!$A$2:$A991,"="&amp;$A2,Concentrado!$B$2:$B991, "=Yucatán")</f>
        <v>34.371038174390762</v>
      </c>
      <c r="J2" s="12">
        <f>SUMIFS(Concentrado!K$2:K991,Concentrado!$A$2:$A991,"="&amp;$A2,Concentrado!$B$2:$B991, "=Yucatán")</f>
        <v>47.906797960498793</v>
      </c>
      <c r="K2" s="12">
        <f>SUMIFS(Concentrado!L$2:L991,Concentrado!$A$2:$A991,"="&amp;$A2,Concentrado!$B$2:$B991, "=Yucatán")</f>
        <v>3.6742676901857485</v>
      </c>
      <c r="L2" s="12">
        <f>SUMIFS(Concentrado!M$2:M991,Concentrado!$A$2:$A991,"="&amp;$A2,Concentrado!$B$2:$B991, "=Yucatán")</f>
        <v>4.2395396425220175</v>
      </c>
      <c r="M2" s="12">
        <f>SUMIFS(Concentrado!N$2:N991,Concentrado!$A$2:$A991,"="&amp;$A2,Concentrado!$B$2:$B991, "=Yucatán")</f>
        <v>7.2304734684155907</v>
      </c>
      <c r="N2" s="12">
        <f>SUMIFS(Concentrado!O$2:O991,Concentrado!$A$2:$A991,"="&amp;$A2,Concentrado!$B$2:$B991, "=Yucatán")</f>
        <v>1.2677841949570363</v>
      </c>
      <c r="O2" s="12">
        <f>SUMIFS(Concentrado!P$2:P991,Concentrado!$A$2:$A991,"="&amp;$A2,Concentrado!$B$2:$B991, "=Yucatán")</f>
        <v>5.1687876519445339</v>
      </c>
      <c r="P2" s="12">
        <f>SUMIFS(Concentrado!Q$2:Q991,Concentrado!$A$2:$A991,"="&amp;$A2,Concentrado!$B$2:$B991, "=Yucatán")</f>
        <v>6.6419454399511606</v>
      </c>
      <c r="Q2" s="12">
        <f>SUMIFS(Concentrado!R$2:R991,Concentrado!$A$2:$A991,"="&amp;$A2,Concentrado!$B$2:$B991, "=Yucatán")</f>
        <v>1.3425208867986387</v>
      </c>
    </row>
    <row r="3" spans="1:17" x14ac:dyDescent="0.25">
      <c r="A3" s="5">
        <v>1991</v>
      </c>
      <c r="B3" s="12">
        <f>SUMIFS(Concentrado!C$2:C992,Concentrado!$A$2:$A992,"="&amp;$A3,Concentrado!$B$2:$B992, "=Yucatán")</f>
        <v>113.76330026819312</v>
      </c>
      <c r="C3" s="12">
        <f>SUMIFS(Concentrado!D$2:D992,Concentrado!$A$2:$A992,"="&amp;$A3,Concentrado!$B$2:$B992, "=Yucatán")</f>
        <v>48.388010068824222</v>
      </c>
      <c r="D3" s="12">
        <f>SUMIFS(Concentrado!E$2:E992,Concentrado!$A$2:$A992,"="&amp;$A3,Concentrado!$B$2:$B992, "=Yucatán")</f>
        <v>30.056525659546828</v>
      </c>
      <c r="E3" s="12">
        <f>SUMIFS(Concentrado!F$2:F992,Concentrado!$A$2:$A992,"="&amp;$A3,Concentrado!$B$2:$B992, "=Yucatán")</f>
        <v>10.018841886515608</v>
      </c>
      <c r="F3" s="12">
        <f>SUMIFS(Concentrado!G$2:G992,Concentrado!$A$2:$A992,"="&amp;$A3,Concentrado!$B$2:$B992, "=Yucatán")</f>
        <v>27.741061666748255</v>
      </c>
      <c r="G3" s="12">
        <f>SUMIFS(Concentrado!H$2:H992,Concentrado!$A$2:$A992,"="&amp;$A3,Concentrado!$B$2:$B992, "=Yucatán")</f>
        <v>30.022655344759006</v>
      </c>
      <c r="H3" s="12">
        <f>SUMIFS(Concentrado!I$2:I992,Concentrado!$A$2:$A992,"="&amp;$A3,Concentrado!$B$2:$B992, "=Yucatán")</f>
        <v>20.412102293792639</v>
      </c>
      <c r="I3" s="12">
        <f>SUMIFS(Concentrado!J$2:J992,Concentrado!$A$2:$A992,"="&amp;$A3,Concentrado!$B$2:$B992, "=Yucatán")</f>
        <v>39.563614708290714</v>
      </c>
      <c r="J3" s="12">
        <f>SUMIFS(Concentrado!K$2:K992,Concentrado!$A$2:$A992,"="&amp;$A3,Concentrado!$B$2:$B992, "=Yucatán")</f>
        <v>45.656572644103555</v>
      </c>
      <c r="K3" s="12">
        <f>SUMIFS(Concentrado!L$2:L992,Concentrado!$A$2:$A992,"="&amp;$A3,Concentrado!$B$2:$B992, "=Yucatán")</f>
        <v>3.9430676374453077</v>
      </c>
      <c r="L3" s="12">
        <f>SUMIFS(Concentrado!M$2:M992,Concentrado!$A$2:$A992,"="&amp;$A3,Concentrado!$B$2:$B992, "=Yucatán")</f>
        <v>4.2197741383186624</v>
      </c>
      <c r="M3" s="12">
        <f>SUMIFS(Concentrado!N$2:N992,Concentrado!$A$2:$A992,"="&amp;$A3,Concentrado!$B$2:$B992, "=Yucatán")</f>
        <v>8.0537546465304288</v>
      </c>
      <c r="N3" s="12">
        <f>SUMIFS(Concentrado!O$2:O992,Concentrado!$A$2:$A992,"="&amp;$A3,Concentrado!$B$2:$B992, "=Yucatán")</f>
        <v>0.41355694817028626</v>
      </c>
      <c r="O3" s="12">
        <f>SUMIFS(Concentrado!P$2:P992,Concentrado!$A$2:$A992,"="&amp;$A3,Concentrado!$B$2:$B992, "=Yucatán")</f>
        <v>3.4829370911902586</v>
      </c>
      <c r="P3" s="12">
        <f>SUMIFS(Concentrado!Q$2:Q992,Concentrado!$A$2:$A992,"="&amp;$A3,Concentrado!$B$2:$B992, "=Yucatán")</f>
        <v>5.3266001418120821</v>
      </c>
      <c r="Q3" s="12">
        <f>SUMIFS(Concentrado!R$2:R992,Concentrado!$A$2:$A992,"="&amp;$A3,Concentrado!$B$2:$B992, "=Yucatán")</f>
        <v>2.0061221313318232</v>
      </c>
    </row>
    <row r="4" spans="1:17" x14ac:dyDescent="0.25">
      <c r="A4" s="5">
        <v>1992</v>
      </c>
      <c r="B4" s="12">
        <f>SUMIFS(Concentrado!C$2:C993,Concentrado!$A$2:$A993,"="&amp;$A4,Concentrado!$B$2:$B993, "=Yucatán")</f>
        <v>55.637695569075746</v>
      </c>
      <c r="C4" s="12">
        <f>SUMIFS(Concentrado!D$2:D993,Concentrado!$A$2:$A993,"="&amp;$A4,Concentrado!$B$2:$B993, "=Yucatán")</f>
        <v>60.78933404769387</v>
      </c>
      <c r="D4" s="12">
        <f>SUMIFS(Concentrado!E$2:E993,Concentrado!$A$2:$A993,"="&amp;$A4,Concentrado!$B$2:$B993, "=Yucatán")</f>
        <v>35.997683627314416</v>
      </c>
      <c r="E4" s="12">
        <f>SUMIFS(Concentrado!F$2:F993,Concentrado!$A$2:$A993,"="&amp;$A4,Concentrado!$B$2:$B993, "=Yucatán")</f>
        <v>13.146980107367003</v>
      </c>
      <c r="F4" s="12">
        <f>SUMIFS(Concentrado!G$2:G993,Concentrado!$A$2:$A993,"="&amp;$A4,Concentrado!$B$2:$B993, "=Yucatán")</f>
        <v>32.437735371372511</v>
      </c>
      <c r="G4" s="12">
        <f>SUMIFS(Concentrado!H$2:H993,Concentrado!$A$2:$A993,"="&amp;$A4,Concentrado!$B$2:$B993, "=Yucatán")</f>
        <v>27.917043015962182</v>
      </c>
      <c r="H4" s="12">
        <f>SUMIFS(Concentrado!I$2:I993,Concentrado!$A$2:$A993,"="&amp;$A4,Concentrado!$B$2:$B993, "=Yucatán")</f>
        <v>18.369096376525658</v>
      </c>
      <c r="I4" s="12">
        <f>SUMIFS(Concentrado!J$2:J993,Concentrado!$A$2:$A993,"="&amp;$A4,Concentrado!$B$2:$B993, "=Yucatán")</f>
        <v>37.388425245420592</v>
      </c>
      <c r="J4" s="12">
        <f>SUMIFS(Concentrado!K$2:K993,Concentrado!$A$2:$A993,"="&amp;$A4,Concentrado!$B$2:$B993, "=Yucatán")</f>
        <v>47.296349575586412</v>
      </c>
      <c r="K4" s="12">
        <f>SUMIFS(Concentrado!L$2:L993,Concentrado!$A$2:$A993,"="&amp;$A4,Concentrado!$B$2:$B993, "=Yucatán")</f>
        <v>2.8459121521126494</v>
      </c>
      <c r="L4" s="12">
        <f>SUMIFS(Concentrado!M$2:M993,Concentrado!$A$2:$A993,"="&amp;$A4,Concentrado!$B$2:$B993, "=Yucatán")</f>
        <v>2.9136719652581888</v>
      </c>
      <c r="M4" s="12">
        <f>SUMIFS(Concentrado!N$2:N993,Concentrado!$A$2:$A993,"="&amp;$A4,Concentrado!$B$2:$B993, "=Yucatán")</f>
        <v>5.0344930809736983</v>
      </c>
      <c r="N4" s="12">
        <f>SUMIFS(Concentrado!O$2:O993,Concentrado!$A$2:$A993,"="&amp;$A4,Concentrado!$B$2:$B993, "=Yucatán")</f>
        <v>0.80985758654340623</v>
      </c>
      <c r="O4" s="12">
        <f>SUMIFS(Concentrado!P$2:P993,Concentrado!$A$2:$A993,"="&amp;$A4,Concentrado!$B$2:$B993, "=Yucatán")</f>
        <v>4.9408966534795837</v>
      </c>
      <c r="P4" s="12">
        <f>SUMIFS(Concentrado!Q$2:Q993,Concentrado!$A$2:$A993,"="&amp;$A4,Concentrado!$B$2:$B993, "=Yucatán")</f>
        <v>6.2339028093896136</v>
      </c>
      <c r="Q4" s="12">
        <f>SUMIFS(Concentrado!R$2:R993,Concentrado!$A$2:$A993,"="&amp;$A4,Concentrado!$B$2:$B993, "=Yucatán")</f>
        <v>3.3879906572769634</v>
      </c>
    </row>
    <row r="5" spans="1:17" x14ac:dyDescent="0.25">
      <c r="A5" s="5">
        <v>1993</v>
      </c>
      <c r="B5" s="12">
        <f>SUMIFS(Concentrado!C$2:C994,Concentrado!$A$2:$A994,"="&amp;$A5,Concentrado!$B$2:$B994, "=Yucatán")</f>
        <v>62.90702650860846</v>
      </c>
      <c r="C5" s="12">
        <f>SUMIFS(Concentrado!D$2:D994,Concentrado!$A$2:$A994,"="&amp;$A5,Concentrado!$B$2:$B994, "=Yucatán")</f>
        <v>56.203818765887895</v>
      </c>
      <c r="D5" s="12">
        <f>SUMIFS(Concentrado!E$2:E994,Concentrado!$A$2:$A994,"="&amp;$A5,Concentrado!$B$2:$B994, "=Yucatán")</f>
        <v>26.084477309537817</v>
      </c>
      <c r="E5" s="12">
        <f>SUMIFS(Concentrado!F$2:F994,Concentrado!$A$2:$A994,"="&amp;$A5,Concentrado!$B$2:$B994, "=Yucatán")</f>
        <v>8.7959283950767055</v>
      </c>
      <c r="F5" s="12">
        <f>SUMIFS(Concentrado!G$2:G994,Concentrado!$A$2:$A994,"="&amp;$A5,Concentrado!$B$2:$B994, "=Yucatán")</f>
        <v>40.646353715306802</v>
      </c>
      <c r="G5" s="12">
        <f>SUMIFS(Concentrado!H$2:H994,Concentrado!$A$2:$A994,"="&amp;$A5,Concentrado!$B$2:$B994, "=Yucatán")</f>
        <v>31.745863075709234</v>
      </c>
      <c r="H5" s="12">
        <f>SUMIFS(Concentrado!I$2:I994,Concentrado!$A$2:$A994,"="&amp;$A5,Concentrado!$B$2:$B994, "=Yucatán")</f>
        <v>24.814723402552183</v>
      </c>
      <c r="I5" s="12">
        <f>SUMIFS(Concentrado!J$2:J994,Concentrado!$A$2:$A994,"="&amp;$A5,Concentrado!$B$2:$B994, "=Yucatán")</f>
        <v>38.616523375560242</v>
      </c>
      <c r="J5" s="12">
        <f>SUMIFS(Concentrado!K$2:K994,Concentrado!$A$2:$A994,"="&amp;$A5,Concentrado!$B$2:$B994, "=Yucatán")</f>
        <v>49.544798858742858</v>
      </c>
      <c r="K5" s="12">
        <f>SUMIFS(Concentrado!L$2:L994,Concentrado!$A$2:$A994,"="&amp;$A5,Concentrado!$B$2:$B994, "=Yucatán")</f>
        <v>3.3206969744465726</v>
      </c>
      <c r="L5" s="12">
        <f>SUMIFS(Concentrado!M$2:M994,Concentrado!$A$2:$A994,"="&amp;$A5,Concentrado!$B$2:$B994, "=Yucatán")</f>
        <v>4.3169060667805441</v>
      </c>
      <c r="M5" s="12">
        <f>SUMIFS(Concentrado!N$2:N994,Concentrado!$A$2:$A994,"="&amp;$A5,Concentrado!$B$2:$B994, "=Yucatán")</f>
        <v>7.7379245018711096</v>
      </c>
      <c r="N5" s="12">
        <f>SUMIFS(Concentrado!O$2:O994,Concentrado!$A$2:$A994,"="&amp;$A5,Concentrado!$B$2:$B994, "=Yucatán")</f>
        <v>0.9257385740716495</v>
      </c>
      <c r="O5" s="12">
        <f>SUMIFS(Concentrado!P$2:P994,Concentrado!$A$2:$A994,"="&amp;$A5,Concentrado!$B$2:$B994, "=Yucatán")</f>
        <v>5.6762311160972905</v>
      </c>
      <c r="P5" s="12">
        <f>SUMIFS(Concentrado!Q$2:Q994,Concentrado!$A$2:$A994,"="&amp;$A5,Concentrado!$B$2:$B994, "=Yucatán")</f>
        <v>6.1100824329816943</v>
      </c>
      <c r="Q5" s="12">
        <f>SUMIFS(Concentrado!R$2:R994,Concentrado!$A$2:$A994,"="&amp;$A5,Concentrado!$B$2:$B994, "=Yucatán")</f>
        <v>5.1138733406477215</v>
      </c>
    </row>
    <row r="6" spans="1:17" x14ac:dyDescent="0.25">
      <c r="A6" s="5">
        <v>1994</v>
      </c>
      <c r="B6" s="12">
        <f>SUMIFS(Concentrado!C$2:C995,Concentrado!$A$2:$A995,"="&amp;$A6,Concentrado!$B$2:$B995, "=Yucatán")</f>
        <v>67.138356659608533</v>
      </c>
      <c r="C6" s="12">
        <f>SUMIFS(Concentrado!D$2:D995,Concentrado!$A$2:$A995,"="&amp;$A6,Concentrado!$B$2:$B995, "=Yucatán")</f>
        <v>66.621907762226925</v>
      </c>
      <c r="D6" s="12">
        <f>SUMIFS(Concentrado!E$2:E995,Concentrado!$A$2:$A995,"="&amp;$A6,Concentrado!$B$2:$B995, "=Yucatán")</f>
        <v>30.873363344202719</v>
      </c>
      <c r="E6" s="12">
        <f>SUMIFS(Concentrado!F$2:F995,Concentrado!$A$2:$A995,"="&amp;$A6,Concentrado!$B$2:$B995, "=Yucatán")</f>
        <v>9.9970890828846901</v>
      </c>
      <c r="F6" s="12">
        <f>SUMIFS(Concentrado!G$2:G995,Concentrado!$A$2:$A995,"="&amp;$A6,Concentrado!$B$2:$B995, "=Yucatán")</f>
        <v>38.645619667647672</v>
      </c>
      <c r="G6" s="12">
        <f>SUMIFS(Concentrado!H$2:H995,Concentrado!$A$2:$A995,"="&amp;$A6,Concentrado!$B$2:$B995, "=Yucatán")</f>
        <v>30.222756041782961</v>
      </c>
      <c r="H6" s="12">
        <f>SUMIFS(Concentrado!I$2:I995,Concentrado!$A$2:$A995,"="&amp;$A6,Concentrado!$B$2:$B995, "=Yucatán")</f>
        <v>20.549388557524544</v>
      </c>
      <c r="I6" s="12">
        <f>SUMIFS(Concentrado!J$2:J995,Concentrado!$A$2:$A995,"="&amp;$A6,Concentrado!$B$2:$B995, "=Yucatán")</f>
        <v>39.805304089184624</v>
      </c>
      <c r="J6" s="12">
        <f>SUMIFS(Concentrado!K$2:K995,Concentrado!$A$2:$A995,"="&amp;$A6,Concentrado!$B$2:$B995, "=Yucatán")</f>
        <v>50.154142569338106</v>
      </c>
      <c r="K6" s="12">
        <f>SUMIFS(Concentrado!L$2:L995,Concentrado!$A$2:$A995,"="&amp;$A6,Concentrado!$B$2:$B995, "=Yucatán")</f>
        <v>3.2567625045024737</v>
      </c>
      <c r="L6" s="12">
        <f>SUMIFS(Concentrado!M$2:M995,Concentrado!$A$2:$A995,"="&amp;$A6,Concentrado!$B$2:$B995, "=Yucatán")</f>
        <v>3.1264920043223752</v>
      </c>
      <c r="M6" s="12">
        <f>SUMIFS(Concentrado!N$2:N995,Concentrado!$A$2:$A995,"="&amp;$A6,Concentrado!$B$2:$B995, "=Yucatán")</f>
        <v>5.7590643091151588</v>
      </c>
      <c r="N6" s="12">
        <f>SUMIFS(Concentrado!O$2:O995,Concentrado!$A$2:$A995,"="&amp;$A6,Concentrado!$B$2:$B995, "=Yucatán")</f>
        <v>0.51863588389817106</v>
      </c>
      <c r="O6" s="12">
        <f>SUMIFS(Concentrado!P$2:P995,Concentrado!$A$2:$A995,"="&amp;$A6,Concentrado!$B$2:$B995, "=Yucatán")</f>
        <v>4.5859238343564313</v>
      </c>
      <c r="P6" s="12">
        <f>SUMIFS(Concentrado!Q$2:Q995,Concentrado!$A$2:$A995,"="&amp;$A6,Concentrado!$B$2:$B995, "=Yucatán")</f>
        <v>5.275955257294008</v>
      </c>
      <c r="Q6" s="12">
        <f>SUMIFS(Concentrado!R$2:R995,Concentrado!$A$2:$A995,"="&amp;$A6,Concentrado!$B$2:$B995, "=Yucatán")</f>
        <v>5.4713610075641563</v>
      </c>
    </row>
    <row r="7" spans="1:17" x14ac:dyDescent="0.25">
      <c r="A7" s="5">
        <v>1995</v>
      </c>
      <c r="B7" s="12">
        <f>SUMIFS(Concentrado!C$2:C996,Concentrado!$A$2:$A996,"="&amp;$A7,Concentrado!$B$2:$B996, "=Yucatán")</f>
        <v>47.645435101220656</v>
      </c>
      <c r="C7" s="12">
        <f>SUMIFS(Concentrado!D$2:D996,Concentrado!$A$2:$A996,"="&amp;$A7,Concentrado!$B$2:$B996, "=Yucatán")</f>
        <v>62.664104861388033</v>
      </c>
      <c r="D7" s="12">
        <f>SUMIFS(Concentrado!E$2:E996,Concentrado!$A$2:$A996,"="&amp;$A7,Concentrado!$B$2:$B996, "=Yucatán")</f>
        <v>30.804686876062476</v>
      </c>
      <c r="E7" s="12">
        <f>SUMIFS(Concentrado!F$2:F996,Concentrado!$A$2:$A996,"="&amp;$A7,Concentrado!$B$2:$B996, "=Yucatán")</f>
        <v>8.2716288833871463</v>
      </c>
      <c r="F7" s="12">
        <f>SUMIFS(Concentrado!G$2:G996,Concentrado!$A$2:$A996,"="&amp;$A7,Concentrado!$B$2:$B996, "=Yucatán")</f>
        <v>37.458849292964217</v>
      </c>
      <c r="G7" s="12">
        <f>SUMIFS(Concentrado!H$2:H996,Concentrado!$A$2:$A996,"="&amp;$A7,Concentrado!$B$2:$B996, "=Yucatán")</f>
        <v>29.404639157135197</v>
      </c>
      <c r="H7" s="12">
        <f>SUMIFS(Concentrado!I$2:I996,Concentrado!$A$2:$A996,"="&amp;$A7,Concentrado!$B$2:$B996, "=Yucatán")</f>
        <v>23.643669343284234</v>
      </c>
      <c r="I7" s="12">
        <f>SUMIFS(Concentrado!J$2:J996,Concentrado!$A$2:$A996,"="&amp;$A7,Concentrado!$B$2:$B996, "=Yucatán")</f>
        <v>35.107446594704882</v>
      </c>
      <c r="J7" s="12">
        <f>SUMIFS(Concentrado!K$2:K996,Concentrado!$A$2:$A996,"="&amp;$A7,Concentrado!$B$2:$B996, "=Yucatán")</f>
        <v>58.042200771040775</v>
      </c>
      <c r="K7" s="12">
        <f>SUMIFS(Concentrado!L$2:L996,Concentrado!$A$2:$A996,"="&amp;$A7,Concentrado!$B$2:$B996, "=Yucatán")</f>
        <v>3.0043870443159872</v>
      </c>
      <c r="L7" s="12">
        <f>SUMIFS(Concentrado!M$2:M996,Concentrado!$A$2:$A996,"="&amp;$A7,Concentrado!$B$2:$B996, "=Yucatán")</f>
        <v>3.1961564301233909</v>
      </c>
      <c r="M7" s="12">
        <f>SUMIFS(Concentrado!N$2:N996,Concentrado!$A$2:$A996,"="&amp;$A7,Concentrado!$B$2:$B996, "=Yucatán")</f>
        <v>5.6539209299157953</v>
      </c>
      <c r="N7" s="12">
        <f>SUMIFS(Concentrado!O$2:O996,Concentrado!$A$2:$A996,"="&amp;$A7,Concentrado!$B$2:$B996, "=Yucatán")</f>
        <v>0.763205360754454</v>
      </c>
      <c r="O7" s="12">
        <f>SUMIFS(Concentrado!P$2:P996,Concentrado!$A$2:$A996,"="&amp;$A7,Concentrado!$B$2:$B996, "=Yucatán")</f>
        <v>4.8254086719027711</v>
      </c>
      <c r="P7" s="12">
        <f>SUMIFS(Concentrado!Q$2:Q996,Concentrado!$A$2:$A996,"="&amp;$A7,Concentrado!$B$2:$B996, "=Yucatán")</f>
        <v>4.3467727449678115</v>
      </c>
      <c r="Q7" s="12">
        <f>SUMIFS(Concentrado!R$2:R996,Concentrado!$A$2:$A996,"="&amp;$A7,Concentrado!$B$2:$B996, "=Yucatán")</f>
        <v>4.6663883879801507</v>
      </c>
    </row>
    <row r="8" spans="1:17" x14ac:dyDescent="0.25">
      <c r="A8" s="5">
        <v>1996</v>
      </c>
      <c r="B8" s="12">
        <f>SUMIFS(Concentrado!C$2:C997,Concentrado!$A$2:$A997,"="&amp;$A8,Concentrado!$B$2:$B997, "=Yucatán")</f>
        <v>34.310845866322865</v>
      </c>
      <c r="C8" s="12">
        <f>SUMIFS(Concentrado!D$2:D997,Concentrado!$A$2:$A997,"="&amp;$A8,Concentrado!$B$2:$B997, "=Yucatán")</f>
        <v>60.303910916567467</v>
      </c>
      <c r="D8" s="12">
        <f>SUMIFS(Concentrado!E$2:E997,Concentrado!$A$2:$A997,"="&amp;$A8,Concentrado!$B$2:$B997, "=Yucatán")</f>
        <v>32.129136972604371</v>
      </c>
      <c r="E8" s="12">
        <f>SUMIFS(Concentrado!F$2:F997,Concentrado!$A$2:$A997,"="&amp;$A8,Concentrado!$B$2:$B997, "=Yucatán")</f>
        <v>9.6941361555271808</v>
      </c>
      <c r="F8" s="12">
        <f>SUMIFS(Concentrado!G$2:G997,Concentrado!$A$2:$A997,"="&amp;$A8,Concentrado!$B$2:$B997, "=Yucatán")</f>
        <v>37.804801209753634</v>
      </c>
      <c r="G8" s="12">
        <f>SUMIFS(Concentrado!H$2:H997,Concentrado!$A$2:$A997,"="&amp;$A8,Concentrado!$B$2:$B997, "=Yucatán")</f>
        <v>32.240244497947749</v>
      </c>
      <c r="H8" s="12">
        <f>SUMIFS(Concentrado!I$2:I997,Concentrado!$A$2:$A997,"="&amp;$A8,Concentrado!$B$2:$B997, "=Yucatán")</f>
        <v>25.903429487705978</v>
      </c>
      <c r="I8" s="12">
        <f>SUMIFS(Concentrado!J$2:J997,Concentrado!$A$2:$A997,"="&amp;$A8,Concentrado!$B$2:$B997, "=Yucatán")</f>
        <v>38.510686715563565</v>
      </c>
      <c r="J8" s="12">
        <f>SUMIFS(Concentrado!K$2:K997,Concentrado!$A$2:$A997,"="&amp;$A8,Concentrado!$B$2:$B997, "=Yucatán")</f>
        <v>54.613591556952429</v>
      </c>
      <c r="K8" s="12">
        <f>SUMIFS(Concentrado!L$2:L997,Concentrado!$A$2:$A997,"="&amp;$A8,Concentrado!$B$2:$B997, "=Yucatán")</f>
        <v>3.3308634666495722</v>
      </c>
      <c r="L8" s="12">
        <f>SUMIFS(Concentrado!M$2:M997,Concentrado!$A$2:$A997,"="&amp;$A8,Concentrado!$B$2:$B997, "=Yucatán")</f>
        <v>2.7023986616213516</v>
      </c>
      <c r="M8" s="12">
        <f>SUMIFS(Concentrado!N$2:N997,Concentrado!$A$2:$A997,"="&amp;$A8,Concentrado!$B$2:$B997, "=Yucatán")</f>
        <v>4.9279695122952836</v>
      </c>
      <c r="N8" s="12">
        <f>SUMIFS(Concentrado!O$2:O997,Concentrado!$A$2:$A997,"="&amp;$A8,Concentrado!$B$2:$B997, "=Yucatán")</f>
        <v>0.50013878851381255</v>
      </c>
      <c r="O8" s="12">
        <f>SUMIFS(Concentrado!P$2:P997,Concentrado!$A$2:$A997,"="&amp;$A8,Concentrado!$B$2:$B997, "=Yucatán")</f>
        <v>5.541885571146727</v>
      </c>
      <c r="P8" s="12">
        <f>SUMIFS(Concentrado!Q$2:Q997,Concentrado!$A$2:$A997,"="&amp;$A8,Concentrado!$B$2:$B997, "=Yucatán")</f>
        <v>4.9648719597229478</v>
      </c>
      <c r="Q8" s="12">
        <f>SUMIFS(Concentrado!R$2:R997,Concentrado!$A$2:$A997,"="&amp;$A8,Concentrado!$B$2:$B997, "=Yucatán")</f>
        <v>5.3419508427398803</v>
      </c>
    </row>
    <row r="9" spans="1:17" x14ac:dyDescent="0.25">
      <c r="A9" s="5">
        <v>1997</v>
      </c>
      <c r="B9" s="12">
        <f>SUMIFS(Concentrado!C$2:C998,Concentrado!$A$2:$A998,"="&amp;$A9,Concentrado!$B$2:$B998, "=Yucatán")</f>
        <v>38.138028316179927</v>
      </c>
      <c r="C9" s="12">
        <f>SUMIFS(Concentrado!D$2:D998,Concentrado!$A$2:$A998,"="&amp;$A9,Concentrado!$B$2:$B998, "=Yucatán")</f>
        <v>50.676558173554156</v>
      </c>
      <c r="D9" s="12">
        <f>SUMIFS(Concentrado!E$2:E998,Concentrado!$A$2:$A998,"="&amp;$A9,Concentrado!$B$2:$B998, "=Yucatán")</f>
        <v>30.690619708223739</v>
      </c>
      <c r="E9" s="12">
        <f>SUMIFS(Concentrado!F$2:F998,Concentrado!$A$2:$A998,"="&amp;$A9,Concentrado!$B$2:$B998, "=Yucatán")</f>
        <v>14.268446004700509</v>
      </c>
      <c r="F9" s="12">
        <f>SUMIFS(Concentrado!G$2:G998,Concentrado!$A$2:$A998,"="&amp;$A9,Concentrado!$B$2:$B998, "=Yucatán")</f>
        <v>37.496335585385978</v>
      </c>
      <c r="G9" s="12">
        <f>SUMIFS(Concentrado!H$2:H998,Concentrado!$A$2:$A998,"="&amp;$A9,Concentrado!$B$2:$B998, "=Yucatán")</f>
        <v>32.493595667025431</v>
      </c>
      <c r="H9" s="12">
        <f>SUMIFS(Concentrado!I$2:I998,Concentrado!$A$2:$A998,"="&amp;$A9,Concentrado!$B$2:$B998, "=Yucatán")</f>
        <v>23.396470617517483</v>
      </c>
      <c r="I9" s="12">
        <f>SUMIFS(Concentrado!J$2:J998,Concentrado!$A$2:$A998,"="&amp;$A9,Concentrado!$B$2:$B998, "=Yucatán")</f>
        <v>41.494133566784008</v>
      </c>
      <c r="J9" s="12">
        <f>SUMIFS(Concentrado!K$2:K998,Concentrado!$A$2:$A998,"="&amp;$A9,Concentrado!$B$2:$B998, "=Yucatán")</f>
        <v>51.86596794089013</v>
      </c>
      <c r="K9" s="12">
        <f>SUMIFS(Concentrado!L$2:L998,Concentrado!$A$2:$A998,"="&amp;$A9,Concentrado!$B$2:$B998, "=Yucatán")</f>
        <v>4.3943719854453445</v>
      </c>
      <c r="L9" s="12">
        <f>SUMIFS(Concentrado!M$2:M998,Concentrado!$A$2:$A998,"="&amp;$A9,Concentrado!$B$2:$B998, "=Yucatán")</f>
        <v>2.908950469238468</v>
      </c>
      <c r="M9" s="12">
        <f>SUMIFS(Concentrado!N$2:N998,Concentrado!$A$2:$A998,"="&amp;$A9,Concentrado!$B$2:$B998, "=Yucatán")</f>
        <v>4.9779724718122313</v>
      </c>
      <c r="N9" s="12">
        <f>SUMIFS(Concentrado!O$2:O998,Concentrado!$A$2:$A998,"="&amp;$A9,Concentrado!$B$2:$B998, "=Yucatán")</f>
        <v>0.86189594945842141</v>
      </c>
      <c r="O9" s="12">
        <f>SUMIFS(Concentrado!P$2:P998,Concentrado!$A$2:$A998,"="&amp;$A9,Concentrado!$B$2:$B998, "=Yucatán")</f>
        <v>5.4671696462741242</v>
      </c>
      <c r="P9" s="12">
        <f>SUMIFS(Concentrado!Q$2:Q998,Concentrado!$A$2:$A998,"="&amp;$A9,Concentrado!$B$2:$B998, "=Yucatán")</f>
        <v>4.3324794222700582</v>
      </c>
      <c r="Q9" s="12">
        <f>SUMIFS(Concentrado!R$2:R998,Concentrado!$A$2:$A998,"="&amp;$A9,Concentrado!$B$2:$B998, "=Yucatán")</f>
        <v>6.0035786280027947</v>
      </c>
    </row>
    <row r="10" spans="1:17" x14ac:dyDescent="0.25">
      <c r="A10" s="5">
        <v>1998</v>
      </c>
      <c r="B10" s="12">
        <f>SUMIFS(Concentrado!C$2:C999,Concentrado!$A$2:$A999,"="&amp;$A10,Concentrado!$B$2:$B999, "=Yucatán")</f>
        <v>34.720578255448764</v>
      </c>
      <c r="C10" s="12">
        <f>SUMIFS(Concentrado!D$2:D999,Concentrado!$A$2:$A999,"="&amp;$A10,Concentrado!$B$2:$B999, "=Yucatán")</f>
        <v>35.772716990462364</v>
      </c>
      <c r="D10" s="12">
        <f>SUMIFS(Concentrado!E$2:E999,Concentrado!$A$2:$A999,"="&amp;$A10,Concentrado!$B$2:$B999, "=Yucatán")</f>
        <v>32.722256107936325</v>
      </c>
      <c r="E10" s="12">
        <f>SUMIFS(Concentrado!F$2:F999,Concentrado!$A$2:$A999,"="&amp;$A10,Concentrado!$B$2:$B999, "=Yucatán")</f>
        <v>13.088902443174531</v>
      </c>
      <c r="F10" s="12">
        <f>SUMIFS(Concentrado!G$2:G999,Concentrado!$A$2:$A999,"="&amp;$A10,Concentrado!$B$2:$B999, "=Yucatán")</f>
        <v>37.819224108760132</v>
      </c>
      <c r="G10" s="12">
        <f>SUMIFS(Concentrado!H$2:H999,Concentrado!$A$2:$A999,"="&amp;$A10,Concentrado!$B$2:$B999, "=Yucatán")</f>
        <v>39.093899765924512</v>
      </c>
      <c r="H10" s="12">
        <f>SUMIFS(Concentrado!I$2:I999,Concentrado!$A$2:$A999,"="&amp;$A10,Concentrado!$B$2:$B999, "=Yucatán")</f>
        <v>28.578682755770011</v>
      </c>
      <c r="I10" s="12">
        <f>SUMIFS(Concentrado!J$2:J999,Concentrado!$A$2:$A999,"="&amp;$A10,Concentrado!$B$2:$B999, "=Yucatán")</f>
        <v>49.493600404682965</v>
      </c>
      <c r="J10" s="12">
        <f>SUMIFS(Concentrado!K$2:K999,Concentrado!$A$2:$A999,"="&amp;$A10,Concentrado!$B$2:$B999, "=Yucatán")</f>
        <v>59.830133651126282</v>
      </c>
      <c r="K10" s="12">
        <f>SUMIFS(Concentrado!L$2:L999,Concentrado!$A$2:$A999,"="&amp;$A10,Concentrado!$B$2:$B999, "=Yucatán")</f>
        <v>5.1230695481086723</v>
      </c>
      <c r="L10" s="12">
        <f>SUMIFS(Concentrado!M$2:M999,Concentrado!$A$2:$A999,"="&amp;$A10,Concentrado!$B$2:$B999, "=Yucatán")</f>
        <v>3.0494461595884954</v>
      </c>
      <c r="M10" s="12">
        <f>SUMIFS(Concentrado!N$2:N999,Concentrado!$A$2:$A999,"="&amp;$A10,Concentrado!$B$2:$B999, "=Yucatán")</f>
        <v>4.7835563410945516</v>
      </c>
      <c r="N10" s="12">
        <f>SUMIFS(Concentrado!O$2:O999,Concentrado!$A$2:$A999,"="&amp;$A10,Concentrado!$B$2:$B999, "=Yucatán")</f>
        <v>1.3343862854203741</v>
      </c>
      <c r="O10" s="12">
        <f>SUMIFS(Concentrado!P$2:P999,Concentrado!$A$2:$A999,"="&amp;$A10,Concentrado!$B$2:$B999, "=Yucatán")</f>
        <v>5.0893724649527305</v>
      </c>
      <c r="P10" s="12">
        <f>SUMIFS(Concentrado!Q$2:Q999,Concentrado!$A$2:$A999,"="&amp;$A10,Concentrado!$B$2:$B999, "=Yucatán")</f>
        <v>5.4280141640675215</v>
      </c>
      <c r="Q10" s="12">
        <f>SUMIFS(Concentrado!R$2:R999,Concentrado!$A$2:$A999,"="&amp;$A10,Concentrado!$B$2:$B999, "=Yucatán")</f>
        <v>5.7329587800263715</v>
      </c>
    </row>
    <row r="11" spans="1:17" x14ac:dyDescent="0.25">
      <c r="A11" s="5">
        <v>1999</v>
      </c>
      <c r="B11" s="12">
        <f>SUMIFS(Concentrado!C$2:C1000,Concentrado!$A$2:$A1000,"="&amp;$A11,Concentrado!$B$2:$B1000, "=Yucatán")</f>
        <v>28.109851176901124</v>
      </c>
      <c r="C11" s="12">
        <f>SUMIFS(Concentrado!D$2:D1000,Concentrado!$A$2:$A1000,"="&amp;$A11,Concentrado!$B$2:$B1000, "=Yucatán")</f>
        <v>27.579476626393561</v>
      </c>
      <c r="D11" s="12">
        <f>SUMIFS(Concentrado!E$2:E1000,Concentrado!$A$2:$A1000,"="&amp;$A11,Concentrado!$B$2:$B1000, "=Yucatán")</f>
        <v>32.597512402334793</v>
      </c>
      <c r="E11" s="12">
        <f>SUMIFS(Concentrado!F$2:F1000,Concentrado!$A$2:$A1000,"="&amp;$A11,Concentrado!$B$2:$B1000, "=Yucatán")</f>
        <v>7.8947100349404584</v>
      </c>
      <c r="F11" s="12">
        <f>SUMIFS(Concentrado!G$2:G1000,Concentrado!$A$2:$A1000,"="&amp;$A11,Concentrado!$B$2:$B1000, "=Yucatán")</f>
        <v>27.747126881803695</v>
      </c>
      <c r="G11" s="12">
        <f>SUMIFS(Concentrado!H$2:H1000,Concentrado!$A$2:$A1000,"="&amp;$A11,Concentrado!$B$2:$B1000, "=Yucatán")</f>
        <v>37.042114960444316</v>
      </c>
      <c r="H11" s="12">
        <f>SUMIFS(Concentrado!I$2:I1000,Concentrado!$A$2:$A1000,"="&amp;$A11,Concentrado!$B$2:$B1000, "=Yucatán")</f>
        <v>29.154201531744814</v>
      </c>
      <c r="I11" s="12">
        <f>SUMIFS(Concentrado!J$2:J1000,Concentrado!$A$2:$A1000,"="&amp;$A11,Concentrado!$B$2:$B1000, "=Yucatán")</f>
        <v>44.838598979114778</v>
      </c>
      <c r="J11" s="12">
        <f>SUMIFS(Concentrado!K$2:K1000,Concentrado!$A$2:$A1000,"="&amp;$A11,Concentrado!$B$2:$B1000, "=Yucatán")</f>
        <v>56.044238868724186</v>
      </c>
      <c r="K11" s="12">
        <f>SUMIFS(Concentrado!L$2:L1000,Concentrado!$A$2:$A1000,"="&amp;$A11,Concentrado!$B$2:$B1000, "=Yucatán")</f>
        <v>3.7282648174473172</v>
      </c>
      <c r="L11" s="12">
        <f>SUMIFS(Concentrado!M$2:M1000,Concentrado!$A$2:$A1000,"="&amp;$A11,Concentrado!$B$2:$B1000, "=Yucatán")</f>
        <v>2.1647989262597327</v>
      </c>
      <c r="M11" s="12">
        <f>SUMIFS(Concentrado!N$2:N1000,Concentrado!$A$2:$A1000,"="&amp;$A11,Concentrado!$B$2:$B1000, "=Yucatán")</f>
        <v>3.0242947647038187</v>
      </c>
      <c r="N11" s="12">
        <f>SUMIFS(Concentrado!O$2:O1000,Concentrado!$A$2:$A1000,"="&amp;$A11,Concentrado!$B$2:$B1000, "=Yucatán")</f>
        <v>1.3152655700540334</v>
      </c>
      <c r="O11" s="12">
        <f>SUMIFS(Concentrado!P$2:P1000,Concentrado!$A$2:$A1000,"="&amp;$A11,Concentrado!$B$2:$B1000, "=Yucatán")</f>
        <v>7.1639024672784943</v>
      </c>
      <c r="P11" s="12">
        <f>SUMIFS(Concentrado!Q$2:Q1000,Concentrado!$A$2:$A1000,"="&amp;$A11,Concentrado!$B$2:$B1000, "=Yucatán")</f>
        <v>3.5478649069256729</v>
      </c>
      <c r="Q11" s="12">
        <f>SUMIFS(Concentrado!R$2:R1000,Concentrado!$A$2:$A1000,"="&amp;$A11,Concentrado!$B$2:$B1000, "=Yucatán")</f>
        <v>4.9309308875916127</v>
      </c>
    </row>
    <row r="12" spans="1:17" x14ac:dyDescent="0.25">
      <c r="A12" s="5">
        <v>2000</v>
      </c>
      <c r="B12" s="12">
        <f>SUMIFS(Concentrado!C$2:C1001,Concentrado!$A$2:$A1001,"="&amp;$A12,Concentrado!$B$2:$B1001, "=Yucatán")</f>
        <v>24.53647400200559</v>
      </c>
      <c r="C12" s="12">
        <f>SUMIFS(Concentrado!D$2:D1001,Concentrado!$A$2:$A1001,"="&amp;$A12,Concentrado!$B$2:$B1001, "=Yucatán")</f>
        <v>29.337088480658856</v>
      </c>
      <c r="D12" s="12">
        <f>SUMIFS(Concentrado!E$2:E1001,Concentrado!$A$2:$A1001,"="&amp;$A12,Concentrado!$B$2:$B1001, "=Yucatán")</f>
        <v>29.631531900813382</v>
      </c>
      <c r="E12" s="12">
        <f>SUMIFS(Concentrado!F$2:F1001,Concentrado!$A$2:$A1001,"="&amp;$A12,Concentrado!$B$2:$B1001, "=Yucatán")</f>
        <v>12.840330490352468</v>
      </c>
      <c r="F12" s="12">
        <f>SUMIFS(Concentrado!G$2:G1001,Concentrado!$A$2:$A1001,"="&amp;$A12,Concentrado!$B$2:$B1001, "=Yucatán")</f>
        <v>35.618098993320046</v>
      </c>
      <c r="G12" s="12">
        <f>SUMIFS(Concentrado!H$2:H1001,Concentrado!$A$2:$A1001,"="&amp;$A12,Concentrado!$B$2:$B1001, "=Yucatán")</f>
        <v>38.403457612997293</v>
      </c>
      <c r="H12" s="12">
        <f>SUMIFS(Concentrado!I$2:I1001,Concentrado!$A$2:$A1001,"="&amp;$A12,Concentrado!$B$2:$B1001, "=Yucatán")</f>
        <v>27.750285542101235</v>
      </c>
      <c r="I12" s="12">
        <f>SUMIFS(Concentrado!J$2:J1001,Concentrado!$A$2:$A1001,"="&amp;$A12,Concentrado!$B$2:$B1001, "=Yucatán")</f>
        <v>48.922700956462322</v>
      </c>
      <c r="J12" s="12">
        <f>SUMIFS(Concentrado!K$2:K1001,Concentrado!$A$2:$A1001,"="&amp;$A12,Concentrado!$B$2:$B1001, "=Yucatán")</f>
        <v>57.930639450114562</v>
      </c>
      <c r="K12" s="12">
        <f>SUMIFS(Concentrado!L$2:L1001,Concentrado!$A$2:$A1001,"="&amp;$A12,Concentrado!$B$2:$B1001, "=Yucatán")</f>
        <v>5.3255950464865274</v>
      </c>
      <c r="L12" s="12">
        <f>SUMIFS(Concentrado!M$2:M1001,Concentrado!$A$2:$A1001,"="&amp;$A12,Concentrado!$B$2:$B1001, "=Yucatán")</f>
        <v>2.1894112968889057</v>
      </c>
      <c r="M12" s="12">
        <f>SUMIFS(Concentrado!N$2:N1001,Concentrado!$A$2:$A1001,"="&amp;$A12,Concentrado!$B$2:$B1001, "=Yucatán")</f>
        <v>3.3347982625701054</v>
      </c>
      <c r="N12" s="12">
        <f>SUMIFS(Concentrado!O$2:O1001,Concentrado!$A$2:$A1001,"="&amp;$A12,Concentrado!$B$2:$B1001, "=Yucatán")</f>
        <v>1.0584238187696176</v>
      </c>
      <c r="O12" s="12">
        <f>SUMIFS(Concentrado!P$2:P1001,Concentrado!$A$2:$A1001,"="&amp;$A12,Concentrado!$B$2:$B1001, "=Yucatán")</f>
        <v>6.7803454359988127</v>
      </c>
      <c r="P12" s="12">
        <f>SUMIFS(Concentrado!Q$2:Q1001,Concentrado!$A$2:$A1001,"="&amp;$A12,Concentrado!$B$2:$B1001, "=Yucatán")</f>
        <v>2.7811440798318534</v>
      </c>
      <c r="Q12" s="12">
        <f>SUMIFS(Concentrado!R$2:R1001,Concentrado!$A$2:$A1001,"="&amp;$A12,Concentrado!$B$2:$B1001, "=Yucatán")</f>
        <v>4.8522088201321694</v>
      </c>
    </row>
    <row r="13" spans="1:17" x14ac:dyDescent="0.25">
      <c r="A13" s="5">
        <v>2001</v>
      </c>
      <c r="B13" s="12">
        <f>SUMIFS(Concentrado!C$2:C1002,Concentrado!$A$2:$A1002,"="&amp;$A13,Concentrado!$B$2:$B1002, "=Yucatán")</f>
        <v>24.069577124273902</v>
      </c>
      <c r="C13" s="12">
        <f>SUMIFS(Concentrado!D$2:D1002,Concentrado!$A$2:$A1002,"="&amp;$A13,Concentrado!$B$2:$B1002, "=Yucatán")</f>
        <v>23.53469763262337</v>
      </c>
      <c r="D13" s="12">
        <f>SUMIFS(Concentrado!E$2:E1002,Concentrado!$A$2:$A1002,"="&amp;$A13,Concentrado!$B$2:$B1002, "=Yucatán")</f>
        <v>23.626275281904423</v>
      </c>
      <c r="E13" s="12">
        <f>SUMIFS(Concentrado!F$2:F1002,Concentrado!$A$2:$A1002,"="&amp;$A13,Concentrado!$B$2:$B1002, "=Yucatán")</f>
        <v>10.739216037229284</v>
      </c>
      <c r="F13" s="12">
        <f>SUMIFS(Concentrado!G$2:G1002,Concentrado!$A$2:$A1002,"="&amp;$A13,Concentrado!$B$2:$B1002, "=Yucatán")</f>
        <v>35.557591244395155</v>
      </c>
      <c r="G13" s="12">
        <f>SUMIFS(Concentrado!H$2:H1002,Concentrado!$A$2:$A1002,"="&amp;$A13,Concentrado!$B$2:$B1002, "=Yucatán")</f>
        <v>41.460525398926904</v>
      </c>
      <c r="H13" s="12">
        <f>SUMIFS(Concentrado!I$2:I1002,Concentrado!$A$2:$A1002,"="&amp;$A13,Concentrado!$B$2:$B1002, "=Yucatán")</f>
        <v>30.868744694434508</v>
      </c>
      <c r="I13" s="12">
        <f>SUMIFS(Concentrado!J$2:J1002,Concentrado!$A$2:$A1002,"="&amp;$A13,Concentrado!$B$2:$B1002, "=Yucatán")</f>
        <v>51.909939715256677</v>
      </c>
      <c r="J13" s="12">
        <f>SUMIFS(Concentrado!K$2:K1002,Concentrado!$A$2:$A1002,"="&amp;$A13,Concentrado!$B$2:$B1002, "=Yucatán")</f>
        <v>62.423059949364735</v>
      </c>
      <c r="K13" s="12">
        <f>SUMIFS(Concentrado!L$2:L1002,Concentrado!$A$2:$A1002,"="&amp;$A13,Concentrado!$B$2:$B1002, "=Yucatán")</f>
        <v>5.9810001625902958</v>
      </c>
      <c r="L13" s="12">
        <f>SUMIFS(Concentrado!M$2:M1002,Concentrado!$A$2:$A1002,"="&amp;$A13,Concentrado!$B$2:$B1002, "=Yucatán")</f>
        <v>2.0904466587694239</v>
      </c>
      <c r="M13" s="12">
        <f>SUMIFS(Concentrado!N$2:N1002,Concentrado!$A$2:$A1002,"="&amp;$A13,Concentrado!$B$2:$B1002, "=Yucatán")</f>
        <v>3.9755201500408077</v>
      </c>
      <c r="N13" s="12">
        <f>SUMIFS(Concentrado!O$2:O1002,Concentrado!$A$2:$A1002,"="&amp;$A13,Concentrado!$B$2:$B1002, "=Yucatán")</f>
        <v>0.23071084317891857</v>
      </c>
      <c r="O13" s="12">
        <f>SUMIFS(Concentrado!P$2:P1002,Concentrado!$A$2:$A1002,"="&amp;$A13,Concentrado!$B$2:$B1002, "=Yucatán")</f>
        <v>8.3256024168034433</v>
      </c>
      <c r="P13" s="12">
        <f>SUMIFS(Concentrado!Q$2:Q1002,Concentrado!$A$2:$A1002,"="&amp;$A13,Concentrado!$B$2:$B1002, "=Yucatán")</f>
        <v>3.9486214665644672</v>
      </c>
      <c r="Q13" s="12">
        <f>SUMIFS(Concentrado!R$2:R1002,Concentrado!$A$2:$A1002,"="&amp;$A13,Concentrado!$B$2:$B1002, "=Yucatán")</f>
        <v>5.3422525724107492</v>
      </c>
    </row>
    <row r="14" spans="1:17" x14ac:dyDescent="0.25">
      <c r="A14" s="5">
        <v>2002</v>
      </c>
      <c r="B14" s="12">
        <f>SUMIFS(Concentrado!C$2:C1003,Concentrado!$A$2:$A1003,"="&amp;$A14,Concentrado!$B$2:$B1003, "=Yucatán")</f>
        <v>36.977293797996794</v>
      </c>
      <c r="C14" s="12">
        <f>SUMIFS(Concentrado!D$2:D1003,Concentrado!$A$2:$A1003,"="&amp;$A14,Concentrado!$B$2:$B1003, "=Yucatán")</f>
        <v>24.11562638999791</v>
      </c>
      <c r="D14" s="12">
        <f>SUMIFS(Concentrado!E$2:E1003,Concentrado!$A$2:$A1003,"="&amp;$A14,Concentrado!$B$2:$B1003, "=Yucatán")</f>
        <v>25.619128949615714</v>
      </c>
      <c r="E14" s="12">
        <f>SUMIFS(Concentrado!F$2:F1003,Concentrado!$A$2:$A1003,"="&amp;$A14,Concentrado!$B$2:$B1003, "=Yucatán")</f>
        <v>9.924527430932212</v>
      </c>
      <c r="F14" s="12">
        <f>SUMIFS(Concentrado!G$2:G1003,Concentrado!$A$2:$A1003,"="&amp;$A14,Concentrado!$B$2:$B1003, "=Yucatán")</f>
        <v>39.521326986673174</v>
      </c>
      <c r="G14" s="12">
        <f>SUMIFS(Concentrado!H$2:H1003,Concentrado!$A$2:$A1003,"="&amp;$A14,Concentrado!$B$2:$B1003, "=Yucatán")</f>
        <v>49.154855451689265</v>
      </c>
      <c r="H14" s="12">
        <f>SUMIFS(Concentrado!I$2:I1003,Concentrado!$A$2:$A1003,"="&amp;$A14,Concentrado!$B$2:$B1003, "=Yucatán")</f>
        <v>35.106760116425946</v>
      </c>
      <c r="I14" s="12">
        <f>SUMIFS(Concentrado!J$2:J1003,Concentrado!$A$2:$A1003,"="&amp;$A14,Concentrado!$B$2:$B1003, "=Yucatán")</f>
        <v>63.00555738426263</v>
      </c>
      <c r="J14" s="12">
        <f>SUMIFS(Concentrado!K$2:K1003,Concentrado!$A$2:$A1003,"="&amp;$A14,Concentrado!$B$2:$B1003, "=Yucatán")</f>
        <v>59.806023434847887</v>
      </c>
      <c r="K14" s="12">
        <f>SUMIFS(Concentrado!L$2:L1003,Concentrado!$A$2:$A1003,"="&amp;$A14,Concentrado!$B$2:$B1003, "=Yucatán")</f>
        <v>6.5501835190547686</v>
      </c>
      <c r="L14" s="12">
        <f>SUMIFS(Concentrado!M$2:M1003,Concentrado!$A$2:$A1003,"="&amp;$A14,Concentrado!$B$2:$B1003, "=Yucatán")</f>
        <v>2.6200734076219074</v>
      </c>
      <c r="M14" s="12">
        <f>SUMIFS(Concentrado!N$2:N1003,Concentrado!$A$2:$A1003,"="&amp;$A14,Concentrado!$B$2:$B1003, "=Yucatán")</f>
        <v>4.8185749179408166</v>
      </c>
      <c r="N14" s="12">
        <f>SUMIFS(Concentrado!O$2:O1003,Concentrado!$A$2:$A1003,"="&amp;$A14,Concentrado!$B$2:$B1003, "=Yucatán")</f>
        <v>0.45246360778644623</v>
      </c>
      <c r="O14" s="12">
        <f>SUMIFS(Concentrado!P$2:P1003,Concentrado!$A$2:$A1003,"="&amp;$A14,Concentrado!$B$2:$B1003, "=Yucatán")</f>
        <v>8.6440680449315721</v>
      </c>
      <c r="P14" s="12">
        <f>SUMIFS(Concentrado!Q$2:Q1003,Concentrado!$A$2:$A1003,"="&amp;$A14,Concentrado!$B$2:$B1003, "=Yucatán")</f>
        <v>4.1009844641038553</v>
      </c>
      <c r="Q14" s="12">
        <f>SUMIFS(Concentrado!R$2:R1003,Concentrado!$A$2:$A1003,"="&amp;$A14,Concentrado!$B$2:$B1003, "=Yucatán")</f>
        <v>4.6705656396738346</v>
      </c>
    </row>
    <row r="15" spans="1:17" x14ac:dyDescent="0.25">
      <c r="A15" s="5">
        <v>2003</v>
      </c>
      <c r="B15" s="12">
        <f>SUMIFS(Concentrado!C$2:C1004,Concentrado!$A$2:$A1004,"="&amp;$A15,Concentrado!$B$2:$B1004, "=Yucatán")</f>
        <v>27.892656185464709</v>
      </c>
      <c r="C15" s="12">
        <f>SUMIFS(Concentrado!D$2:D1004,Concentrado!$A$2:$A1004,"="&amp;$A15,Concentrado!$B$2:$B1004, "=Yucatán")</f>
        <v>26.283464482457127</v>
      </c>
      <c r="D15" s="12">
        <f>SUMIFS(Concentrado!E$2:E1004,Concentrado!$A$2:$A1004,"="&amp;$A15,Concentrado!$B$2:$B1004, "=Yucatán")</f>
        <v>23.234719820556471</v>
      </c>
      <c r="E15" s="12">
        <f>SUMIFS(Concentrado!F$2:F1004,Concentrado!$A$2:$A1004,"="&amp;$A15,Concentrado!$B$2:$B1004, "=Yucatán")</f>
        <v>10.947127607762184</v>
      </c>
      <c r="F15" s="12">
        <f>SUMIFS(Concentrado!G$2:G1004,Concentrado!$A$2:$A1004,"="&amp;$A15,Concentrado!$B$2:$B1004, "=Yucatán")</f>
        <v>41.476798215376682</v>
      </c>
      <c r="G15" s="12">
        <f>SUMIFS(Concentrado!H$2:H1004,Concentrado!$A$2:$A1004,"="&amp;$A15,Concentrado!$B$2:$B1004, "=Yucatán")</f>
        <v>52.135400048391489</v>
      </c>
      <c r="H15" s="12">
        <f>SUMIFS(Concentrado!I$2:I1004,Concentrado!$A$2:$A1004,"="&amp;$A15,Concentrado!$B$2:$B1004, "=Yucatán")</f>
        <v>40.87253286973597</v>
      </c>
      <c r="I15" s="12">
        <f>SUMIFS(Concentrado!J$2:J1004,Concentrado!$A$2:$A1004,"="&amp;$A15,Concentrado!$B$2:$B1004, "=Yucatán")</f>
        <v>63.231881292681514</v>
      </c>
      <c r="J15" s="12">
        <f>SUMIFS(Concentrado!K$2:K1004,Concentrado!$A$2:$A1004,"="&amp;$A15,Concentrado!$B$2:$B1004, "=Yucatán")</f>
        <v>69.905021929836821</v>
      </c>
      <c r="K15" s="12">
        <f>SUMIFS(Concentrado!L$2:L1004,Concentrado!$A$2:$A1004,"="&amp;$A15,Concentrado!$B$2:$B1004, "=Yucatán")</f>
        <v>5.0291382683335835</v>
      </c>
      <c r="L15" s="12">
        <f>SUMIFS(Concentrado!M$2:M1004,Concentrado!$A$2:$A1004,"="&amp;$A15,Concentrado!$B$2:$B1004, "=Yucatán")</f>
        <v>2.7939657046297688</v>
      </c>
      <c r="M15" s="12">
        <f>SUMIFS(Concentrado!N$2:N1004,Concentrado!$A$2:$A1004,"="&amp;$A15,Concentrado!$B$2:$B1004, "=Yucatán")</f>
        <v>4.2786673527547299</v>
      </c>
      <c r="N15" s="12">
        <f>SUMIFS(Concentrado!O$2:O1004,Concentrado!$A$2:$A1004,"="&amp;$A15,Concentrado!$B$2:$B1004, "=Yucatán")</f>
        <v>1.3311975008985584</v>
      </c>
      <c r="O15" s="12">
        <f>SUMIFS(Concentrado!P$2:P1004,Concentrado!$A$2:$A1004,"="&amp;$A15,Concentrado!$B$2:$B1004, "=Yucatán")</f>
        <v>11.119583174482145</v>
      </c>
      <c r="P15" s="12">
        <f>SUMIFS(Concentrado!Q$2:Q1004,Concentrado!$A$2:$A1004,"="&amp;$A15,Concentrado!$B$2:$B1004, "=Yucatán")</f>
        <v>2.9057243328149593</v>
      </c>
      <c r="Q15" s="12">
        <f>SUMIFS(Concentrado!R$2:R1004,Concentrado!$A$2:$A1004,"="&amp;$A15,Concentrado!$B$2:$B1004, "=Yucatán")</f>
        <v>4.1909485569446527</v>
      </c>
    </row>
    <row r="16" spans="1:17" x14ac:dyDescent="0.25">
      <c r="A16" s="5">
        <v>2004</v>
      </c>
      <c r="B16" s="12">
        <f>SUMIFS(Concentrado!C$2:C1005,Concentrado!$A$2:$A1005,"="&amp;$A16,Concentrado!$B$2:$B1005, "=Yucatán")</f>
        <v>14.481560146746476</v>
      </c>
      <c r="C16" s="12">
        <f>SUMIFS(Concentrado!D$2:D1005,Concentrado!$A$2:$A1005,"="&amp;$A16,Concentrado!$B$2:$B1005, "=Yucatán")</f>
        <v>13.945206067237347</v>
      </c>
      <c r="D16" s="12">
        <f>SUMIFS(Concentrado!E$2:E1005,Concentrado!$A$2:$A1005,"="&amp;$A16,Concentrado!$B$2:$B1005, "=Yucatán")</f>
        <v>21.209458552822372</v>
      </c>
      <c r="E16" s="12">
        <f>SUMIFS(Concentrado!F$2:F1005,Concentrado!$A$2:$A1005,"="&amp;$A16,Concentrado!$B$2:$B1005, "=Yucatán")</f>
        <v>14.500344112643868</v>
      </c>
      <c r="F16" s="12">
        <f>SUMIFS(Concentrado!G$2:G1005,Concentrado!$A$2:$A1005,"="&amp;$A16,Concentrado!$B$2:$B1005, "=Yucatán")</f>
        <v>30.25833049661485</v>
      </c>
      <c r="G16" s="12">
        <f>SUMIFS(Concentrado!H$2:H1005,Concentrado!$A$2:$A1005,"="&amp;$A16,Concentrado!$B$2:$B1005, "=Yucatán")</f>
        <v>51.551367098381952</v>
      </c>
      <c r="H16" s="12">
        <f>SUMIFS(Concentrado!I$2:I1005,Concentrado!$A$2:$A1005,"="&amp;$A16,Concentrado!$B$2:$B1005, "=Yucatán")</f>
        <v>39.13310229326612</v>
      </c>
      <c r="I16" s="12">
        <f>SUMIFS(Concentrado!J$2:J1005,Concentrado!$A$2:$A1005,"="&amp;$A16,Concentrado!$B$2:$B1005, "=Yucatán")</f>
        <v>63.777523103026823</v>
      </c>
      <c r="J16" s="12">
        <f>SUMIFS(Concentrado!K$2:K1005,Concentrado!$A$2:$A1005,"="&amp;$A16,Concentrado!$B$2:$B1005, "=Yucatán")</f>
        <v>58.845337124004075</v>
      </c>
      <c r="K16" s="12">
        <f>SUMIFS(Concentrado!L$2:L1005,Concentrado!$A$2:$A1005,"="&amp;$A16,Concentrado!$B$2:$B1005, "=Yucatán")</f>
        <v>5.7035555087571517</v>
      </c>
      <c r="L16" s="12">
        <f>SUMIFS(Concentrado!M$2:M1005,Concentrado!$A$2:$A1005,"="&amp;$A16,Concentrado!$B$2:$B1005, "=Yucatán")</f>
        <v>2.1388333157839319</v>
      </c>
      <c r="M16" s="12">
        <f>SUMIFS(Concentrado!N$2:N1005,Concentrado!$A$2:$A1005,"="&amp;$A16,Concentrado!$B$2:$B1005, "=Yucatán")</f>
        <v>3.758546547940814</v>
      </c>
      <c r="N16" s="12">
        <f>SUMIFS(Concentrado!O$2:O1005,Concentrado!$A$2:$A1005,"="&amp;$A16,Concentrado!$B$2:$B1005, "=Yucatán")</f>
        <v>0.54417681828521181</v>
      </c>
      <c r="O16" s="12">
        <f>SUMIFS(Concentrado!P$2:P1005,Concentrado!$A$2:$A1005,"="&amp;$A16,Concentrado!$B$2:$B1005, "=Yucatán")</f>
        <v>8.5487134186304967</v>
      </c>
      <c r="P16" s="12">
        <f>SUMIFS(Concentrado!Q$2:Q1005,Concentrado!$A$2:$A1005,"="&amp;$A16,Concentrado!$B$2:$B1005, "=Yucatán")</f>
        <v>3.5098803130813239</v>
      </c>
      <c r="Q16" s="12">
        <f>SUMIFS(Concentrado!R$2:R1005,Concentrado!$A$2:$A1005,"="&amp;$A16,Concentrado!$B$2:$B1005, "=Yucatán")</f>
        <v>5.2099785897300901</v>
      </c>
    </row>
    <row r="17" spans="1:17" x14ac:dyDescent="0.25">
      <c r="A17" s="5">
        <v>2005</v>
      </c>
      <c r="B17" s="12">
        <f>SUMIFS(Concentrado!C$2:C1006,Concentrado!$A$2:$A1006,"="&amp;$A17,Concentrado!$B$2:$B1006, "=Yucatán")</f>
        <v>30.541058971034218</v>
      </c>
      <c r="C17" s="12">
        <f>SUMIFS(Concentrado!D$2:D1006,Concentrado!$A$2:$A1006,"="&amp;$A17,Concentrado!$B$2:$B1006, "=Yucatán")</f>
        <v>17.145857667949034</v>
      </c>
      <c r="D17" s="12">
        <f>SUMIFS(Concentrado!E$2:E1006,Concentrado!$A$2:$A1006,"="&amp;$A17,Concentrado!$B$2:$B1006, "=Yucatán")</f>
        <v>20.767560650716899</v>
      </c>
      <c r="E17" s="12">
        <f>SUMIFS(Concentrado!F$2:F1006,Concentrado!$A$2:$A1006,"="&amp;$A17,Concentrado!$B$2:$B1006, "=Yucatán")</f>
        <v>9.2300269558741785</v>
      </c>
      <c r="F17" s="12">
        <f>SUMIFS(Concentrado!G$2:G1006,Concentrado!$A$2:$A1006,"="&amp;$A17,Concentrado!$B$2:$B1006, "=Yucatán")</f>
        <v>32.808228095300095</v>
      </c>
      <c r="G17" s="12">
        <f>SUMIFS(Concentrado!H$2:H1006,Concentrado!$A$2:$A1006,"="&amp;$A17,Concentrado!$B$2:$B1006, "=Yucatán")</f>
        <v>54.152605919213578</v>
      </c>
      <c r="H17" s="12">
        <f>SUMIFS(Concentrado!I$2:I1006,Concentrado!$A$2:$A1006,"="&amp;$A17,Concentrado!$B$2:$B1006, "=Yucatán")</f>
        <v>41.464770141892011</v>
      </c>
      <c r="I17" s="12">
        <f>SUMIFS(Concentrado!J$2:J1006,Concentrado!$A$2:$A1006,"="&amp;$A17,Concentrado!$B$2:$B1006, "=Yucatán")</f>
        <v>66.634701943191786</v>
      </c>
      <c r="J17" s="12">
        <f>SUMIFS(Concentrado!K$2:K1006,Concentrado!$A$2:$A1006,"="&amp;$A17,Concentrado!$B$2:$B1006, "=Yucatán")</f>
        <v>68.47128700719648</v>
      </c>
      <c r="K17" s="12">
        <f>SUMIFS(Concentrado!L$2:L1006,Concentrado!$A$2:$A1006,"="&amp;$A17,Concentrado!$B$2:$B1006, "=Yucatán")</f>
        <v>6.459555378037404</v>
      </c>
      <c r="L17" s="12">
        <f>SUMIFS(Concentrado!M$2:M1006,Concentrado!$A$2:$A1006,"="&amp;$A17,Concentrado!$B$2:$B1006, "=Yucatán")</f>
        <v>1.9916962415615329</v>
      </c>
      <c r="M17" s="12">
        <f>SUMIFS(Concentrado!N$2:N1006,Concentrado!$A$2:$A1006,"="&amp;$A17,Concentrado!$B$2:$B1006, "=Yucatán")</f>
        <v>3.5820351169697284</v>
      </c>
      <c r="N17" s="12">
        <f>SUMIFS(Concentrado!O$2:O1006,Concentrado!$A$2:$A1006,"="&amp;$A17,Concentrado!$B$2:$B1006, "=Yucatán")</f>
        <v>0.42714552527687039</v>
      </c>
      <c r="O17" s="12">
        <f>SUMIFS(Concentrado!P$2:P1006,Concentrado!$A$2:$A1006,"="&amp;$A17,Concentrado!$B$2:$B1006, "=Yucatán")</f>
        <v>7.5944560470856279</v>
      </c>
      <c r="P17" s="12">
        <f>SUMIFS(Concentrado!Q$2:Q1006,Concentrado!$A$2:$A1006,"="&amp;$A17,Concentrado!$B$2:$B1006, "=Yucatán")</f>
        <v>1.8302073571105979</v>
      </c>
      <c r="Q17" s="12">
        <f>SUMIFS(Concentrado!R$2:R1006,Concentrado!$A$2:$A1006,"="&amp;$A17,Concentrado!$B$2:$B1006, "=Yucatán")</f>
        <v>4.5755183927764946</v>
      </c>
    </row>
    <row r="18" spans="1:17" x14ac:dyDescent="0.25">
      <c r="A18" s="5">
        <v>2006</v>
      </c>
      <c r="B18" s="12">
        <f>SUMIFS(Concentrado!C$2:C1007,Concentrado!$A$2:$A1007,"="&amp;$A18,Concentrado!$B$2:$B1007, "=Yucatán")</f>
        <v>30.650928938241066</v>
      </c>
      <c r="C18" s="12">
        <f>SUMIFS(Concentrado!D$2:D1007,Concentrado!$A$2:$A1007,"="&amp;$A18,Concentrado!$B$2:$B1007, "=Yucatán")</f>
        <v>30.650928938241066</v>
      </c>
      <c r="D18" s="12">
        <f>SUMIFS(Concentrado!E$2:E1007,Concentrado!$A$2:$A1007,"="&amp;$A18,Concentrado!$B$2:$B1007, "=Yucatán")</f>
        <v>16.514636861485013</v>
      </c>
      <c r="E18" s="12">
        <f>SUMIFS(Concentrado!F$2:F1007,Concentrado!$A$2:$A1007,"="&amp;$A18,Concentrado!$B$2:$B1007, "=Yucatán")</f>
        <v>9.7864514734726011</v>
      </c>
      <c r="F18" s="12">
        <f>SUMIFS(Concentrado!G$2:G1007,Concentrado!$A$2:$A1007,"="&amp;$A18,Concentrado!$B$2:$B1007, "=Yucatán")</f>
        <v>35.227924672631929</v>
      </c>
      <c r="G18" s="12">
        <f>SUMIFS(Concentrado!H$2:H1007,Concentrado!$A$2:$A1007,"="&amp;$A18,Concentrado!$B$2:$B1007, "=Yucatán")</f>
        <v>52.131975038170893</v>
      </c>
      <c r="H18" s="12">
        <f>SUMIFS(Concentrado!I$2:I1007,Concentrado!$A$2:$A1007,"="&amp;$A18,Concentrado!$B$2:$B1007, "=Yucatán")</f>
        <v>41.635582689444576</v>
      </c>
      <c r="I18" s="12">
        <f>SUMIFS(Concentrado!J$2:J1007,Concentrado!$A$2:$A1007,"="&amp;$A18,Concentrado!$B$2:$B1007, "=Yucatán")</f>
        <v>62.440739113341508</v>
      </c>
      <c r="J18" s="12">
        <f>SUMIFS(Concentrado!K$2:K1007,Concentrado!$A$2:$A1007,"="&amp;$A18,Concentrado!$B$2:$B1007, "=Yucatán")</f>
        <v>62.685650554545269</v>
      </c>
      <c r="K18" s="12">
        <f>SUMIFS(Concentrado!L$2:L1007,Concentrado!$A$2:$A1007,"="&amp;$A18,Concentrado!$B$2:$B1007, "=Yucatán")</f>
        <v>6.6291931635517409</v>
      </c>
      <c r="L18" s="12">
        <f>SUMIFS(Concentrado!M$2:M1007,Concentrado!$A$2:$A1007,"="&amp;$A18,Concentrado!$B$2:$B1007, "=Yucatán")</f>
        <v>2.1743753576449709</v>
      </c>
      <c r="M18" s="12">
        <f>SUMIFS(Concentrado!N$2:N1007,Concentrado!$A$2:$A1007,"="&amp;$A18,Concentrado!$B$2:$B1007, "=Yucatán")</f>
        <v>3.532067426096841</v>
      </c>
      <c r="N18" s="12">
        <f>SUMIFS(Concentrado!O$2:O1007,Concentrado!$A$2:$A1007,"="&amp;$A18,Concentrado!$B$2:$B1007, "=Yucatán")</f>
        <v>0.84095271533119875</v>
      </c>
      <c r="O18" s="12">
        <f>SUMIFS(Concentrado!P$2:P1007,Concentrado!$A$2:$A1007,"="&amp;$A18,Concentrado!$B$2:$B1007, "=Yucatán")</f>
        <v>9.6270696455703622</v>
      </c>
      <c r="P18" s="12">
        <f>SUMIFS(Concentrado!Q$2:Q1007,Concentrado!$A$2:$A1007,"="&amp;$A18,Concentrado!$B$2:$B1007, "=Yucatán")</f>
        <v>1.8031405404860736</v>
      </c>
      <c r="Q18" s="12">
        <f>SUMIFS(Concentrado!R$2:R1007,Concentrado!$A$2:$A1007,"="&amp;$A18,Concentrado!$B$2:$B1007, "=Yucatán")</f>
        <v>4.2426836246731146</v>
      </c>
    </row>
    <row r="19" spans="1:17" x14ac:dyDescent="0.25">
      <c r="A19" s="5">
        <v>2007</v>
      </c>
      <c r="B19" s="12">
        <f>SUMIFS(Concentrado!C$2:C1008,Concentrado!$A$2:$A1008,"="&amp;$A19,Concentrado!$B$2:$B1008, "=Yucatán")</f>
        <v>16.809456674981021</v>
      </c>
      <c r="C19" s="12">
        <f>SUMIFS(Concentrado!D$2:D1008,Concentrado!$A$2:$A1008,"="&amp;$A19,Concentrado!$B$2:$B1008, "=Yucatán")</f>
        <v>17.893937750786247</v>
      </c>
      <c r="D19" s="12">
        <f>SUMIFS(Concentrado!E$2:E1008,Concentrado!$A$2:$A1008,"="&amp;$A19,Concentrado!$B$2:$B1008, "=Yucatán")</f>
        <v>14.502571723163786</v>
      </c>
      <c r="E19" s="12">
        <f>SUMIFS(Concentrado!F$2:F1008,Concentrado!$A$2:$A1008,"="&amp;$A19,Concentrado!$B$2:$B1008, "=Yucatán")</f>
        <v>9.1386068392538924</v>
      </c>
      <c r="F19" s="12">
        <f>SUMIFS(Concentrado!G$2:G1008,Concentrado!$A$2:$A1008,"="&amp;$A19,Concentrado!$B$2:$B1008, "=Yucatán")</f>
        <v>34.133520580074801</v>
      </c>
      <c r="G19" s="12">
        <f>SUMIFS(Concentrado!H$2:H1008,Concentrado!$A$2:$A1008,"="&amp;$A19,Concentrado!$B$2:$B1008, "=Yucatán")</f>
        <v>56.312860410171545</v>
      </c>
      <c r="H19" s="12">
        <f>SUMIFS(Concentrado!I$2:I1008,Concentrado!$A$2:$A1008,"="&amp;$A19,Concentrado!$B$2:$B1008, "=Yucatán")</f>
        <v>45.766638874733957</v>
      </c>
      <c r="I19" s="12">
        <f>SUMIFS(Concentrado!J$2:J1008,Concentrado!$A$2:$A1008,"="&amp;$A19,Concentrado!$B$2:$B1008, "=Yucatán")</f>
        <v>66.647080868239144</v>
      </c>
      <c r="J19" s="12">
        <f>SUMIFS(Concentrado!K$2:K1008,Concentrado!$A$2:$A1008,"="&amp;$A19,Concentrado!$B$2:$B1008, "=Yucatán")</f>
        <v>67.271322072858567</v>
      </c>
      <c r="K19" s="12">
        <f>SUMIFS(Concentrado!L$2:L1008,Concentrado!$A$2:$A1008,"="&amp;$A19,Concentrado!$B$2:$B1008, "=Yucatán")</f>
        <v>7.8124918073701686</v>
      </c>
      <c r="L19" s="12">
        <f>SUMIFS(Concentrado!M$2:M1008,Concentrado!$A$2:$A1008,"="&amp;$A19,Concentrado!$B$2:$B1008, "=Yucatán")</f>
        <v>2.6216415460973721</v>
      </c>
      <c r="M19" s="12">
        <f>SUMIFS(Concentrado!N$2:N1008,Concentrado!$A$2:$A1008,"="&amp;$A19,Concentrado!$B$2:$B1008, "=Yucatán")</f>
        <v>3.9198278665860102</v>
      </c>
      <c r="N19" s="12">
        <f>SUMIFS(Concentrado!O$2:O1008,Concentrado!$A$2:$A1008,"="&amp;$A19,Concentrado!$B$2:$B1008, "=Yucatán")</f>
        <v>1.3495514817556211</v>
      </c>
      <c r="O19" s="12">
        <f>SUMIFS(Concentrado!P$2:P1008,Concentrado!$A$2:$A1008,"="&amp;$A19,Concentrado!$B$2:$B1008, "=Yucatán")</f>
        <v>8.900112920182675</v>
      </c>
      <c r="P19" s="12">
        <f>SUMIFS(Concentrado!Q$2:Q1008,Concentrado!$A$2:$A1008,"="&amp;$A19,Concentrado!$B$2:$B1008, "=Yucatán")</f>
        <v>1.6254177585803704</v>
      </c>
      <c r="Q19" s="12">
        <f>SUMIFS(Concentrado!R$2:R1008,Concentrado!$A$2:$A1008,"="&amp;$A19,Concentrado!$B$2:$B1008, "=Yucatán")</f>
        <v>5.8200442323361656</v>
      </c>
    </row>
    <row r="20" spans="1:17" x14ac:dyDescent="0.25">
      <c r="A20" s="5">
        <v>2008</v>
      </c>
      <c r="B20" s="12">
        <f>SUMIFS(Concentrado!C$2:C1009,Concentrado!$A$2:$A1009,"="&amp;$A20,Concentrado!$B$2:$B1009, "=Yucatán")</f>
        <v>17.499343774608452</v>
      </c>
      <c r="C20" s="12">
        <f>SUMIFS(Concentrado!D$2:D1009,Concentrado!$A$2:$A1009,"="&amp;$A20,Concentrado!$B$2:$B1009, "=Yucatán")</f>
        <v>14.218216816869369</v>
      </c>
      <c r="D20" s="12">
        <f>SUMIFS(Concentrado!E$2:E1009,Concentrado!$A$2:$A1009,"="&amp;$A20,Concentrado!$B$2:$B1009, "=Yucatán")</f>
        <v>18.20244997230904</v>
      </c>
      <c r="E20" s="12">
        <f>SUMIFS(Concentrado!F$2:F1009,Concentrado!$A$2:$A1009,"="&amp;$A20,Concentrado!$B$2:$B1009, "=Yucatán")</f>
        <v>7.1647941380365374</v>
      </c>
      <c r="F20" s="12">
        <f>SUMIFS(Concentrado!G$2:G1009,Concentrado!$A$2:$A1009,"="&amp;$A20,Concentrado!$B$2:$B1009, "=Yucatán")</f>
        <v>29.792305073203952</v>
      </c>
      <c r="G20" s="12">
        <f>SUMIFS(Concentrado!H$2:H1009,Concentrado!$A$2:$A1009,"="&amp;$A20,Concentrado!$B$2:$B1009, "=Yucatán")</f>
        <v>57.359890565412044</v>
      </c>
      <c r="H20" s="12">
        <f>SUMIFS(Concentrado!I$2:I1009,Concentrado!$A$2:$A1009,"="&amp;$A20,Concentrado!$B$2:$B1009, "=Yucatán")</f>
        <v>44.956159884643959</v>
      </c>
      <c r="I20" s="12">
        <f>SUMIFS(Concentrado!J$2:J1009,Concentrado!$A$2:$A1009,"="&amp;$A20,Concentrado!$B$2:$B1009, "=Yucatán")</f>
        <v>69.491634867581539</v>
      </c>
      <c r="J20" s="12">
        <f>SUMIFS(Concentrado!K$2:K1009,Concentrado!$A$2:$A1009,"="&amp;$A20,Concentrado!$B$2:$B1009, "=Yucatán")</f>
        <v>77.412535234621117</v>
      </c>
      <c r="K20" s="12">
        <f>SUMIFS(Concentrado!L$2:L1009,Concentrado!$A$2:$A1009,"="&amp;$A20,Concentrado!$B$2:$B1009, "=Yucatán")</f>
        <v>7.6168960371414363</v>
      </c>
      <c r="L20" s="12">
        <f>SUMIFS(Concentrado!M$2:M1009,Concentrado!$A$2:$A1009,"="&amp;$A20,Concentrado!$B$2:$B1009, "=Yucatán")</f>
        <v>2.383518487812966</v>
      </c>
      <c r="M20" s="12">
        <f>SUMIFS(Concentrado!N$2:N1009,Concentrado!$A$2:$A1009,"="&amp;$A20,Concentrado!$B$2:$B1009, "=Yucatán")</f>
        <v>4.0869236258767234</v>
      </c>
      <c r="N20" s="12">
        <f>SUMIFS(Concentrado!O$2:O1009,Concentrado!$A$2:$A1009,"="&amp;$A20,Concentrado!$B$2:$B1009, "=Yucatán")</f>
        <v>0.7174652567449421</v>
      </c>
      <c r="O20" s="12">
        <f>SUMIFS(Concentrado!P$2:P1009,Concentrado!$A$2:$A1009,"="&amp;$A20,Concentrado!$B$2:$B1009, "=Yucatán")</f>
        <v>9.8278329766706634</v>
      </c>
      <c r="P20" s="12">
        <f>SUMIFS(Concentrado!Q$2:Q1009,Concentrado!$A$2:$A1009,"="&amp;$A20,Concentrado!$B$2:$B1009, "=Yucatán")</f>
        <v>0.98449676670535569</v>
      </c>
      <c r="Q20" s="12">
        <f>SUMIFS(Concentrado!R$2:R1009,Concentrado!$A$2:$A1009,"="&amp;$A20,Concentrado!$B$2:$B1009, "=Yucatán")</f>
        <v>5.8551649809318516</v>
      </c>
    </row>
    <row r="21" spans="1:17" x14ac:dyDescent="0.25">
      <c r="A21" s="5">
        <v>2009</v>
      </c>
      <c r="B21" s="12">
        <f>SUMIFS(Concentrado!C$2:C1010,Concentrado!$A$2:$A1010,"="&amp;$A21,Concentrado!$B$2:$B1010, "=Yucatán")</f>
        <v>14.898277869435908</v>
      </c>
      <c r="C21" s="12">
        <f>SUMIFS(Concentrado!D$2:D1010,Concentrado!$A$2:$A1010,"="&amp;$A21,Concentrado!$B$2:$B1010, "=Yucatán")</f>
        <v>19.864370492581209</v>
      </c>
      <c r="D21" s="12">
        <f>SUMIFS(Concentrado!E$2:E1010,Concentrado!$A$2:$A1010,"="&amp;$A21,Concentrado!$B$2:$B1010, "=Yucatán")</f>
        <v>17.372946168415606</v>
      </c>
      <c r="E21" s="12">
        <f>SUMIFS(Concentrado!F$2:F1010,Concentrado!$A$2:$A1010,"="&amp;$A21,Concentrado!$B$2:$B1010, "=Yucatán")</f>
        <v>11.896691397936774</v>
      </c>
      <c r="F21" s="12">
        <f>SUMIFS(Concentrado!G$2:G1010,Concentrado!$A$2:$A1010,"="&amp;$A21,Concentrado!$B$2:$B1010, "=Yucatán")</f>
        <v>48.2009566742258</v>
      </c>
      <c r="G21" s="12">
        <f>SUMIFS(Concentrado!H$2:H1010,Concentrado!$A$2:$A1010,"="&amp;$A21,Concentrado!$B$2:$B1010, "=Yucatán")</f>
        <v>55.555157310700274</v>
      </c>
      <c r="H21" s="12">
        <f>SUMIFS(Concentrado!I$2:I1010,Concentrado!$A$2:$A1010,"="&amp;$A21,Concentrado!$B$2:$B1010, "=Yucatán")</f>
        <v>48.293208171708265</v>
      </c>
      <c r="I21" s="12">
        <f>SUMIFS(Concentrado!J$2:J1010,Concentrado!$A$2:$A1010,"="&amp;$A21,Concentrado!$B$2:$B1010, "=Yucatán")</f>
        <v>62.647066265212658</v>
      </c>
      <c r="J21" s="12">
        <f>SUMIFS(Concentrado!K$2:K1010,Concentrado!$A$2:$A1010,"="&amp;$A21,Concentrado!$B$2:$B1010, "=Yucatán")</f>
        <v>76.292335846030795</v>
      </c>
      <c r="K21" s="12">
        <f>SUMIFS(Concentrado!L$2:L1010,Concentrado!$A$2:$A1010,"="&amp;$A21,Concentrado!$B$2:$B1010, "=Yucatán")</f>
        <v>9.2677267034440103</v>
      </c>
      <c r="L21" s="12">
        <f>SUMIFS(Concentrado!M$2:M1010,Concentrado!$A$2:$A1010,"="&amp;$A21,Concentrado!$B$2:$B1010, "=Yucatán")</f>
        <v>1.7921018487322673</v>
      </c>
      <c r="M21" s="12">
        <f>SUMIFS(Concentrado!N$2:N1010,Concentrado!$A$2:$A1010,"="&amp;$A21,Concentrado!$B$2:$B1010, "=Yucatán")</f>
        <v>3.3162718057825415</v>
      </c>
      <c r="N21" s="12">
        <f>SUMIFS(Concentrado!O$2:O1010,Concentrado!$A$2:$A1010,"="&amp;$A21,Concentrado!$B$2:$B1010, "=Yucatán")</f>
        <v>0.30362067656807429</v>
      </c>
      <c r="O21" s="12">
        <f>SUMIFS(Concentrado!P$2:P1010,Concentrado!$A$2:$A1010,"="&amp;$A21,Concentrado!$B$2:$B1010, "=Yucatán")</f>
        <v>12.530051469596037</v>
      </c>
      <c r="P21" s="12">
        <f>SUMIFS(Concentrado!Q$2:Q1010,Concentrado!$A$2:$A1010,"="&amp;$A21,Concentrado!$B$2:$B1010, "=Yucatán")</f>
        <v>1.3824785690220347</v>
      </c>
      <c r="Q21" s="12">
        <f>SUMIFS(Concentrado!R$2:R1010,Concentrado!$A$2:$A1010,"="&amp;$A21,Concentrado!$B$2:$B1010, "=Yucatán")</f>
        <v>6.0419433757259293</v>
      </c>
    </row>
    <row r="22" spans="1:17" x14ac:dyDescent="0.25">
      <c r="A22" s="5">
        <v>2010</v>
      </c>
      <c r="B22" s="12">
        <f>SUMIFS(Concentrado!C$2:C1011,Concentrado!$A$2:$A1011,"="&amp;$A22,Concentrado!$B$2:$B1011, "=Yucatán")</f>
        <v>15.532860320753567</v>
      </c>
      <c r="C22" s="12">
        <f>SUMIFS(Concentrado!D$2:D1011,Concentrado!$A$2:$A1011,"="&amp;$A22,Concentrado!$B$2:$B1011, "=Yucatán")</f>
        <v>23.299290481130349</v>
      </c>
      <c r="D22" s="12">
        <f>SUMIFS(Concentrado!E$2:E1011,Concentrado!$A$2:$A1011,"="&amp;$A22,Concentrado!$B$2:$B1011, "=Yucatán")</f>
        <v>16.943346605621507</v>
      </c>
      <c r="E22" s="12">
        <f>SUMIFS(Concentrado!F$2:F1011,Concentrado!$A$2:$A1011,"="&amp;$A22,Concentrado!$B$2:$B1011, "=Yucatán")</f>
        <v>10.865841844909445</v>
      </c>
      <c r="F22" s="12">
        <f>SUMIFS(Concentrado!G$2:G1011,Concentrado!$A$2:$A1011,"="&amp;$A22,Concentrado!$B$2:$B1011, "=Yucatán")</f>
        <v>39.640650819314352</v>
      </c>
      <c r="G22" s="12">
        <f>SUMIFS(Concentrado!H$2:H1011,Concentrado!$A$2:$A1011,"="&amp;$A22,Concentrado!$B$2:$B1011, "=Yucatán")</f>
        <v>61.221551804697192</v>
      </c>
      <c r="H22" s="12">
        <f>SUMIFS(Concentrado!I$2:I1011,Concentrado!$A$2:$A1011,"="&amp;$A22,Concentrado!$B$2:$B1011, "=Yucatán")</f>
        <v>50.112599943955708</v>
      </c>
      <c r="I22" s="12">
        <f>SUMIFS(Concentrado!J$2:J1011,Concentrado!$A$2:$A1011,"="&amp;$A22,Concentrado!$B$2:$B1011, "=Yucatán")</f>
        <v>72.06329592762529</v>
      </c>
      <c r="J22" s="12">
        <f>SUMIFS(Concentrado!K$2:K1011,Concentrado!$A$2:$A1011,"="&amp;$A22,Concentrado!$B$2:$B1011, "=Yucatán")</f>
        <v>83.649249000477354</v>
      </c>
      <c r="K22" s="12">
        <f>SUMIFS(Concentrado!L$2:L1011,Concentrado!$A$2:$A1011,"="&amp;$A22,Concentrado!$B$2:$B1011, "=Yucatán")</f>
        <v>9.5974379891852024</v>
      </c>
      <c r="L22" s="12">
        <f>SUMIFS(Concentrado!M$2:M1011,Concentrado!$A$2:$A1011,"="&amp;$A22,Concentrado!$B$2:$B1011, "=Yucatán")</f>
        <v>1.7679491032709584</v>
      </c>
      <c r="M22" s="12">
        <f>SUMIFS(Concentrado!N$2:N1011,Concentrado!$A$2:$A1011,"="&amp;$A22,Concentrado!$B$2:$B1011, "=Yucatán")</f>
        <v>3.1703889760461772</v>
      </c>
      <c r="N22" s="12">
        <f>SUMIFS(Concentrado!O$2:O1011,Concentrado!$A$2:$A1011,"="&amp;$A22,Concentrado!$B$2:$B1011, "=Yucatán")</f>
        <v>0.39924263671814569</v>
      </c>
      <c r="O22" s="12">
        <f>SUMIFS(Concentrado!P$2:P1011,Concentrado!$A$2:$A1011,"="&amp;$A22,Concentrado!$B$2:$B1011, "=Yucatán")</f>
        <v>11.203410208765986</v>
      </c>
      <c r="P22" s="12">
        <f>SUMIFS(Concentrado!Q$2:Q1011,Concentrado!$A$2:$A1011,"="&amp;$A22,Concentrado!$B$2:$B1011, "=Yucatán")</f>
        <v>1.4648721141387941</v>
      </c>
      <c r="Q22" s="12">
        <f>SUMIFS(Concentrado!R$2:R1011,Concentrado!$A$2:$A1011,"="&amp;$A22,Concentrado!$B$2:$B1011, "=Yucatán")</f>
        <v>6.061539782643286</v>
      </c>
    </row>
    <row r="23" spans="1:17" x14ac:dyDescent="0.25">
      <c r="A23" s="5">
        <v>2011</v>
      </c>
      <c r="B23" s="12">
        <f>SUMIFS(Concentrado!C$2:C1012,Concentrado!$A$2:$A1012,"="&amp;$A23,Concentrado!$B$2:$B1012, "=Yucatán")</f>
        <v>13.333555559259322</v>
      </c>
      <c r="C23" s="12">
        <f>SUMIFS(Concentrado!D$2:D1012,Concentrado!$A$2:$A1012,"="&amp;$A23,Concentrado!$B$2:$B1012, "=Yucatán")</f>
        <v>17.778074079012427</v>
      </c>
      <c r="D23" s="12">
        <f>SUMIFS(Concentrado!E$2:E1012,Concentrado!$A$2:$A1012,"="&amp;$A23,Concentrado!$B$2:$B1012, "=Yucatán")</f>
        <v>15.082685436230767</v>
      </c>
      <c r="E23" s="12">
        <f>SUMIFS(Concentrado!F$2:F1012,Concentrado!$A$2:$A1012,"="&amp;$A23,Concentrado!$B$2:$B1012, "=Yucatán")</f>
        <v>13.287127646203293</v>
      </c>
      <c r="F23" s="12">
        <f>SUMIFS(Concentrado!G$2:G1012,Concentrado!$A$2:$A1012,"="&amp;$A23,Concentrado!$B$2:$B1012, "=Yucatán")</f>
        <v>32.41771303840418</v>
      </c>
      <c r="G23" s="12">
        <f>SUMIFS(Concentrado!H$2:H1012,Concentrado!$A$2:$A1012,"="&amp;$A23,Concentrado!$B$2:$B1012, "=Yucatán")</f>
        <v>56.297205480324074</v>
      </c>
      <c r="H23" s="12">
        <f>SUMIFS(Concentrado!I$2:I1012,Concentrado!$A$2:$A1012,"="&amp;$A23,Concentrado!$B$2:$B1012, "=Yucatán")</f>
        <v>50.444586973616779</v>
      </c>
      <c r="I23" s="12">
        <f>SUMIFS(Concentrado!J$2:J1012,Concentrado!$A$2:$A1012,"="&amp;$A23,Concentrado!$B$2:$B1012, "=Yucatán")</f>
        <v>62.009379041419507</v>
      </c>
      <c r="J23" s="12">
        <f>SUMIFS(Concentrado!K$2:K1012,Concentrado!$A$2:$A1012,"="&amp;$A23,Concentrado!$B$2:$B1012, "=Yucatán")</f>
        <v>78.925499202539143</v>
      </c>
      <c r="K23" s="12">
        <f>SUMIFS(Concentrado!L$2:L1012,Concentrado!$A$2:$A1012,"="&amp;$A23,Concentrado!$B$2:$B1012, "=Yucatán")</f>
        <v>10.095700276065184</v>
      </c>
      <c r="L23" s="12">
        <f>SUMIFS(Concentrado!M$2:M1012,Concentrado!$A$2:$A1012,"="&amp;$A23,Concentrado!$B$2:$B1012, "=Yucatán")</f>
        <v>2.3871606564095016</v>
      </c>
      <c r="M23" s="12">
        <f>SUMIFS(Concentrado!N$2:N1012,Concentrado!$A$2:$A1012,"="&amp;$A23,Concentrado!$B$2:$B1012, "=Yucatán")</f>
        <v>4.128199732371832</v>
      </c>
      <c r="N23" s="12">
        <f>SUMIFS(Concentrado!O$2:O1012,Concentrado!$A$2:$A1012,"="&amp;$A23,Concentrado!$B$2:$B1012, "=Yucatán")</f>
        <v>0.6879011938033861</v>
      </c>
      <c r="O23" s="12">
        <f>SUMIFS(Concentrado!P$2:P1012,Concentrado!$A$2:$A1012,"="&amp;$A23,Concentrado!$B$2:$B1012, "=Yucatán")</f>
        <v>10.40765570934256</v>
      </c>
      <c r="P23" s="12">
        <f>SUMIFS(Concentrado!Q$2:Q1012,Concentrado!$A$2:$A1012,"="&amp;$A23,Concentrado!$B$2:$B1012, "=Yucatán")</f>
        <v>1.840103005982324</v>
      </c>
      <c r="Q23" s="12">
        <f>SUMIFS(Concentrado!R$2:R1012,Concentrado!$A$2:$A1012,"="&amp;$A23,Concentrado!$B$2:$B1012, "=Yucatán")</f>
        <v>5.5700415316221701</v>
      </c>
    </row>
    <row r="24" spans="1:17" x14ac:dyDescent="0.25">
      <c r="A24" s="5">
        <v>2012</v>
      </c>
      <c r="B24" s="12">
        <f>SUMIFS(Concentrado!C$2:C1013,Concentrado!$A$2:$A1013,"="&amp;$A24,Concentrado!$B$2:$B1013, "=Yucatán")</f>
        <v>11.132138483802738</v>
      </c>
      <c r="C24" s="12">
        <f>SUMIFS(Concentrado!D$2:D1013,Concentrado!$A$2:$A1013,"="&amp;$A24,Concentrado!$B$2:$B1013, "=Yucatán")</f>
        <v>15.584993877323836</v>
      </c>
      <c r="D24" s="12">
        <f>SUMIFS(Concentrado!E$2:E1013,Concentrado!$A$2:$A1013,"="&amp;$A24,Concentrado!$B$2:$B1013, "=Yucatán")</f>
        <v>14.711007511370383</v>
      </c>
      <c r="E24" s="12">
        <f>SUMIFS(Concentrado!F$2:F1013,Concentrado!$A$2:$A1013,"="&amp;$A24,Concentrado!$B$2:$B1013, "=Yucatán")</f>
        <v>12.434303967944015</v>
      </c>
      <c r="F24" s="12">
        <f>SUMIFS(Concentrado!G$2:G1013,Concentrado!$A$2:$A1013,"="&amp;$A24,Concentrado!$B$2:$B1013, "=Yucatán")</f>
        <v>34.025607420102837</v>
      </c>
      <c r="G24" s="12">
        <f>SUMIFS(Concentrado!H$2:H1013,Concentrado!$A$2:$A1013,"="&amp;$A24,Concentrado!$B$2:$B1013, "=Yucatán")</f>
        <v>59.169829656525998</v>
      </c>
      <c r="H24" s="12">
        <f>SUMIFS(Concentrado!I$2:I1013,Concentrado!$A$2:$A1013,"="&amp;$A24,Concentrado!$B$2:$B1013, "=Yucatán")</f>
        <v>49.9851234751562</v>
      </c>
      <c r="I24" s="12">
        <f>SUMIFS(Concentrado!J$2:J1013,Concentrado!$A$2:$A1013,"="&amp;$A24,Concentrado!$B$2:$B1013, "=Yucatán")</f>
        <v>68.132482838646979</v>
      </c>
      <c r="J24" s="12">
        <f>SUMIFS(Concentrado!K$2:K1013,Concentrado!$A$2:$A1013,"="&amp;$A24,Concentrado!$B$2:$B1013, "=Yucatán")</f>
        <v>86.795478602122571</v>
      </c>
      <c r="K24" s="12">
        <f>SUMIFS(Concentrado!L$2:L1013,Concentrado!$A$2:$A1013,"="&amp;$A24,Concentrado!$B$2:$B1013, "=Yucatán")</f>
        <v>8.8166964719989078</v>
      </c>
      <c r="L24" s="12">
        <f>SUMIFS(Concentrado!M$2:M1013,Concentrado!$A$2:$A1013,"="&amp;$A24,Concentrado!$B$2:$B1013, "=Yucatán")</f>
        <v>2.057229176799745</v>
      </c>
      <c r="M24" s="12">
        <f>SUMIFS(Concentrado!N$2:N1013,Concentrado!$A$2:$A1013,"="&amp;$A24,Concentrado!$B$2:$B1013, "=Yucatán")</f>
        <v>3.372012297927204</v>
      </c>
      <c r="N24" s="12">
        <f>SUMIFS(Concentrado!O$2:O1013,Concentrado!$A$2:$A1013,"="&amp;$A24,Concentrado!$B$2:$B1013, "=Yucatán")</f>
        <v>0.77423275953007942</v>
      </c>
      <c r="O24" s="12">
        <f>SUMIFS(Concentrado!P$2:P1013,Concentrado!$A$2:$A1013,"="&amp;$A24,Concentrado!$B$2:$B1013, "=Yucatán")</f>
        <v>9.3638595153533846</v>
      </c>
      <c r="P24" s="12">
        <f>SUMIFS(Concentrado!Q$2:Q1013,Concentrado!$A$2:$A1013,"="&amp;$A24,Concentrado!$B$2:$B1013, "=Yucatán")</f>
        <v>1.3225044707998361</v>
      </c>
      <c r="Q24" s="12">
        <f>SUMIFS(Concentrado!R$2:R1013,Concentrado!$A$2:$A1013,"="&amp;$A24,Concentrado!$B$2:$B1013, "=Yucatán")</f>
        <v>6.5145590598658591</v>
      </c>
    </row>
    <row r="25" spans="1:17" x14ac:dyDescent="0.25">
      <c r="A25" s="5">
        <v>2013</v>
      </c>
      <c r="B25" s="12">
        <f>SUMIFS(Concentrado!C$2:C1014,Concentrado!$A$2:$A1014,"="&amp;$A25,Concentrado!$B$2:$B1014, "=Yucatán")</f>
        <v>12.2721288796662</v>
      </c>
      <c r="C25" s="12">
        <f>SUMIFS(Concentrado!D$2:D1014,Concentrado!$A$2:$A1014,"="&amp;$A25,Concentrado!$B$2:$B1014, "=Yucatán")</f>
        <v>14.503425039605506</v>
      </c>
      <c r="D25" s="12">
        <f>SUMIFS(Concentrado!E$2:E1014,Concentrado!$A$2:$A1014,"="&amp;$A25,Concentrado!$B$2:$B1014, "=Yucatán")</f>
        <v>11.793984725935143</v>
      </c>
      <c r="E25" s="12">
        <f>SUMIFS(Concentrado!F$2:F1014,Concentrado!$A$2:$A1014,"="&amp;$A25,Concentrado!$B$2:$B1014, "=Yucatán")</f>
        <v>13.67418518949002</v>
      </c>
      <c r="F25" s="12">
        <f>SUMIFS(Concentrado!G$2:G1014,Concentrado!$A$2:$A1014,"="&amp;$A25,Concentrado!$B$2:$B1014, "=Yucatán")</f>
        <v>35.53631239277837</v>
      </c>
      <c r="G25" s="12">
        <f>SUMIFS(Concentrado!H$2:H1014,Concentrado!$A$2:$A1014,"="&amp;$A25,Concentrado!$B$2:$B1014, "=Yucatán")</f>
        <v>60.969516689862118</v>
      </c>
      <c r="H25" s="12">
        <f>SUMIFS(Concentrado!I$2:I1014,Concentrado!$A$2:$A1014,"="&amp;$A25,Concentrado!$B$2:$B1014, "=Yucatán")</f>
        <v>51.909710341861128</v>
      </c>
      <c r="I25" s="12">
        <f>SUMIFS(Concentrado!J$2:J1014,Concentrado!$A$2:$A1014,"="&amp;$A25,Concentrado!$B$2:$B1014, "=Yucatán")</f>
        <v>69.807561913680843</v>
      </c>
      <c r="J25" s="12">
        <f>SUMIFS(Concentrado!K$2:K1014,Concentrado!$A$2:$A1014,"="&amp;$A25,Concentrado!$B$2:$B1014, "=Yucatán")</f>
        <v>96.112674370162679</v>
      </c>
      <c r="K25" s="12">
        <f>SUMIFS(Concentrado!L$2:L1014,Concentrado!$A$2:$A1014,"="&amp;$A25,Concentrado!$B$2:$B1014, "=Yucatán")</f>
        <v>9.7029872166763944</v>
      </c>
      <c r="L25" s="12">
        <f>SUMIFS(Concentrado!M$2:M1014,Concentrado!$A$2:$A1014,"="&amp;$A25,Concentrado!$B$2:$B1014, "=Yucatán")</f>
        <v>2.4619519803507268</v>
      </c>
      <c r="M25" s="12">
        <f>SUMIFS(Concentrado!N$2:N1014,Concentrado!$A$2:$A1014,"="&amp;$A25,Concentrado!$B$2:$B1014, "=Yucatán")</f>
        <v>3.7148191958394023</v>
      </c>
      <c r="N25" s="12">
        <f>SUMIFS(Concentrado!O$2:O1014,Concentrado!$A$2:$A1014,"="&amp;$A25,Concentrado!$B$2:$B1014, "=Yucatán")</f>
        <v>1.2397517826200151</v>
      </c>
      <c r="O25" s="12">
        <f>SUMIFS(Concentrado!P$2:P1014,Concentrado!$A$2:$A1014,"="&amp;$A25,Concentrado!$B$2:$B1014, "=Yucatán")</f>
        <v>8.2163606293202154</v>
      </c>
      <c r="P25" s="12">
        <f>SUMIFS(Concentrado!Q$2:Q1014,Concentrado!$A$2:$A1014,"="&amp;$A25,Concentrado!$B$2:$B1014, "=Yucatán")</f>
        <v>1.7861220249603311</v>
      </c>
      <c r="Q25" s="12">
        <f>SUMIFS(Concentrado!R$2:R1014,Concentrado!$A$2:$A1014,"="&amp;$A25,Concentrado!$B$2:$B1014, "=Yucatán")</f>
        <v>5.4549132113653362</v>
      </c>
    </row>
    <row r="26" spans="1:17" x14ac:dyDescent="0.25">
      <c r="A26" s="5">
        <v>2014</v>
      </c>
      <c r="B26" s="12">
        <f>SUMIFS(Concentrado!C$2:C1015,Concentrado!$A$2:$A1015,"="&amp;$A26,Concentrado!$B$2:$B1015, "=Yucatán")</f>
        <v>10.621764554612641</v>
      </c>
      <c r="C26" s="12">
        <f>SUMIFS(Concentrado!D$2:D1015,Concentrado!$A$2:$A1015,"="&amp;$A26,Concentrado!$B$2:$B1015, "=Yucatán")</f>
        <v>22.361609588658194</v>
      </c>
      <c r="D26" s="12">
        <f>SUMIFS(Concentrado!E$2:E1015,Concentrado!$A$2:$A1015,"="&amp;$A26,Concentrado!$B$2:$B1015, "=Yucatán")</f>
        <v>12.520324660365327</v>
      </c>
      <c r="E26" s="12">
        <f>SUMIFS(Concentrado!F$2:F1015,Concentrado!$A$2:$A1015,"="&amp;$A26,Concentrado!$B$2:$B1015, "=Yucatán")</f>
        <v>14.690514268161982</v>
      </c>
      <c r="F26" s="12">
        <f>SUMIFS(Concentrado!G$2:G1015,Concentrado!$A$2:$A1015,"="&amp;$A26,Concentrado!$B$2:$B1015, "=Yucatán")</f>
        <v>35.769217011839608</v>
      </c>
      <c r="G26" s="12">
        <f>SUMIFS(Concentrado!H$2:H1015,Concentrado!$A$2:$A1015,"="&amp;$A26,Concentrado!$B$2:$B1015, "=Yucatán")</f>
        <v>63.59430640555555</v>
      </c>
      <c r="H26" s="12">
        <f>SUMIFS(Concentrado!I$2:I1015,Concentrado!$A$2:$A1015,"="&amp;$A26,Concentrado!$B$2:$B1015, "=Yucatán")</f>
        <v>55.628076656839362</v>
      </c>
      <c r="I26" s="12">
        <f>SUMIFS(Concentrado!J$2:J1015,Concentrado!$A$2:$A1015,"="&amp;$A26,Concentrado!$B$2:$B1015, "=Yucatán")</f>
        <v>71.363359850917334</v>
      </c>
      <c r="J26" s="12">
        <f>SUMIFS(Concentrado!K$2:K1015,Concentrado!$A$2:$A1015,"="&amp;$A26,Concentrado!$B$2:$B1015, "=Yucatán")</f>
        <v>104.62596218518796</v>
      </c>
      <c r="K26" s="12">
        <f>SUMIFS(Concentrado!L$2:L1015,Concentrado!$A$2:$A1015,"="&amp;$A26,Concentrado!$B$2:$B1015, "=Yucatán")</f>
        <v>12.280936416641717</v>
      </c>
      <c r="L26" s="12">
        <f>SUMIFS(Concentrado!M$2:M1015,Concentrado!$A$2:$A1015,"="&amp;$A26,Concentrado!$B$2:$B1015, "=Yucatán")</f>
        <v>2.3324259085869925</v>
      </c>
      <c r="M26" s="12">
        <f>SUMIFS(Concentrado!N$2:N1015,Concentrado!$A$2:$A1015,"="&amp;$A26,Concentrado!$B$2:$B1015, "=Yucatán")</f>
        <v>4.1455932343918418</v>
      </c>
      <c r="N26" s="12">
        <f>SUMIFS(Concentrado!O$2:O1015,Concentrado!$A$2:$A1015,"="&amp;$A26,Concentrado!$B$2:$B1015, "=Yucatán")</f>
        <v>0.56413723202306199</v>
      </c>
      <c r="O26" s="12">
        <f>SUMIFS(Concentrado!P$2:P1015,Concentrado!$A$2:$A1015,"="&amp;$A26,Concentrado!$B$2:$B1015, "=Yucatán")</f>
        <v>8.278210960351311</v>
      </c>
      <c r="P26" s="12">
        <f>SUMIFS(Concentrado!Q$2:Q1015,Concentrado!$A$2:$A1015,"="&amp;$A26,Concentrado!$B$2:$B1015, "=Yucatán")</f>
        <v>1.0948121611734865</v>
      </c>
      <c r="Q26" s="12">
        <f>SUMIFS(Concentrado!R$2:R1015,Concentrado!$A$2:$A1015,"="&amp;$A26,Concentrado!$B$2:$B1015, "=Yucatán")</f>
        <v>5.5692618633607784</v>
      </c>
    </row>
    <row r="27" spans="1:17" x14ac:dyDescent="0.25">
      <c r="A27" s="5">
        <v>2015</v>
      </c>
      <c r="B27" s="12">
        <f>SUMIFS(Concentrado!C$2:C1016,Concentrado!$A$2:$A1016,"="&amp;$A27,Concentrado!$B$2:$B1016, "=Yucatán")</f>
        <v>8.9684087800721954</v>
      </c>
      <c r="C27" s="12">
        <f>SUMIFS(Concentrado!D$2:D1016,Concentrado!$A$2:$A1016,"="&amp;$A27,Concentrado!$B$2:$B1016, "=Yucatán")</f>
        <v>29.147328535234635</v>
      </c>
      <c r="D27" s="12">
        <f>SUMIFS(Concentrado!E$2:E1016,Concentrado!$A$2:$A1016,"="&amp;$A27,Concentrado!$B$2:$B1016, "=Yucatán")</f>
        <v>15.015701200603239</v>
      </c>
      <c r="E27" s="12">
        <f>SUMIFS(Concentrado!F$2:F1016,Concentrado!$A$2:$A1016,"="&amp;$A27,Concentrado!$B$2:$B1016, "=Yucatán")</f>
        <v>13.220345622270244</v>
      </c>
      <c r="F27" s="12">
        <f>SUMIFS(Concentrado!G$2:G1016,Concentrado!$A$2:$A1016,"="&amp;$A27,Concentrado!$B$2:$B1016, "=Yucatán")</f>
        <v>38.326042352212454</v>
      </c>
      <c r="G27" s="12">
        <f>SUMIFS(Concentrado!H$2:H1016,Concentrado!$A$2:$A1016,"="&amp;$A27,Concentrado!$B$2:$B1016, "=Yucatán")</f>
        <v>71.683510256003146</v>
      </c>
      <c r="H27" s="12">
        <f>SUMIFS(Concentrado!I$2:I1016,Concentrado!$A$2:$A1016,"="&amp;$A27,Concentrado!$B$2:$B1016, "=Yucatán")</f>
        <v>60.612461807964117</v>
      </c>
      <c r="I27" s="12">
        <f>SUMIFS(Concentrado!J$2:J1016,Concentrado!$A$2:$A1016,"="&amp;$A27,Concentrado!$B$2:$B1016, "=Yucatán")</f>
        <v>82.478014367317556</v>
      </c>
      <c r="J27" s="12">
        <f>SUMIFS(Concentrado!K$2:K1016,Concentrado!$A$2:$A1016,"="&amp;$A27,Concentrado!$B$2:$B1016, "=Yucatán")</f>
        <v>116.68534696979805</v>
      </c>
      <c r="K27" s="12">
        <f>SUMIFS(Concentrado!L$2:L1016,Concentrado!$A$2:$A1016,"="&amp;$A27,Concentrado!$B$2:$B1016, "=Yucatán")</f>
        <v>12.448316001206312</v>
      </c>
      <c r="L27" s="12">
        <f>SUMIFS(Concentrado!M$2:M1016,Concentrado!$A$2:$A1016,"="&amp;$A27,Concentrado!$B$2:$B1016, "=Yucatán")</f>
        <v>2.6775623096934331</v>
      </c>
      <c r="M27" s="12">
        <f>SUMIFS(Concentrado!N$2:N1016,Concentrado!$A$2:$A1016,"="&amp;$A27,Concentrado!$B$2:$B1016, "=Yucatán")</f>
        <v>4.6624970621510862</v>
      </c>
      <c r="N27" s="12">
        <f>SUMIFS(Concentrado!O$2:O1016,Concentrado!$A$2:$A1016,"="&amp;$A27,Concentrado!$B$2:$B1016, "=Yucatán")</f>
        <v>0.74220935313671588</v>
      </c>
      <c r="O27" s="12">
        <f>SUMIFS(Concentrado!P$2:P1016,Concentrado!$A$2:$A1016,"="&amp;$A27,Concentrado!$B$2:$B1016, "=Yucatán")</f>
        <v>8.8694456726887587</v>
      </c>
      <c r="P27" s="12">
        <f>SUMIFS(Concentrado!Q$2:Q1016,Concentrado!$A$2:$A1016,"="&amp;$A27,Concentrado!$B$2:$B1016, "=Yucatán")</f>
        <v>1.2683189888021527</v>
      </c>
      <c r="Q27" s="12">
        <f>SUMIFS(Concentrado!R$2:R1016,Concentrado!$A$2:$A1016,"="&amp;$A27,Concentrado!$B$2:$B1016, "=Yucatán")</f>
        <v>5.4020993967499091</v>
      </c>
    </row>
    <row r="28" spans="1:17" x14ac:dyDescent="0.25">
      <c r="A28" s="5">
        <v>2016</v>
      </c>
      <c r="B28" s="12">
        <f>SUMIFS(Concentrado!C$2:C1017,Concentrado!$A$2:$A1017,"="&amp;$A28,Concentrado!$B$2:$B1017, "=Yucatán")</f>
        <v>6.738279604912206</v>
      </c>
      <c r="C28" s="12">
        <f>SUMIFS(Concentrado!D$2:D1017,Concentrado!$A$2:$A1017,"="&amp;$A28,Concentrado!$B$2:$B1017, "=Yucatán")</f>
        <v>25.830071818830124</v>
      </c>
      <c r="D28" s="12">
        <f>SUMIFS(Concentrado!E$2:E1017,Concentrado!$A$2:$A1017,"="&amp;$A28,Concentrado!$B$2:$B1017, "=Yucatán")</f>
        <v>14.353494677245724</v>
      </c>
      <c r="E28" s="12">
        <f>SUMIFS(Concentrado!F$2:F1017,Concentrado!$A$2:$A1017,"="&amp;$A28,Concentrado!$B$2:$B1017, "=Yucatán")</f>
        <v>15.469877596587057</v>
      </c>
      <c r="F28" s="12">
        <f>SUMIFS(Concentrado!G$2:G1017,Concentrado!$A$2:$A1017,"="&amp;$A28,Concentrado!$B$2:$B1017, "=Yucatán")</f>
        <v>40.681950021471032</v>
      </c>
      <c r="G28" s="12">
        <f>SUMIFS(Concentrado!H$2:H1017,Concentrado!$A$2:$A1017,"="&amp;$A28,Concentrado!$B$2:$B1017, "=Yucatán")</f>
        <v>71.664371396778023</v>
      </c>
      <c r="H28" s="12">
        <f>SUMIFS(Concentrado!I$2:I1017,Concentrado!$A$2:$A1017,"="&amp;$A28,Concentrado!$B$2:$B1017, "=Yucatán")</f>
        <v>62.314431289175616</v>
      </c>
      <c r="I28" s="12">
        <f>SUMIFS(Concentrado!J$2:J1017,Concentrado!$A$2:$A1017,"="&amp;$A28,Concentrado!$B$2:$B1017, "=Yucatán")</f>
        <v>80.774852462259275</v>
      </c>
      <c r="J28" s="12">
        <f>SUMIFS(Concentrado!K$2:K1017,Concentrado!$A$2:$A1017,"="&amp;$A28,Concentrado!$B$2:$B1017, "=Yucatán")</f>
        <v>109.69983064943692</v>
      </c>
      <c r="K28" s="12">
        <f>SUMIFS(Concentrado!L$2:L1017,Concentrado!$A$2:$A1017,"="&amp;$A28,Concentrado!$B$2:$B1017, "=Yucatán")</f>
        <v>10.668482473306762</v>
      </c>
      <c r="L28" s="12">
        <f>SUMIFS(Concentrado!M$2:M1017,Concentrado!$A$2:$A1017,"="&amp;$A28,Concentrado!$B$2:$B1017, "=Yucatán")</f>
        <v>3.1077753291806651</v>
      </c>
      <c r="M28" s="12">
        <f>SUMIFS(Concentrado!N$2:N1017,Concentrado!$A$2:$A1017,"="&amp;$A28,Concentrado!$B$2:$B1017, "=Yucatán")</f>
        <v>5.4513378805010344</v>
      </c>
      <c r="N28" s="12">
        <f>SUMIFS(Concentrado!O$2:O1017,Concentrado!$A$2:$A1017,"="&amp;$A28,Concentrado!$B$2:$B1017, "=Yucatán")</f>
        <v>0.82423318839040072</v>
      </c>
      <c r="O28" s="12">
        <f>SUMIFS(Concentrado!P$2:P1017,Concentrado!$A$2:$A1017,"="&amp;$A28,Concentrado!$B$2:$B1017, "=Yucatán")</f>
        <v>10.516830824441634</v>
      </c>
      <c r="P28" s="12">
        <f>SUMIFS(Concentrado!Q$2:Q1017,Concentrado!$A$2:$A1017,"="&amp;$A28,Concentrado!$B$2:$B1017, "=Yucatán")</f>
        <v>1.3451564857647655</v>
      </c>
      <c r="Q28" s="12">
        <f>SUMIFS(Concentrado!R$2:R1017,Concentrado!$A$2:$A1017,"="&amp;$A28,Concentrado!$B$2:$B1017, "=Yucatán")</f>
        <v>5.3806259430590622</v>
      </c>
    </row>
    <row r="29" spans="1:17" x14ac:dyDescent="0.25">
      <c r="A29" s="5">
        <v>2017</v>
      </c>
      <c r="B29" s="12">
        <f>SUMIFS(Concentrado!C$2:C1018,Concentrado!$A$2:$A1018,"="&amp;$A29,Concentrado!$B$2:$B1018, "=Yucatán")</f>
        <v>14.614870068183992</v>
      </c>
      <c r="C29" s="12">
        <f>SUMIFS(Concentrado!D$2:D1018,Concentrado!$A$2:$A1018,"="&amp;$A29,Concentrado!$B$2:$B1018, "=Yucatán")</f>
        <v>21.922305102275985</v>
      </c>
      <c r="D29" s="12">
        <f>SUMIFS(Concentrado!E$2:E1018,Concentrado!$A$2:$A1018,"="&amp;$A29,Concentrado!$B$2:$B1018, "=Yucatán")</f>
        <v>15.261588295296161</v>
      </c>
      <c r="E29" s="12">
        <f>SUMIFS(Concentrado!F$2:F1018,Concentrado!$A$2:$A1018,"="&amp;$A29,Concentrado!$B$2:$B1018, "=Yucatán")</f>
        <v>14.638666324059583</v>
      </c>
      <c r="F29" s="12">
        <f>SUMIFS(Concentrado!G$2:G1018,Concentrado!$A$2:$A1018,"="&amp;$A29,Concentrado!$B$2:$B1018, "=Yucatán")</f>
        <v>37.328453796889292</v>
      </c>
      <c r="G29" s="12">
        <f>SUMIFS(Concentrado!H$2:H1018,Concentrado!$A$2:$A1018,"="&amp;$A29,Concentrado!$B$2:$B1018, "=Yucatán")</f>
        <v>72.768764420290026</v>
      </c>
      <c r="H29" s="12">
        <f>SUMIFS(Concentrado!I$2:I1018,Concentrado!$A$2:$A1018,"="&amp;$A29,Concentrado!$B$2:$B1018, "=Yucatán")</f>
        <v>64.291414773461014</v>
      </c>
      <c r="I29" s="12">
        <f>SUMIFS(Concentrado!J$2:J1018,Concentrado!$A$2:$A1018,"="&amp;$A29,Concentrado!$B$2:$B1018, "=Yucatán")</f>
        <v>81.019544156555796</v>
      </c>
      <c r="J29" s="12">
        <f>SUMIFS(Concentrado!K$2:K1018,Concentrado!$A$2:$A1018,"="&amp;$A29,Concentrado!$B$2:$B1018, "=Yucatán")</f>
        <v>100.81314970065368</v>
      </c>
      <c r="K29" s="12">
        <f>SUMIFS(Concentrado!L$2:L1018,Concentrado!$A$2:$A1018,"="&amp;$A29,Concentrado!$B$2:$B1018, "=Yucatán")</f>
        <v>12.097577964078441</v>
      </c>
      <c r="L29" s="12">
        <f>SUMIFS(Concentrado!M$2:M1018,Concentrado!$A$2:$A1018,"="&amp;$A29,Concentrado!$B$2:$B1018, "=Yucatán")</f>
        <v>2.4286804246066569</v>
      </c>
      <c r="M29" s="12">
        <f>SUMIFS(Concentrado!N$2:N1018,Concentrado!$A$2:$A1018,"="&amp;$A29,Concentrado!$B$2:$B1018, "=Yucatán")</f>
        <v>3.7162667499110418</v>
      </c>
      <c r="N29" s="12">
        <f>SUMIFS(Concentrado!O$2:O1018,Concentrado!$A$2:$A1018,"="&amp;$A29,Concentrado!$B$2:$B1018, "=Yucatán")</f>
        <v>1.1755067790571712</v>
      </c>
      <c r="O29" s="12">
        <f>SUMIFS(Concentrado!P$2:P1018,Concentrado!$A$2:$A1018,"="&amp;$A29,Concentrado!$B$2:$B1018, "=Yucatán")</f>
        <v>8.8150498828116906</v>
      </c>
      <c r="P29" s="12">
        <f>SUMIFS(Concentrado!Q$2:Q1018,Concentrado!$A$2:$A1018,"="&amp;$A29,Concentrado!$B$2:$B1018, "=Yucatán")</f>
        <v>0.96230733805169433</v>
      </c>
      <c r="Q29" s="12">
        <f>SUMIFS(Concentrado!R$2:R1018,Concentrado!$A$2:$A1018,"="&amp;$A29,Concentrado!$B$2:$B1018, "=Yucatán")</f>
        <v>4.9490091671229992</v>
      </c>
    </row>
    <row r="30" spans="1:17" x14ac:dyDescent="0.25">
      <c r="A30" s="5">
        <v>2018</v>
      </c>
      <c r="B30" s="12">
        <f>SUMIFS(Concentrado!C$2:C1019,Concentrado!$A$2:$A1019,"="&amp;$A30,Concentrado!$B$2:$B1019, "=Yucatán")</f>
        <v>12.94614964623239</v>
      </c>
      <c r="C30" s="12">
        <f>SUMIFS(Concentrado!D$2:D1019,Concentrado!$A$2:$A1019,"="&amp;$A30,Concentrado!$B$2:$B1019, "=Yucatán")</f>
        <v>29.269555721916706</v>
      </c>
      <c r="D30" s="12">
        <f>SUMIFS(Concentrado!E$2:E1019,Concentrado!$A$2:$A1019,"="&amp;$A30,Concentrado!$B$2:$B1019, "=Yucatán")</f>
        <v>15.063747038604275</v>
      </c>
      <c r="E30" s="12">
        <f>SUMIFS(Concentrado!F$2:F1019,Concentrado!$A$2:$A1019,"="&amp;$A30,Concentrado!$B$2:$B1019, "=Yucatán")</f>
        <v>15.824542343584289</v>
      </c>
      <c r="F30" s="12">
        <f>SUMIFS(Concentrado!G$2:G1019,Concentrado!$A$2:$A1019,"="&amp;$A30,Concentrado!$B$2:$B1019, "=Yucatán")</f>
        <v>39.477334319673936</v>
      </c>
      <c r="G30" s="12">
        <f>SUMIFS(Concentrado!H$2:H1019,Concentrado!$A$2:$A1019,"="&amp;$A30,Concentrado!$B$2:$B1019, "=Yucatán")</f>
        <v>76.66753010094935</v>
      </c>
      <c r="H30" s="12">
        <f>SUMIFS(Concentrado!I$2:I1019,Concentrado!$A$2:$A1019,"="&amp;$A30,Concentrado!$B$2:$B1019, "=Yucatán")</f>
        <v>67.521448394780919</v>
      </c>
      <c r="I30" s="12">
        <f>SUMIFS(Concentrado!J$2:J1019,Concentrado!$A$2:$A1019,"="&amp;$A30,Concentrado!$B$2:$B1019, "=Yucatán")</f>
        <v>85.559166664433903</v>
      </c>
      <c r="J30" s="12">
        <f>SUMIFS(Concentrado!K$2:K1019,Concentrado!$A$2:$A1019,"="&amp;$A30,Concentrado!$B$2:$B1019, "=Yucatán")</f>
        <v>103.43097386330085</v>
      </c>
      <c r="K30" s="12">
        <f>SUMIFS(Concentrado!L$2:L1019,Concentrado!$A$2:$A1019,"="&amp;$A30,Concentrado!$B$2:$B1019, "=Yucatán")</f>
        <v>11.321253706578464</v>
      </c>
      <c r="L30" s="12">
        <f>SUMIFS(Concentrado!M$2:M1019,Concentrado!$A$2:$A1019,"="&amp;$A30,Concentrado!$B$2:$B1019, "=Yucatán")</f>
        <v>2.8076709192314588</v>
      </c>
      <c r="M30" s="12">
        <f>SUMIFS(Concentrado!N$2:N1019,Concentrado!$A$2:$A1019,"="&amp;$A30,Concentrado!$B$2:$B1019, "=Yucatán")</f>
        <v>4.4095639768020192</v>
      </c>
      <c r="N30" s="12">
        <f>SUMIFS(Concentrado!O$2:O1019,Concentrado!$A$2:$A1019,"="&amp;$A30,Concentrado!$B$2:$B1019, "=Yucatán")</f>
        <v>1.3396529227207814</v>
      </c>
      <c r="O30" s="12">
        <f>SUMIFS(Concentrado!P$2:P1019,Concentrado!$A$2:$A1019,"="&amp;$A30,Concentrado!$B$2:$B1019, "=Yucatán")</f>
        <v>9.9770139963253488</v>
      </c>
      <c r="P30" s="12">
        <f>SUMIFS(Concentrado!Q$2:Q1019,Concentrado!$A$2:$A1019,"="&amp;$A30,Concentrado!$B$2:$B1019, "=Yucatán")</f>
        <v>1.0868403558315325</v>
      </c>
      <c r="Q30" s="12">
        <f>SUMIFS(Concentrado!R$2:R1019,Concentrado!$A$2:$A1019,"="&amp;$A30,Concentrado!$B$2:$B1019, "=Yucatán")</f>
        <v>4.8907816012418968</v>
      </c>
    </row>
    <row r="31" spans="1:17" x14ac:dyDescent="0.25">
      <c r="A31" s="5">
        <v>2019</v>
      </c>
      <c r="B31" s="12">
        <f>SUMIFS(Concentrado!C$2:C1020,Concentrado!$A$2:$A1020,"="&amp;$A31,Concentrado!$B$2:$B1020, "=Yucatán")</f>
        <v>14.097452872215049</v>
      </c>
      <c r="C31" s="12">
        <f>SUMIFS(Concentrado!D$2:D1020,Concentrado!$A$2:$A1020,"="&amp;$A31,Concentrado!$B$2:$B1020, "=Yucatán")</f>
        <v>27.631007629541497</v>
      </c>
      <c r="D31" s="12">
        <f>SUMIFS(Concentrado!E$2:E1020,Concentrado!$A$2:$A1020,"="&amp;$A31,Concentrado!$B$2:$B1020, "=Yucatán")</f>
        <v>15.620397561432792</v>
      </c>
      <c r="E31" s="12">
        <f>SUMIFS(Concentrado!F$2:F1020,Concentrado!$A$2:$A1020,"="&amp;$A31,Concentrado!$B$2:$B1020, "=Yucatán")</f>
        <v>15.620397561432792</v>
      </c>
      <c r="F31" s="12">
        <f>SUMIFS(Concentrado!G$2:G1020,Concentrado!$A$2:$A1020,"="&amp;$A31,Concentrado!$B$2:$B1020, "=Yucatán")</f>
        <v>39.074251451452831</v>
      </c>
      <c r="G31" s="12">
        <f>SUMIFS(Concentrado!H$2:H1020,Concentrado!$A$2:$A1020,"="&amp;$A31,Concentrado!$B$2:$B1020, "=Yucatán")</f>
        <v>77.175622888749828</v>
      </c>
      <c r="H31" s="12">
        <f>SUMIFS(Concentrado!I$2:I1020,Concentrado!$A$2:$A1020,"="&amp;$A31,Concentrado!$B$2:$B1020, "=Yucatán")</f>
        <v>69.327900981948403</v>
      </c>
      <c r="I31" s="12">
        <f>SUMIFS(Concentrado!J$2:J1020,Concentrado!$A$2:$A1020,"="&amp;$A31,Concentrado!$B$2:$B1020, "=Yucatán")</f>
        <v>84.884924455064379</v>
      </c>
      <c r="J31" s="12">
        <f>SUMIFS(Concentrado!K$2:K1020,Concentrado!$A$2:$A1020,"="&amp;$A31,Concentrado!$B$2:$B1020, "=Yucatán")</f>
        <v>95.887577858295884</v>
      </c>
      <c r="K31" s="12">
        <f>SUMIFS(Concentrado!L$2:L1020,Concentrado!$A$2:$A1020,"="&amp;$A31,Concentrado!$B$2:$B1020, "=Yucatán")</f>
        <v>11.191360627718941</v>
      </c>
      <c r="L31" s="12">
        <f>SUMIFS(Concentrado!M$2:M1020,Concentrado!$A$2:$A1020,"="&amp;$A31,Concentrado!$B$2:$B1020, "=Yucatán")</f>
        <v>2.685926550652546</v>
      </c>
      <c r="M31" s="12">
        <f>SUMIFS(Concentrado!N$2:N1020,Concentrado!$A$2:$A1020,"="&amp;$A31,Concentrado!$B$2:$B1020, "=Yucatán")</f>
        <v>3.9979392440442068</v>
      </c>
      <c r="N31" s="12">
        <f>SUMIFS(Concentrado!O$2:O1020,Concentrado!$A$2:$A1020,"="&amp;$A31,Concentrado!$B$2:$B1020, "=Yucatán")</f>
        <v>1.5882834097621195</v>
      </c>
      <c r="O31" s="12">
        <f>SUMIFS(Concentrado!P$2:P1020,Concentrado!$A$2:$A1020,"="&amp;$A31,Concentrado!$B$2:$B1020, "=Yucatán")</f>
        <v>9.9822135104722491</v>
      </c>
      <c r="P31" s="12">
        <f>SUMIFS(Concentrado!Q$2:Q1020,Concentrado!$A$2:$A1020,"="&amp;$A31,Concentrado!$B$2:$B1020, "=Yucatán")</f>
        <v>0.94007429272839116</v>
      </c>
      <c r="Q31" s="12">
        <f>SUMIFS(Concentrado!R$2:R1020,Concentrado!$A$2:$A1020,"="&amp;$A31,Concentrado!$B$2:$B1020, "=Yucatán")</f>
        <v>4.7003714636419547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"=Zacatecas")</f>
        <v>143.88862916212145</v>
      </c>
      <c r="C2" s="12">
        <f>SUMIFS(Concentrado!D$2:D991,Concentrado!$A$2:$A991,"="&amp;$A2,Concentrado!$B$2:$B991, "=Zacatecas")</f>
        <v>139.73300088307101</v>
      </c>
      <c r="D2" s="12">
        <f>SUMIFS(Concentrado!E$2:E991,Concentrado!$A$2:$A991,"="&amp;$A2,Concentrado!$B$2:$B991, "=Zacatecas")</f>
        <v>27.900360346907583</v>
      </c>
      <c r="E2" s="12">
        <f>SUMIFS(Concentrado!F$2:F991,Concentrado!$A$2:$A991,"="&amp;$A2,Concentrado!$B$2:$B991, "=Zacatecas")</f>
        <v>9.0381449011109058</v>
      </c>
      <c r="F2" s="12">
        <f>SUMIFS(Concentrado!G$2:G991,Concentrado!$A$2:$A991,"="&amp;$A2,Concentrado!$B$2:$B991, "=Zacatecas")</f>
        <v>52.938062466913713</v>
      </c>
      <c r="G2" s="12">
        <f>SUMIFS(Concentrado!H$2:H991,Concentrado!$A$2:$A991,"="&amp;$A2,Concentrado!$B$2:$B991, "=Zacatecas")</f>
        <v>18.312123689657373</v>
      </c>
      <c r="H2" s="12">
        <f>SUMIFS(Concentrado!I$2:I991,Concentrado!$A$2:$A991,"="&amp;$A2,Concentrado!$B$2:$B991, "=Zacatecas")</f>
        <v>17.595470864061095</v>
      </c>
      <c r="I2" s="12">
        <f>SUMIFS(Concentrado!J$2:J991,Concentrado!$A$2:$A991,"="&amp;$A2,Concentrado!$B$2:$B991, "=Zacatecas")</f>
        <v>19.007025116212244</v>
      </c>
      <c r="J2" s="12">
        <f>SUMIFS(Concentrado!K$2:K991,Concentrado!$A$2:$A991,"="&amp;$A2,Concentrado!$B$2:$B991, "=Zacatecas")</f>
        <v>25.910515262129312</v>
      </c>
      <c r="K2" s="12">
        <f>SUMIFS(Concentrado!L$2:L991,Concentrado!$A$2:$A991,"="&amp;$A2,Concentrado!$B$2:$B991, "=Zacatecas")</f>
        <v>16.184574049365228</v>
      </c>
      <c r="L2" s="12">
        <f>SUMIFS(Concentrado!M$2:M991,Concentrado!$A$2:$A991,"="&amp;$A2,Concentrado!$B$2:$B991, "=Zacatecas")</f>
        <v>10.561764285735995</v>
      </c>
      <c r="M2" s="12">
        <f>SUMIFS(Concentrado!N$2:N991,Concentrado!$A$2:$A991,"="&amp;$A2,Concentrado!$B$2:$B991, "=Zacatecas")</f>
        <v>18.05850957101007</v>
      </c>
      <c r="N2" s="12">
        <f>SUMIFS(Concentrado!O$2:O991,Concentrado!$A$2:$A991,"="&amp;$A2,Concentrado!$B$2:$B991, "=Zacatecas")</f>
        <v>3.2925555319422783</v>
      </c>
      <c r="O2" s="12">
        <f>SUMIFS(Concentrado!P$2:P991,Concentrado!$A$2:$A991,"="&amp;$A2,Concentrado!$B$2:$B991, "=Zacatecas")</f>
        <v>2.579774933064054</v>
      </c>
      <c r="P2" s="12">
        <f>SUMIFS(Concentrado!Q$2:Q991,Concentrado!$A$2:$A991,"="&amp;$A2,Concentrado!$B$2:$B991, "=Zacatecas")</f>
        <v>4.4070671120337241</v>
      </c>
      <c r="Q2" s="12">
        <f>SUMIFS(Concentrado!R$2:R991,Concentrado!$A$2:$A991,"="&amp;$A2,Concentrado!$B$2:$B991, "=Zacatecas")</f>
        <v>0.2279517471741582</v>
      </c>
    </row>
    <row r="3" spans="1:17" x14ac:dyDescent="0.25">
      <c r="A3" s="5">
        <v>1991</v>
      </c>
      <c r="B3" s="12">
        <f>SUMIFS(Concentrado!C$2:C992,Concentrado!$A$2:$A992,"="&amp;$A3,Concentrado!$B$2:$B992, "=Zacatecas")</f>
        <v>91.119292535065128</v>
      </c>
      <c r="C3" s="12">
        <f>SUMIFS(Concentrado!D$2:D992,Concentrado!$A$2:$A992,"="&amp;$A3,Concentrado!$B$2:$B992, "=Zacatecas")</f>
        <v>123.24806042315168</v>
      </c>
      <c r="D3" s="12">
        <f>SUMIFS(Concentrado!E$2:E992,Concentrado!$A$2:$A992,"="&amp;$A3,Concentrado!$B$2:$B992, "=Zacatecas")</f>
        <v>21.486233463273887</v>
      </c>
      <c r="E3" s="12">
        <f>SUMIFS(Concentrado!F$2:F992,Concentrado!$A$2:$A992,"="&amp;$A3,Concentrado!$B$2:$B992, "=Zacatecas")</f>
        <v>11.126799472052548</v>
      </c>
      <c r="F3" s="12">
        <f>SUMIFS(Concentrado!G$2:G992,Concentrado!$A$2:$A992,"="&amp;$A3,Concentrado!$B$2:$B992, "=Zacatecas")</f>
        <v>46.880951683319175</v>
      </c>
      <c r="G3" s="12">
        <f>SUMIFS(Concentrado!H$2:H992,Concentrado!$A$2:$A992,"="&amp;$A3,Concentrado!$B$2:$B992, "=Zacatecas")</f>
        <v>30.479041509587692</v>
      </c>
      <c r="H3" s="12">
        <f>SUMIFS(Concentrado!I$2:I992,Concentrado!$A$2:$A992,"="&amp;$A3,Concentrado!$B$2:$B992, "=Zacatecas")</f>
        <v>28.669900590569288</v>
      </c>
      <c r="I3" s="12">
        <f>SUMIFS(Concentrado!J$2:J992,Concentrado!$A$2:$A992,"="&amp;$A3,Concentrado!$B$2:$B992, "=Zacatecas")</f>
        <v>32.231759720400625</v>
      </c>
      <c r="J3" s="12">
        <f>SUMIFS(Concentrado!K$2:K992,Concentrado!$A$2:$A992,"="&amp;$A3,Concentrado!$B$2:$B992, "=Zacatecas")</f>
        <v>32.214234466816698</v>
      </c>
      <c r="K3" s="12">
        <f>SUMIFS(Concentrado!L$2:L992,Concentrado!$A$2:$A992,"="&amp;$A3,Concentrado!$B$2:$B992, "=Zacatecas")</f>
        <v>6.7898854848091394</v>
      </c>
      <c r="L3" s="12">
        <f>SUMIFS(Concentrado!M$2:M992,Concentrado!$A$2:$A992,"="&amp;$A3,Concentrado!$B$2:$B992, "=Zacatecas")</f>
        <v>11.391918980068668</v>
      </c>
      <c r="M3" s="12">
        <f>SUMIFS(Concentrado!N$2:N992,Concentrado!$A$2:$A992,"="&amp;$A3,Concentrado!$B$2:$B992, "=Zacatecas")</f>
        <v>22.23067158092271</v>
      </c>
      <c r="N3" s="12">
        <f>SUMIFS(Concentrado!O$2:O992,Concentrado!$A$2:$A992,"="&amp;$A3,Concentrado!$B$2:$B992, "=Zacatecas")</f>
        <v>0.89120072959633068</v>
      </c>
      <c r="O3" s="12">
        <f>SUMIFS(Concentrado!P$2:P992,Concentrado!$A$2:$A992,"="&amp;$A3,Concentrado!$B$2:$B992, "=Zacatecas")</f>
        <v>3.8420162901490698</v>
      </c>
      <c r="P3" s="12">
        <f>SUMIFS(Concentrado!Q$2:Q992,Concentrado!$A$2:$A992,"="&amp;$A3,Concentrado!$B$2:$B992, "=Zacatecas")</f>
        <v>2.7913973659770912</v>
      </c>
      <c r="Q3" s="12">
        <f>SUMIFS(Concentrado!R$2:R992,Concentrado!$A$2:$A992,"="&amp;$A3,Concentrado!$B$2:$B992, "=Zacatecas")</f>
        <v>0.52810220437404432</v>
      </c>
    </row>
    <row r="4" spans="1:17" x14ac:dyDescent="0.25">
      <c r="A4" s="5">
        <v>1992</v>
      </c>
      <c r="B4" s="12">
        <f>SUMIFS(Concentrado!C$2:C993,Concentrado!$A$2:$A993,"="&amp;$A4,Concentrado!$B$2:$B993, "=Zacatecas")</f>
        <v>72.664711131058283</v>
      </c>
      <c r="C4" s="12">
        <f>SUMIFS(Concentrado!D$2:D993,Concentrado!$A$2:$A993,"="&amp;$A4,Concentrado!$B$2:$B993, "=Zacatecas")</f>
        <v>119.68305362762541</v>
      </c>
      <c r="D4" s="12">
        <f>SUMIFS(Concentrado!E$2:E993,Concentrado!$A$2:$A993,"="&amp;$A4,Concentrado!$B$2:$B993, "=Zacatecas")</f>
        <v>22.860569265651058</v>
      </c>
      <c r="E4" s="12">
        <f>SUMIFS(Concentrado!F$2:F993,Concentrado!$A$2:$A993,"="&amp;$A4,Concentrado!$B$2:$B993, "=Zacatecas")</f>
        <v>7.1205051811044271</v>
      </c>
      <c r="F4" s="12">
        <f>SUMIFS(Concentrado!G$2:G993,Concentrado!$A$2:$A993,"="&amp;$A4,Concentrado!$B$2:$B993, "=Zacatecas")</f>
        <v>39.147164694986301</v>
      </c>
      <c r="G4" s="12">
        <f>SUMIFS(Concentrado!H$2:H993,Concentrado!$A$2:$A993,"="&amp;$A4,Concentrado!$B$2:$B993, "=Zacatecas")</f>
        <v>27.505471115507991</v>
      </c>
      <c r="H4" s="12">
        <f>SUMIFS(Concentrado!I$2:I993,Concentrado!$A$2:$A993,"="&amp;$A4,Concentrado!$B$2:$B993, "=Zacatecas")</f>
        <v>26.36053903493</v>
      </c>
      <c r="I4" s="12">
        <f>SUMIFS(Concentrado!J$2:J993,Concentrado!$A$2:$A993,"="&amp;$A4,Concentrado!$B$2:$B993, "=Zacatecas")</f>
        <v>28.613738134148285</v>
      </c>
      <c r="J4" s="12">
        <f>SUMIFS(Concentrado!K$2:K993,Concentrado!$A$2:$A993,"="&amp;$A4,Concentrado!$B$2:$B993, "=Zacatecas")</f>
        <v>33.576160925742727</v>
      </c>
      <c r="K4" s="12">
        <f>SUMIFS(Concentrado!L$2:L993,Concentrado!$A$2:$A993,"="&amp;$A4,Concentrado!$B$2:$B993, "=Zacatecas")</f>
        <v>9.4432952603651401</v>
      </c>
      <c r="L4" s="12">
        <f>SUMIFS(Concentrado!M$2:M993,Concentrado!$A$2:$A993,"="&amp;$A4,Concentrado!$B$2:$B993, "=Zacatecas")</f>
        <v>12.216326408250142</v>
      </c>
      <c r="M4" s="12">
        <f>SUMIFS(Concentrado!N$2:N993,Concentrado!$A$2:$A993,"="&amp;$A4,Concentrado!$B$2:$B993, "=Zacatecas")</f>
        <v>22.855958700806358</v>
      </c>
      <c r="N4" s="12">
        <f>SUMIFS(Concentrado!O$2:O993,Concentrado!$A$2:$A993,"="&amp;$A4,Concentrado!$B$2:$B993, "=Zacatecas")</f>
        <v>1.9174154419790088</v>
      </c>
      <c r="O4" s="12">
        <f>SUMIFS(Concentrado!P$2:P993,Concentrado!$A$2:$A993,"="&amp;$A4,Concentrado!$B$2:$B993, "=Zacatecas")</f>
        <v>3.0919041218719476</v>
      </c>
      <c r="P4" s="12">
        <f>SUMIFS(Concentrado!Q$2:Q993,Concentrado!$A$2:$A993,"="&amp;$A4,Concentrado!$B$2:$B993, "=Zacatecas")</f>
        <v>2.6980843601043256</v>
      </c>
      <c r="Q4" s="12">
        <f>SUMIFS(Concentrado!R$2:R993,Concentrado!$A$2:$A993,"="&amp;$A4,Concentrado!$B$2:$B993, "=Zacatecas")</f>
        <v>0.22484036334202717</v>
      </c>
    </row>
    <row r="5" spans="1:17" x14ac:dyDescent="0.25">
      <c r="A5" s="5">
        <v>1993</v>
      </c>
      <c r="B5" s="12">
        <f>SUMIFS(Concentrado!C$2:C994,Concentrado!$A$2:$A994,"="&amp;$A5,Concentrado!$B$2:$B994, "=Zacatecas")</f>
        <v>62.898538151216762</v>
      </c>
      <c r="C5" s="12">
        <f>SUMIFS(Concentrado!D$2:D994,Concentrado!$A$2:$A994,"="&amp;$A5,Concentrado!$B$2:$B994, "=Zacatecas")</f>
        <v>93.263349672493817</v>
      </c>
      <c r="D5" s="12">
        <f>SUMIFS(Concentrado!E$2:E994,Concentrado!$A$2:$A994,"="&amp;$A5,Concentrado!$B$2:$B994, "=Zacatecas")</f>
        <v>15.016279844856193</v>
      </c>
      <c r="E5" s="12">
        <f>SUMIFS(Concentrado!F$2:F994,Concentrado!$A$2:$A994,"="&amp;$A5,Concentrado!$B$2:$B994, "=Zacatecas")</f>
        <v>9.156268198083044</v>
      </c>
      <c r="F5" s="12">
        <f>SUMIFS(Concentrado!G$2:G994,Concentrado!$A$2:$A994,"="&amp;$A5,Concentrado!$B$2:$B994, "=Zacatecas")</f>
        <v>50.39005636221119</v>
      </c>
      <c r="G5" s="12">
        <f>SUMIFS(Concentrado!H$2:H994,Concentrado!$A$2:$A994,"="&amp;$A5,Concentrado!$B$2:$B994, "=Zacatecas")</f>
        <v>25.62858958570342</v>
      </c>
      <c r="H5" s="12">
        <f>SUMIFS(Concentrado!I$2:I994,Concentrado!$A$2:$A994,"="&amp;$A5,Concentrado!$B$2:$B994, "=Zacatecas")</f>
        <v>21.214049762099584</v>
      </c>
      <c r="I5" s="12">
        <f>SUMIFS(Concentrado!J$2:J994,Concentrado!$A$2:$A994,"="&amp;$A5,Concentrado!$B$2:$B994, "=Zacatecas")</f>
        <v>29.751828711540629</v>
      </c>
      <c r="J5" s="12">
        <f>SUMIFS(Concentrado!K$2:K994,Concentrado!$A$2:$A994,"="&amp;$A5,Concentrado!$B$2:$B994, "=Zacatecas")</f>
        <v>30.545702703890704</v>
      </c>
      <c r="K5" s="12">
        <f>SUMIFS(Concentrado!L$2:L994,Concentrado!$A$2:$A994,"="&amp;$A5,Concentrado!$B$2:$B994, "=Zacatecas")</f>
        <v>10.355738233758068</v>
      </c>
      <c r="L5" s="12">
        <f>SUMIFS(Concentrado!M$2:M994,Concentrado!$A$2:$A994,"="&amp;$A5,Concentrado!$B$2:$B994, "=Zacatecas")</f>
        <v>10.430239947669996</v>
      </c>
      <c r="M5" s="12">
        <f>SUMIFS(Concentrado!N$2:N994,Concentrado!$A$2:$A994,"="&amp;$A5,Concentrado!$B$2:$B994, "=Zacatecas")</f>
        <v>20.456405127738883</v>
      </c>
      <c r="N5" s="12">
        <f>SUMIFS(Concentrado!O$2:O994,Concentrado!$A$2:$A994,"="&amp;$A5,Concentrado!$B$2:$B994, "=Zacatecas")</f>
        <v>0.58624293027666274</v>
      </c>
      <c r="O5" s="12">
        <f>SUMIFS(Concentrado!P$2:P994,Concentrado!$A$2:$A994,"="&amp;$A5,Concentrado!$B$2:$B994, "=Zacatecas")</f>
        <v>3.2594996305900419</v>
      </c>
      <c r="P5" s="12">
        <f>SUMIFS(Concentrado!Q$2:Q994,Concentrado!$A$2:$A994,"="&amp;$A5,Concentrado!$B$2:$B994, "=Zacatecas")</f>
        <v>2.5330582730055702</v>
      </c>
      <c r="Q5" s="12">
        <f>SUMIFS(Concentrado!R$2:R994,Concentrado!$A$2:$A994,"="&amp;$A5,Concentrado!$B$2:$B994, "=Zacatecas")</f>
        <v>1.1175257086789281</v>
      </c>
    </row>
    <row r="6" spans="1:17" x14ac:dyDescent="0.25">
      <c r="A6" s="5">
        <v>1994</v>
      </c>
      <c r="B6" s="12">
        <f>SUMIFS(Concentrado!C$2:C995,Concentrado!$A$2:$A995,"="&amp;$A6,Concentrado!$B$2:$B995, "=Zacatecas")</f>
        <v>45.717433213990638</v>
      </c>
      <c r="C6" s="12">
        <f>SUMIFS(Concentrado!D$2:D995,Concentrado!$A$2:$A995,"="&amp;$A6,Concentrado!$B$2:$B995, "=Zacatecas")</f>
        <v>89.231616634535939</v>
      </c>
      <c r="D6" s="12">
        <f>SUMIFS(Concentrado!E$2:E995,Concentrado!$A$2:$A995,"="&amp;$A6,Concentrado!$B$2:$B995, "=Zacatecas")</f>
        <v>18.62357458025328</v>
      </c>
      <c r="E6" s="12">
        <f>SUMIFS(Concentrado!F$2:F995,Concentrado!$A$2:$A995,"="&amp;$A6,Concentrado!$B$2:$B995, "=Zacatecas")</f>
        <v>10.028078620136382</v>
      </c>
      <c r="F6" s="12">
        <f>SUMIFS(Concentrado!G$2:G995,Concentrado!$A$2:$A995,"="&amp;$A6,Concentrado!$B$2:$B995, "=Zacatecas")</f>
        <v>62.918315612860873</v>
      </c>
      <c r="G6" s="12">
        <f>SUMIFS(Concentrado!H$2:H995,Concentrado!$A$2:$A995,"="&amp;$A6,Concentrado!$B$2:$B995, "=Zacatecas")</f>
        <v>24.75135632245237</v>
      </c>
      <c r="H6" s="12">
        <f>SUMIFS(Concentrado!I$2:I995,Concentrado!$A$2:$A995,"="&amp;$A6,Concentrado!$B$2:$B995, "=Zacatecas")</f>
        <v>21.712448772191177</v>
      </c>
      <c r="I6" s="12">
        <f>SUMIFS(Concentrado!J$2:J995,Concentrado!$A$2:$A995,"="&amp;$A6,Concentrado!$B$2:$B995, "=Zacatecas")</f>
        <v>27.688438036918885</v>
      </c>
      <c r="J6" s="12">
        <f>SUMIFS(Concentrado!K$2:K995,Concentrado!$A$2:$A995,"="&amp;$A6,Concentrado!$B$2:$B995, "=Zacatecas")</f>
        <v>33.199424049277432</v>
      </c>
      <c r="K6" s="12">
        <f>SUMIFS(Concentrado!L$2:L995,Concentrado!$A$2:$A995,"="&amp;$A6,Concentrado!$B$2:$B995, "=Zacatecas")</f>
        <v>9.8560790146292359</v>
      </c>
      <c r="L6" s="12">
        <f>SUMIFS(Concentrado!M$2:M995,Concentrado!$A$2:$A995,"="&amp;$A6,Concentrado!$B$2:$B995, "=Zacatecas")</f>
        <v>9.5596555856178309</v>
      </c>
      <c r="M6" s="12">
        <f>SUMIFS(Concentrado!N$2:N995,Concentrado!$A$2:$A995,"="&amp;$A6,Concentrado!$B$2:$B995, "=Zacatecas")</f>
        <v>18.093707310159317</v>
      </c>
      <c r="N6" s="12">
        <f>SUMIFS(Concentrado!O$2:O995,Concentrado!$A$2:$A995,"="&amp;$A6,Concentrado!$B$2:$B995, "=Zacatecas")</f>
        <v>1.3115575912224737</v>
      </c>
      <c r="O6" s="12">
        <f>SUMIFS(Concentrado!P$2:P995,Concentrado!$A$2:$A995,"="&amp;$A6,Concentrado!$B$2:$B995, "=Zacatecas")</f>
        <v>4.6928527852081281</v>
      </c>
      <c r="P6" s="12">
        <f>SUMIFS(Concentrado!Q$2:Q995,Concentrado!$A$2:$A995,"="&amp;$A6,Concentrado!$B$2:$B995, "=Zacatecas")</f>
        <v>3.0383401473669078</v>
      </c>
      <c r="Q6" s="12">
        <f>SUMIFS(Concentrado!R$2:R995,Concentrado!$A$2:$A995,"="&amp;$A6,Concentrado!$B$2:$B995, "=Zacatecas")</f>
        <v>1.0374820015399198</v>
      </c>
    </row>
    <row r="7" spans="1:17" x14ac:dyDescent="0.25">
      <c r="A7" s="5">
        <v>1995</v>
      </c>
      <c r="B7" s="12">
        <f>SUMIFS(Concentrado!C$2:C996,Concentrado!$A$2:$A996,"="&amp;$A7,Concentrado!$B$2:$B996, "=Zacatecas")</f>
        <v>42.587767224230198</v>
      </c>
      <c r="C7" s="12">
        <f>SUMIFS(Concentrado!D$2:D996,Concentrado!$A$2:$A996,"="&amp;$A7,Concentrado!$B$2:$B996, "=Zacatecas")</f>
        <v>74.528592642402842</v>
      </c>
      <c r="D7" s="12">
        <f>SUMIFS(Concentrado!E$2:E996,Concentrado!$A$2:$A996,"="&amp;$A7,Concentrado!$B$2:$B996, "=Zacatecas")</f>
        <v>16.472616903007829</v>
      </c>
      <c r="E7" s="12">
        <f>SUMIFS(Concentrado!F$2:F996,Concentrado!$A$2:$A996,"="&amp;$A7,Concentrado!$B$2:$B996, "=Zacatecas")</f>
        <v>12.617323585282591</v>
      </c>
      <c r="F7" s="12">
        <f>SUMIFS(Concentrado!G$2:G996,Concentrado!$A$2:$A996,"="&amp;$A7,Concentrado!$B$2:$B996, "=Zacatecas")</f>
        <v>43.672403497357372</v>
      </c>
      <c r="G7" s="12">
        <f>SUMIFS(Concentrado!H$2:H996,Concentrado!$A$2:$A996,"="&amp;$A7,Concentrado!$B$2:$B996, "=Zacatecas")</f>
        <v>29.724520811958847</v>
      </c>
      <c r="H7" s="12">
        <f>SUMIFS(Concentrado!I$2:I996,Concentrado!$A$2:$A996,"="&amp;$A7,Concentrado!$B$2:$B996, "=Zacatecas")</f>
        <v>24.471130821464335</v>
      </c>
      <c r="I7" s="12">
        <f>SUMIFS(Concentrado!J$2:J996,Concentrado!$A$2:$A996,"="&amp;$A7,Concentrado!$B$2:$B996, "=Zacatecas")</f>
        <v>34.798141779228992</v>
      </c>
      <c r="J7" s="12">
        <f>SUMIFS(Concentrado!K$2:K996,Concentrado!$A$2:$A996,"="&amp;$A7,Concentrado!$B$2:$B996, "=Zacatecas")</f>
        <v>40.640722003447458</v>
      </c>
      <c r="K7" s="12">
        <f>SUMIFS(Concentrado!L$2:L996,Concentrado!$A$2:$A996,"="&amp;$A7,Concentrado!$B$2:$B996, "=Zacatecas")</f>
        <v>12.68639597929757</v>
      </c>
      <c r="L7" s="12">
        <f>SUMIFS(Concentrado!M$2:M996,Concentrado!$A$2:$A996,"="&amp;$A7,Concentrado!$B$2:$B996, "=Zacatecas")</f>
        <v>12.243847282345332</v>
      </c>
      <c r="M7" s="12">
        <f>SUMIFS(Concentrado!N$2:N996,Concentrado!$A$2:$A996,"="&amp;$A7,Concentrado!$B$2:$B996, "=Zacatecas")</f>
        <v>23.270093725932341</v>
      </c>
      <c r="N7" s="12">
        <f>SUMIFS(Concentrado!O$2:O996,Concentrado!$A$2:$A996,"="&amp;$A7,Concentrado!$B$2:$B996, "=Zacatecas")</f>
        <v>1.5949148315479953</v>
      </c>
      <c r="O7" s="12">
        <f>SUMIFS(Concentrado!P$2:P996,Concentrado!$A$2:$A996,"="&amp;$A7,Concentrado!$B$2:$B996, "=Zacatecas")</f>
        <v>4.5019736652548472</v>
      </c>
      <c r="P7" s="12">
        <f>SUMIFS(Concentrado!Q$2:Q996,Concentrado!$A$2:$A996,"="&amp;$A7,Concentrado!$B$2:$B996, "=Zacatecas")</f>
        <v>3.1715989948243926</v>
      </c>
      <c r="Q7" s="12">
        <f>SUMIFS(Concentrado!R$2:R996,Concentrado!$A$2:$A996,"="&amp;$A7,Concentrado!$B$2:$B996, "=Zacatecas")</f>
        <v>1.4751623231741362</v>
      </c>
    </row>
    <row r="8" spans="1:17" x14ac:dyDescent="0.25">
      <c r="A8" s="5">
        <v>1996</v>
      </c>
      <c r="B8" s="12">
        <f>SUMIFS(Concentrado!C$2:C997,Concentrado!$A$2:$A997,"="&amp;$A8,Concentrado!$B$2:$B997, "=Zacatecas")</f>
        <v>33.543882789713962</v>
      </c>
      <c r="C8" s="12">
        <f>SUMIFS(Concentrado!D$2:D997,Concentrado!$A$2:$A997,"="&amp;$A8,Concentrado!$B$2:$B997, "=Zacatecas")</f>
        <v>83.006896394885416</v>
      </c>
      <c r="D8" s="12">
        <f>SUMIFS(Concentrado!E$2:E997,Concentrado!$A$2:$A997,"="&amp;$A8,Concentrado!$B$2:$B997, "=Zacatecas")</f>
        <v>18.182566692282357</v>
      </c>
      <c r="E8" s="12">
        <f>SUMIFS(Concentrado!F$2:F997,Concentrado!$A$2:$A997,"="&amp;$A8,Concentrado!$B$2:$B997, "=Zacatecas")</f>
        <v>16.124162915797562</v>
      </c>
      <c r="F8" s="12">
        <f>SUMIFS(Concentrado!G$2:G997,Concentrado!$A$2:$A997,"="&amp;$A8,Concentrado!$B$2:$B997, "=Zacatecas")</f>
        <v>54.222346603232353</v>
      </c>
      <c r="G8" s="12">
        <f>SUMIFS(Concentrado!H$2:H997,Concentrado!$A$2:$A997,"="&amp;$A8,Concentrado!$B$2:$B997, "=Zacatecas")</f>
        <v>28.814503692225816</v>
      </c>
      <c r="H8" s="12">
        <f>SUMIFS(Concentrado!I$2:I997,Concentrado!$A$2:$A997,"="&amp;$A8,Concentrado!$B$2:$B997, "=Zacatecas")</f>
        <v>24.269481127482191</v>
      </c>
      <c r="I8" s="12">
        <f>SUMIFS(Concentrado!J$2:J997,Concentrado!$A$2:$A997,"="&amp;$A8,Concentrado!$B$2:$B997, "=Zacatecas")</f>
        <v>33.192817074385104</v>
      </c>
      <c r="J8" s="12">
        <f>SUMIFS(Concentrado!K$2:K997,Concentrado!$A$2:$A997,"="&amp;$A8,Concentrado!$B$2:$B997, "=Zacatecas")</f>
        <v>41.38409586408963</v>
      </c>
      <c r="K8" s="12">
        <f>SUMIFS(Concentrado!L$2:L997,Concentrado!$A$2:$A997,"="&amp;$A8,Concentrado!$B$2:$B997, "=Zacatecas")</f>
        <v>11.099464432464536</v>
      </c>
      <c r="L8" s="12">
        <f>SUMIFS(Concentrado!M$2:M997,Concentrado!$A$2:$A997,"="&amp;$A8,Concentrado!$B$2:$B997, "=Zacatecas")</f>
        <v>9.1882983712454784</v>
      </c>
      <c r="M8" s="12">
        <f>SUMIFS(Concentrado!N$2:N997,Concentrado!$A$2:$A997,"="&amp;$A8,Concentrado!$B$2:$B997, "=Zacatecas")</f>
        <v>16.77890053258028</v>
      </c>
      <c r="N8" s="12">
        <f>SUMIFS(Concentrado!O$2:O997,Concentrado!$A$2:$A997,"="&amp;$A8,Concentrado!$B$2:$B997, "=Zacatecas")</f>
        <v>1.8761157476826364</v>
      </c>
      <c r="O8" s="12">
        <f>SUMIFS(Concentrado!P$2:P997,Concentrado!$A$2:$A997,"="&amp;$A8,Concentrado!$B$2:$B997, "=Zacatecas")</f>
        <v>4.3278021617371802</v>
      </c>
      <c r="P8" s="12">
        <f>SUMIFS(Concentrado!Q$2:Q997,Concentrado!$A$2:$A997,"="&amp;$A8,Concentrado!$B$2:$B997, "=Zacatecas")</f>
        <v>2.4257107700088061</v>
      </c>
      <c r="Q8" s="12">
        <f>SUMIFS(Concentrado!R$2:R997,Concentrado!$A$2:$A997,"="&amp;$A8,Concentrado!$B$2:$B997, "=Zacatecas")</f>
        <v>1.4701277393992764</v>
      </c>
    </row>
    <row r="9" spans="1:17" x14ac:dyDescent="0.25">
      <c r="A9" s="5">
        <v>1997</v>
      </c>
      <c r="B9" s="12">
        <f>SUMIFS(Concentrado!C$2:C998,Concentrado!$A$2:$A998,"="&amp;$A9,Concentrado!$B$2:$B998, "=Zacatecas")</f>
        <v>26.461874766301381</v>
      </c>
      <c r="C9" s="12">
        <f>SUMIFS(Concentrado!D$2:D998,Concentrado!$A$2:$A998,"="&amp;$A9,Concentrado!$B$2:$B998, "=Zacatecas")</f>
        <v>75.35881726924957</v>
      </c>
      <c r="D9" s="12">
        <f>SUMIFS(Concentrado!E$2:E998,Concentrado!$A$2:$A998,"="&amp;$A9,Concentrado!$B$2:$B998, "=Zacatecas")</f>
        <v>14.776803105815345</v>
      </c>
      <c r="E9" s="12">
        <f>SUMIFS(Concentrado!F$2:F998,Concentrado!$A$2:$A998,"="&amp;$A9,Concentrado!$B$2:$B998, "=Zacatecas")</f>
        <v>12.761784500476889</v>
      </c>
      <c r="F9" s="12">
        <f>SUMIFS(Concentrado!G$2:G998,Concentrado!$A$2:$A998,"="&amp;$A9,Concentrado!$B$2:$B998, "=Zacatecas")</f>
        <v>42.193366169531224</v>
      </c>
      <c r="G9" s="12">
        <f>SUMIFS(Concentrado!H$2:H998,Concentrado!$A$2:$A998,"="&amp;$A9,Concentrado!$B$2:$B998, "=Zacatecas")</f>
        <v>30.071239499819935</v>
      </c>
      <c r="H9" s="12">
        <f>SUMIFS(Concentrado!I$2:I998,Concentrado!$A$2:$A998,"="&amp;$A9,Concentrado!$B$2:$B998, "=Zacatecas")</f>
        <v>25.320552197793965</v>
      </c>
      <c r="I9" s="12">
        <f>SUMIFS(Concentrado!J$2:J998,Concentrado!$A$2:$A998,"="&amp;$A9,Concentrado!$B$2:$B998, "=Zacatecas")</f>
        <v>34.627083551847953</v>
      </c>
      <c r="J9" s="12">
        <f>SUMIFS(Concentrado!K$2:K998,Concentrado!$A$2:$A998,"="&amp;$A9,Concentrado!$B$2:$B998, "=Zacatecas")</f>
        <v>42.393113246087623</v>
      </c>
      <c r="K9" s="12">
        <f>SUMIFS(Concentrado!L$2:L998,Concentrado!$A$2:$A998,"="&amp;$A9,Concentrado!$B$2:$B998, "=Zacatecas")</f>
        <v>12.321873746267684</v>
      </c>
      <c r="L9" s="12">
        <f>SUMIFS(Concentrado!M$2:M998,Concentrado!$A$2:$A998,"="&amp;$A9,Concentrado!$B$2:$B998, "=Zacatecas")</f>
        <v>8.8746828767761272</v>
      </c>
      <c r="M9" s="12">
        <f>SUMIFS(Concentrado!N$2:N998,Concentrado!$A$2:$A998,"="&amp;$A9,Concentrado!$B$2:$B998, "=Zacatecas")</f>
        <v>16.780484296762864</v>
      </c>
      <c r="N9" s="12">
        <f>SUMIFS(Concentrado!O$2:O998,Concentrado!$A$2:$A998,"="&amp;$A9,Concentrado!$B$2:$B998, "=Zacatecas")</f>
        <v>1.2931276015212927</v>
      </c>
      <c r="O9" s="12">
        <f>SUMIFS(Concentrado!P$2:P998,Concentrado!$A$2:$A998,"="&amp;$A9,Concentrado!$B$2:$B998, "=Zacatecas")</f>
        <v>3.4429895296876301</v>
      </c>
      <c r="P9" s="12">
        <f>SUMIFS(Concentrado!Q$2:Q998,Concentrado!$A$2:$A998,"="&amp;$A9,Concentrado!$B$2:$B998, "=Zacatecas")</f>
        <v>2.5670570304724336</v>
      </c>
      <c r="Q9" s="12">
        <f>SUMIFS(Concentrado!R$2:R998,Concentrado!$A$2:$A998,"="&amp;$A9,Concentrado!$B$2:$B998, "=Zacatecas")</f>
        <v>1.1001672987739002</v>
      </c>
    </row>
    <row r="10" spans="1:17" x14ac:dyDescent="0.25">
      <c r="A10" s="5">
        <v>1998</v>
      </c>
      <c r="B10" s="12">
        <f>SUMIFS(Concentrado!C$2:C999,Concentrado!$A$2:$A999,"="&amp;$A10,Concentrado!$B$2:$B999, "=Zacatecas")</f>
        <v>22.163508366724407</v>
      </c>
      <c r="C10" s="12">
        <f>SUMIFS(Concentrado!D$2:D999,Concentrado!$A$2:$A999,"="&amp;$A10,Concentrado!$B$2:$B999, "=Zacatecas")</f>
        <v>54.825520696634065</v>
      </c>
      <c r="D10" s="12">
        <f>SUMIFS(Concentrado!E$2:E999,Concentrado!$A$2:$A999,"="&amp;$A10,Concentrado!$B$2:$B999, "=Zacatecas")</f>
        <v>19.076876523272144</v>
      </c>
      <c r="E10" s="12">
        <f>SUMIFS(Concentrado!F$2:F999,Concentrado!$A$2:$A999,"="&amp;$A10,Concentrado!$B$2:$B999, "=Zacatecas")</f>
        <v>13.485378231968241</v>
      </c>
      <c r="F10" s="12">
        <f>SUMIFS(Concentrado!G$2:G999,Concentrado!$A$2:$A999,"="&amp;$A10,Concentrado!$B$2:$B999, "=Zacatecas")</f>
        <v>52.545935317648656</v>
      </c>
      <c r="G10" s="12">
        <f>SUMIFS(Concentrado!H$2:H999,Concentrado!$A$2:$A999,"="&amp;$A10,Concentrado!$B$2:$B999, "=Zacatecas")</f>
        <v>36.249502027042865</v>
      </c>
      <c r="H10" s="12">
        <f>SUMIFS(Concentrado!I$2:I999,Concentrado!$A$2:$A999,"="&amp;$A10,Concentrado!$B$2:$B999, "=Zacatecas")</f>
        <v>31.941838860171224</v>
      </c>
      <c r="I10" s="12">
        <f>SUMIFS(Concentrado!J$2:J999,Concentrado!$A$2:$A999,"="&amp;$A10,Concentrado!$B$2:$B999, "=Zacatecas")</f>
        <v>40.360727580832375</v>
      </c>
      <c r="J10" s="12">
        <f>SUMIFS(Concentrado!K$2:K999,Concentrado!$A$2:$A999,"="&amp;$A10,Concentrado!$B$2:$B999, "=Zacatecas")</f>
        <v>44.158484287488577</v>
      </c>
      <c r="K10" s="12">
        <f>SUMIFS(Concentrado!L$2:L999,Concentrado!$A$2:$A999,"="&amp;$A10,Concentrado!$B$2:$B999, "=Zacatecas")</f>
        <v>10.838234949499684</v>
      </c>
      <c r="L10" s="12">
        <f>SUMIFS(Concentrado!M$2:M999,Concentrado!$A$2:$A999,"="&amp;$A10,Concentrado!$B$2:$B999, "=Zacatecas")</f>
        <v>9.8129965083307944</v>
      </c>
      <c r="M10" s="12">
        <f>SUMIFS(Concentrado!N$2:N999,Concentrado!$A$2:$A999,"="&amp;$A10,Concentrado!$B$2:$B999, "=Zacatecas")</f>
        <v>17.995402174744353</v>
      </c>
      <c r="N10" s="12">
        <f>SUMIFS(Concentrado!O$2:O999,Concentrado!$A$2:$A999,"="&amp;$A10,Concentrado!$B$2:$B999, "=Zacatecas")</f>
        <v>2.0037240642966427</v>
      </c>
      <c r="O10" s="12">
        <f>SUMIFS(Concentrado!P$2:P999,Concentrado!$A$2:$A999,"="&amp;$A10,Concentrado!$B$2:$B999, "=Zacatecas")</f>
        <v>2.9162064528358287</v>
      </c>
      <c r="P10" s="12">
        <f>SUMIFS(Concentrado!Q$2:Q999,Concentrado!$A$2:$A999,"="&amp;$A10,Concentrado!$B$2:$B999, "=Zacatecas")</f>
        <v>2.2701708340168256</v>
      </c>
      <c r="Q10" s="12">
        <f>SUMIFS(Concentrado!R$2:R999,Concentrado!$A$2:$A999,"="&amp;$A10,Concentrado!$B$2:$B999, "=Zacatecas")</f>
        <v>0.8787758067161906</v>
      </c>
    </row>
    <row r="11" spans="1:17" x14ac:dyDescent="0.25">
      <c r="A11" s="5">
        <v>1999</v>
      </c>
      <c r="B11" s="12">
        <f>SUMIFS(Concentrado!C$2:C1000,Concentrado!$A$2:$A1000,"="&amp;$A11,Concentrado!$B$2:$B1000, "=Zacatecas")</f>
        <v>31.383230696352438</v>
      </c>
      <c r="C11" s="12">
        <f>SUMIFS(Concentrado!D$2:D1000,Concentrado!$A$2:$A1000,"="&amp;$A11,Concentrado!$B$2:$B1000, "=Zacatecas")</f>
        <v>47.370914258645193</v>
      </c>
      <c r="D11" s="12">
        <f>SUMIFS(Concentrado!E$2:E1000,Concentrado!$A$2:$A1000,"="&amp;$A11,Concentrado!$B$2:$B1000, "=Zacatecas")</f>
        <v>11.925328107676044</v>
      </c>
      <c r="E11" s="12">
        <f>SUMIFS(Concentrado!F$2:F1000,Concentrado!$A$2:$A1000,"="&amp;$A11,Concentrado!$B$2:$B1000, "=Zacatecas")</f>
        <v>19.660676069411856</v>
      </c>
      <c r="F11" s="12">
        <f>SUMIFS(Concentrado!G$2:G1000,Concentrado!$A$2:$A1000,"="&amp;$A11,Concentrado!$B$2:$B1000, "=Zacatecas")</f>
        <v>57.53643974517194</v>
      </c>
      <c r="G11" s="12">
        <f>SUMIFS(Concentrado!H$2:H1000,Concentrado!$A$2:$A1000,"="&amp;$A11,Concentrado!$B$2:$B1000, "=Zacatecas")</f>
        <v>40.241065934620707</v>
      </c>
      <c r="H11" s="12">
        <f>SUMIFS(Concentrado!I$2:I1000,Concentrado!$A$2:$A1000,"="&amp;$A11,Concentrado!$B$2:$B1000, "=Zacatecas")</f>
        <v>32.146129696113924</v>
      </c>
      <c r="I11" s="12">
        <f>SUMIFS(Concentrado!J$2:J1000,Concentrado!$A$2:$A1000,"="&amp;$A11,Concentrado!$B$2:$B1000, "=Zacatecas")</f>
        <v>47.927902740591648</v>
      </c>
      <c r="J11" s="12">
        <f>SUMIFS(Concentrado!K$2:K1000,Concentrado!$A$2:$A1000,"="&amp;$A11,Concentrado!$B$2:$B1000, "=Zacatecas")</f>
        <v>45.80164959104102</v>
      </c>
      <c r="K11" s="12">
        <f>SUMIFS(Concentrado!L$2:L1000,Concentrado!$A$2:$A1000,"="&amp;$A11,Concentrado!$B$2:$B1000, "=Zacatecas")</f>
        <v>10.462677143001383</v>
      </c>
      <c r="L11" s="12">
        <f>SUMIFS(Concentrado!M$2:M1000,Concentrado!$A$2:$A1000,"="&amp;$A11,Concentrado!$B$2:$B1000, "=Zacatecas")</f>
        <v>6.8043984216722277</v>
      </c>
      <c r="M11" s="12">
        <f>SUMIFS(Concentrado!N$2:N1000,Concentrado!$A$2:$A1000,"="&amp;$A11,Concentrado!$B$2:$B1000, "=Zacatecas")</f>
        <v>12.618106983521354</v>
      </c>
      <c r="N11" s="12">
        <f>SUMIFS(Concentrado!O$2:O1000,Concentrado!$A$2:$A1000,"="&amp;$A11,Concentrado!$B$2:$B1000, "=Zacatecas")</f>
        <v>1.2837831091229905</v>
      </c>
      <c r="O11" s="12">
        <f>SUMIFS(Concentrado!P$2:P1000,Concentrado!$A$2:$A1000,"="&amp;$A11,Concentrado!$B$2:$B1000, "=Zacatecas")</f>
        <v>4.5880062176660257</v>
      </c>
      <c r="P11" s="12">
        <f>SUMIFS(Concentrado!Q$2:Q1000,Concentrado!$A$2:$A1000,"="&amp;$A11,Concentrado!$B$2:$B1000, "=Zacatecas")</f>
        <v>2.2681328072240761</v>
      </c>
      <c r="Q11" s="12">
        <f>SUMIFS(Concentrado!R$2:R1000,Concentrado!$A$2:$A1000,"="&amp;$A11,Concentrado!$B$2:$B1000, "=Zacatecas")</f>
        <v>1.6096426373848283</v>
      </c>
    </row>
    <row r="12" spans="1:17" x14ac:dyDescent="0.25">
      <c r="A12" s="5">
        <v>2000</v>
      </c>
      <c r="B12" s="12">
        <f>SUMIFS(Concentrado!C$2:C1001,Concentrado!$A$2:$A1001,"="&amp;$A12,Concentrado!$B$2:$B1001, "=Zacatecas")</f>
        <v>20.400081600326402</v>
      </c>
      <c r="C12" s="12">
        <f>SUMIFS(Concentrado!D$2:D1001,Concentrado!$A$2:$A1001,"="&amp;$A12,Concentrado!$B$2:$B1001, "=Zacatecas")</f>
        <v>31.800127200508804</v>
      </c>
      <c r="D12" s="12">
        <f>SUMIFS(Concentrado!E$2:E1001,Concentrado!$A$2:$A1001,"="&amp;$A12,Concentrado!$B$2:$B1001, "=Zacatecas")</f>
        <v>13.24954572986069</v>
      </c>
      <c r="E12" s="12">
        <f>SUMIFS(Concentrado!F$2:F1001,Concentrado!$A$2:$A1001,"="&amp;$A12,Concentrado!$B$2:$B1001, "=Zacatecas")</f>
        <v>13.880476478901675</v>
      </c>
      <c r="F12" s="12">
        <f>SUMIFS(Concentrado!G$2:G1001,Concentrado!$A$2:$A1001,"="&amp;$A12,Concentrado!$B$2:$B1001, "=Zacatecas")</f>
        <v>66.056123239522762</v>
      </c>
      <c r="G12" s="12">
        <f>SUMIFS(Concentrado!H$2:H1001,Concentrado!$A$2:$A1001,"="&amp;$A12,Concentrado!$B$2:$B1001, "=Zacatecas")</f>
        <v>39.76273684364125</v>
      </c>
      <c r="H12" s="12">
        <f>SUMIFS(Concentrado!I$2:I1001,Concentrado!$A$2:$A1001,"="&amp;$A12,Concentrado!$B$2:$B1001, "=Zacatecas")</f>
        <v>34.509869822769311</v>
      </c>
      <c r="I12" s="12">
        <f>SUMIFS(Concentrado!J$2:J1001,Concentrado!$A$2:$A1001,"="&amp;$A12,Concentrado!$B$2:$B1001, "=Zacatecas")</f>
        <v>44.73453250283319</v>
      </c>
      <c r="J12" s="12">
        <f>SUMIFS(Concentrado!K$2:K1001,Concentrado!$A$2:$A1001,"="&amp;$A12,Concentrado!$B$2:$B1001, "=Zacatecas")</f>
        <v>44.43212245463765</v>
      </c>
      <c r="K12" s="12">
        <f>SUMIFS(Concentrado!L$2:L1001,Concentrado!$A$2:$A1001,"="&amp;$A12,Concentrado!$B$2:$B1001, "=Zacatecas")</f>
        <v>12.840810430240108</v>
      </c>
      <c r="L12" s="12">
        <f>SUMIFS(Concentrado!M$2:M1001,Concentrado!$A$2:$A1001,"="&amp;$A12,Concentrado!$B$2:$B1001, "=Zacatecas")</f>
        <v>5.9826503140891418</v>
      </c>
      <c r="M12" s="12">
        <f>SUMIFS(Concentrado!N$2:N1001,Concentrado!$A$2:$A1001,"="&amp;$A12,Concentrado!$B$2:$B1001, "=Zacatecas")</f>
        <v>12.003432981832804</v>
      </c>
      <c r="N12" s="12">
        <f>SUMIFS(Concentrado!O$2:O1001,Concentrado!$A$2:$A1001,"="&amp;$A12,Concentrado!$B$2:$B1001, "=Zacatecas")</f>
        <v>0.2840287777957663</v>
      </c>
      <c r="O12" s="12">
        <f>SUMIFS(Concentrado!P$2:P1001,Concentrado!$A$2:$A1001,"="&amp;$A12,Concentrado!$B$2:$B1001, "=Zacatecas")</f>
        <v>3.3241120004136677</v>
      </c>
      <c r="P12" s="12">
        <f>SUMIFS(Concentrado!Q$2:Q1001,Concentrado!$A$2:$A1001,"="&amp;$A12,Concentrado!$B$2:$B1001, "=Zacatecas")</f>
        <v>1.8239787542954702</v>
      </c>
      <c r="Q12" s="12">
        <f>SUMIFS(Concentrado!R$2:R1001,Concentrado!$A$2:$A1001,"="&amp;$A12,Concentrado!$B$2:$B1001, "=Zacatecas")</f>
        <v>1.459183003436376</v>
      </c>
    </row>
    <row r="13" spans="1:17" x14ac:dyDescent="0.25">
      <c r="A13" s="5">
        <v>2001</v>
      </c>
      <c r="B13" s="12">
        <f>SUMIFS(Concentrado!C$2:C1002,Concentrado!$A$2:$A1002,"="&amp;$A13,Concentrado!$B$2:$B1002, "=Zacatecas")</f>
        <v>16.981429593779946</v>
      </c>
      <c r="C13" s="12">
        <f>SUMIFS(Concentrado!D$2:D1002,Concentrado!$A$2:$A1002,"="&amp;$A13,Concentrado!$B$2:$B1002, "=Zacatecas")</f>
        <v>38.208216586004873</v>
      </c>
      <c r="D13" s="12">
        <f>SUMIFS(Concentrado!E$2:E1002,Concentrado!$A$2:$A1002,"="&amp;$A13,Concentrado!$B$2:$B1002, "=Zacatecas")</f>
        <v>17.577673271143318</v>
      </c>
      <c r="E13" s="12">
        <f>SUMIFS(Concentrado!F$2:F1002,Concentrado!$A$2:$A1002,"="&amp;$A13,Concentrado!$B$2:$B1002, "=Zacatecas")</f>
        <v>14.493870942872562</v>
      </c>
      <c r="F13" s="12">
        <f>SUMIFS(Concentrado!G$2:G1002,Concentrado!$A$2:$A1002,"="&amp;$A13,Concentrado!$B$2:$B1002, "=Zacatecas")</f>
        <v>53.136227010651034</v>
      </c>
      <c r="G13" s="12">
        <f>SUMIFS(Concentrado!H$2:H1002,Concentrado!$A$2:$A1002,"="&amp;$A13,Concentrado!$B$2:$B1002, "=Zacatecas")</f>
        <v>42.515711224002658</v>
      </c>
      <c r="H13" s="12">
        <f>SUMIFS(Concentrado!I$2:I1002,Concentrado!$A$2:$A1002,"="&amp;$A13,Concentrado!$B$2:$B1002, "=Zacatecas")</f>
        <v>38.665892353558533</v>
      </c>
      <c r="I13" s="12">
        <f>SUMIFS(Concentrado!J$2:J1002,Concentrado!$A$2:$A1002,"="&amp;$A13,Concentrado!$B$2:$B1002, "=Zacatecas")</f>
        <v>45.73215916485173</v>
      </c>
      <c r="J13" s="12">
        <f>SUMIFS(Concentrado!K$2:K1002,Concentrado!$A$2:$A1002,"="&amp;$A13,Concentrado!$B$2:$B1002, "=Zacatecas")</f>
        <v>47.739484616712886</v>
      </c>
      <c r="K13" s="12">
        <f>SUMIFS(Concentrado!L$2:L1002,Concentrado!$A$2:$A1002,"="&amp;$A13,Concentrado!$B$2:$B1002, "=Zacatecas")</f>
        <v>11.245623275973399</v>
      </c>
      <c r="L13" s="12">
        <f>SUMIFS(Concentrado!M$2:M1002,Concentrado!$A$2:$A1002,"="&amp;$A13,Concentrado!$B$2:$B1002, "=Zacatecas")</f>
        <v>6.4571643326556929</v>
      </c>
      <c r="M13" s="12">
        <f>SUMIFS(Concentrado!N$2:N1002,Concentrado!$A$2:$A1002,"="&amp;$A13,Concentrado!$B$2:$B1002, "=Zacatecas")</f>
        <v>12.092421932966181</v>
      </c>
      <c r="N13" s="12">
        <f>SUMIFS(Concentrado!O$2:O1002,Concentrado!$A$2:$A1002,"="&amp;$A13,Concentrado!$B$2:$B1002, "=Zacatecas")</f>
        <v>1.1291891151815241</v>
      </c>
      <c r="O13" s="12">
        <f>SUMIFS(Concentrado!P$2:P1002,Concentrado!$A$2:$A1002,"="&amp;$A13,Concentrado!$B$2:$B1002, "=Zacatecas")</f>
        <v>5.9308243475166522</v>
      </c>
      <c r="P13" s="12">
        <f>SUMIFS(Concentrado!Q$2:Q1002,Concentrado!$A$2:$A1002,"="&amp;$A13,Concentrado!$B$2:$B1002, "=Zacatecas")</f>
        <v>1.8863626140342478</v>
      </c>
      <c r="Q13" s="12">
        <f>SUMIFS(Concentrado!R$2:R1002,Concentrado!$A$2:$A1002,"="&amp;$A13,Concentrado!$B$2:$B1002, "=Zacatecas")</f>
        <v>1.0882861234812966</v>
      </c>
    </row>
    <row r="14" spans="1:17" x14ac:dyDescent="0.25">
      <c r="A14" s="5">
        <v>2002</v>
      </c>
      <c r="B14" s="12">
        <f>SUMIFS(Concentrado!C$2:C1003,Concentrado!$A$2:$A1003,"="&amp;$A14,Concentrado!$B$2:$B1003, "=Zacatecas")</f>
        <v>14.700567809431639</v>
      </c>
      <c r="C14" s="12">
        <f>SUMIFS(Concentrado!D$2:D1003,Concentrado!$A$2:$A1003,"="&amp;$A14,Concentrado!$B$2:$B1003, "=Zacatecas")</f>
        <v>41.651608793389649</v>
      </c>
      <c r="D14" s="12">
        <f>SUMIFS(Concentrado!E$2:E1003,Concentrado!$A$2:$A1003,"="&amp;$A14,Concentrado!$B$2:$B1003, "=Zacatecas")</f>
        <v>13.574046423238766</v>
      </c>
      <c r="E14" s="12">
        <f>SUMIFS(Concentrado!F$2:F1003,Concentrado!$A$2:$A1003,"="&amp;$A14,Concentrado!$B$2:$B1003, "=Zacatecas")</f>
        <v>11.764173566806932</v>
      </c>
      <c r="F14" s="12">
        <f>SUMIFS(Concentrado!G$2:G1003,Concentrado!$A$2:$A1003,"="&amp;$A14,Concentrado!$B$2:$B1003, "=Zacatecas")</f>
        <v>68.639473095640241</v>
      </c>
      <c r="G14" s="12">
        <f>SUMIFS(Concentrado!H$2:H1003,Concentrado!$A$2:$A1003,"="&amp;$A14,Concentrado!$B$2:$B1003, "=Zacatecas")</f>
        <v>46.080689522880974</v>
      </c>
      <c r="H14" s="12">
        <f>SUMIFS(Concentrado!I$2:I1003,Concentrado!$A$2:$A1003,"="&amp;$A14,Concentrado!$B$2:$B1003, "=Zacatecas")</f>
        <v>38.893235100699336</v>
      </c>
      <c r="I14" s="12">
        <f>SUMIFS(Concentrado!J$2:J1003,Concentrado!$A$2:$A1003,"="&amp;$A14,Concentrado!$B$2:$B1003, "=Zacatecas")</f>
        <v>52.730559462821446</v>
      </c>
      <c r="J14" s="12">
        <f>SUMIFS(Concentrado!K$2:K1003,Concentrado!$A$2:$A1003,"="&amp;$A14,Concentrado!$B$2:$B1003, "=Zacatecas")</f>
        <v>54.157430096531471</v>
      </c>
      <c r="K14" s="12">
        <f>SUMIFS(Concentrado!L$2:L1003,Concentrado!$A$2:$A1003,"="&amp;$A14,Concentrado!$B$2:$B1003, "=Zacatecas")</f>
        <v>13.701613473157096</v>
      </c>
      <c r="L14" s="12">
        <f>SUMIFS(Concentrado!M$2:M1003,Concentrado!$A$2:$A1003,"="&amp;$A14,Concentrado!$B$2:$B1003, "=Zacatecas")</f>
        <v>7.2113755121879457</v>
      </c>
      <c r="M14" s="12">
        <f>SUMIFS(Concentrado!N$2:N1003,Concentrado!$A$2:$A1003,"="&amp;$A14,Concentrado!$B$2:$B1003, "=Zacatecas")</f>
        <v>12.469586826178414</v>
      </c>
      <c r="N14" s="12">
        <f>SUMIFS(Concentrado!O$2:O1003,Concentrado!$A$2:$A1003,"="&amp;$A14,Concentrado!$B$2:$B1003, "=Zacatecas")</f>
        <v>2.1036127445274513</v>
      </c>
      <c r="O14" s="12">
        <f>SUMIFS(Concentrado!P$2:P1003,Concentrado!$A$2:$A1003,"="&amp;$A14,Concentrado!$B$2:$B1003, "=Zacatecas")</f>
        <v>6.1305358274086963</v>
      </c>
      <c r="P14" s="12">
        <f>SUMIFS(Concentrado!Q$2:Q1003,Concentrado!$A$2:$A1003,"="&amp;$A14,Concentrado!$B$2:$B1003, "=Zacatecas")</f>
        <v>1.586502612681348</v>
      </c>
      <c r="Q14" s="12">
        <f>SUMIFS(Concentrado!R$2:R1003,Concentrado!$A$2:$A1003,"="&amp;$A14,Concentrado!$B$2:$B1003, "=Zacatecas")</f>
        <v>1.7307301229251069</v>
      </c>
    </row>
    <row r="15" spans="1:17" x14ac:dyDescent="0.25">
      <c r="A15" s="5">
        <v>2003</v>
      </c>
      <c r="B15" s="12">
        <f>SUMIFS(Concentrado!C$2:C1004,Concentrado!$A$2:$A1004,"="&amp;$A15,Concentrado!$B$2:$B1004, "=Zacatecas")</f>
        <v>15.450983300577247</v>
      </c>
      <c r="C15" s="12">
        <f>SUMIFS(Concentrado!D$2:D1004,Concentrado!$A$2:$A1004,"="&amp;$A15,Concentrado!$B$2:$B1004, "=Zacatecas")</f>
        <v>30.283927269131407</v>
      </c>
      <c r="D15" s="12">
        <f>SUMIFS(Concentrado!E$2:E1004,Concentrado!$A$2:$A1004,"="&amp;$A15,Concentrado!$B$2:$B1004, "=Zacatecas")</f>
        <v>15.945854963590296</v>
      </c>
      <c r="E15" s="12">
        <f>SUMIFS(Concentrado!F$2:F1004,Concentrado!$A$2:$A1004,"="&amp;$A15,Concentrado!$B$2:$B1004, "=Zacatecas")</f>
        <v>16.536442184464011</v>
      </c>
      <c r="F15" s="12">
        <f>SUMIFS(Concentrado!G$2:G1004,Concentrado!$A$2:$A1004,"="&amp;$A15,Concentrado!$B$2:$B1004, "=Zacatecas")</f>
        <v>73.502940117604709</v>
      </c>
      <c r="G15" s="12">
        <f>SUMIFS(Concentrado!H$2:H1004,Concentrado!$A$2:$A1004,"="&amp;$A15,Concentrado!$B$2:$B1004, "=Zacatecas")</f>
        <v>52.688927439819928</v>
      </c>
      <c r="H15" s="12">
        <f>SUMIFS(Concentrado!I$2:I1004,Concentrado!$A$2:$A1004,"="&amp;$A15,Concentrado!$B$2:$B1004, "=Zacatecas")</f>
        <v>47.390286320004016</v>
      </c>
      <c r="I15" s="12">
        <f>SUMIFS(Concentrado!J$2:J1004,Concentrado!$A$2:$A1004,"="&amp;$A15,Concentrado!$B$2:$B1004, "=Zacatecas")</f>
        <v>57.41152076429784</v>
      </c>
      <c r="J15" s="12">
        <f>SUMIFS(Concentrado!K$2:K1004,Concentrado!$A$2:$A1004,"="&amp;$A15,Concentrado!$B$2:$B1004, "=Zacatecas")</f>
        <v>48.101048043699549</v>
      </c>
      <c r="K15" s="12">
        <f>SUMIFS(Concentrado!L$2:L1004,Concentrado!$A$2:$A1004,"="&amp;$A15,Concentrado!$B$2:$B1004, "=Zacatecas")</f>
        <v>11.182956028043412</v>
      </c>
      <c r="L15" s="12">
        <f>SUMIFS(Concentrado!M$2:M1004,Concentrado!$A$2:$A1004,"="&amp;$A15,Concentrado!$B$2:$B1004, "=Zacatecas")</f>
        <v>7.0968759408737041</v>
      </c>
      <c r="M15" s="12">
        <f>SUMIFS(Concentrado!N$2:N1004,Concentrado!$A$2:$A1004,"="&amp;$A15,Concentrado!$B$2:$B1004, "=Zacatecas")</f>
        <v>13.139362873770583</v>
      </c>
      <c r="N15" s="12">
        <f>SUMIFS(Concentrado!O$2:O1004,Concentrado!$A$2:$A1004,"="&amp;$A15,Concentrado!$B$2:$B1004, "=Zacatecas")</f>
        <v>1.3934835136965495</v>
      </c>
      <c r="O15" s="12">
        <f>SUMIFS(Concentrado!P$2:P1004,Concentrado!$A$2:$A1004,"="&amp;$A15,Concentrado!$B$2:$B1004, "=Zacatecas")</f>
        <v>3.9112263370806608</v>
      </c>
      <c r="P15" s="12">
        <f>SUMIFS(Concentrado!Q$2:Q1004,Concentrado!$A$2:$A1004,"="&amp;$A15,Concentrado!$B$2:$B1004, "=Zacatecas")</f>
        <v>1.7921403891095213</v>
      </c>
      <c r="Q15" s="12">
        <f>SUMIFS(Concentrado!R$2:R1004,Concentrado!$A$2:$A1004,"="&amp;$A15,Concentrado!$B$2:$B1004, "=Zacatecas")</f>
        <v>1.3620266957232361</v>
      </c>
    </row>
    <row r="16" spans="1:17" x14ac:dyDescent="0.25">
      <c r="A16" s="5">
        <v>2004</v>
      </c>
      <c r="B16" s="12">
        <f>SUMIFS(Concentrado!C$2:C1005,Concentrado!$A$2:$A1005,"="&amp;$A16,Concentrado!$B$2:$B1005, "=Zacatecas")</f>
        <v>16.821067452480484</v>
      </c>
      <c r="C16" s="12">
        <f>SUMIFS(Concentrado!D$2:D1005,Concentrado!$A$2:$A1005,"="&amp;$A16,Concentrado!$B$2:$B1005, "=Zacatecas")</f>
        <v>19.936079943680575</v>
      </c>
      <c r="D16" s="12">
        <f>SUMIFS(Concentrado!E$2:E1005,Concentrado!$A$2:$A1005,"="&amp;$A16,Concentrado!$B$2:$B1005, "=Zacatecas")</f>
        <v>15.042683614756871</v>
      </c>
      <c r="E16" s="12">
        <f>SUMIFS(Concentrado!F$2:F1005,Concentrado!$A$2:$A1005,"="&amp;$A16,Concentrado!$B$2:$B1005, "=Zacatecas")</f>
        <v>13.017706974308831</v>
      </c>
      <c r="F16" s="12">
        <f>SUMIFS(Concentrado!G$2:G1005,Concentrado!$A$2:$A1005,"="&amp;$A16,Concentrado!$B$2:$B1005, "=Zacatecas")</f>
        <v>49.585812623964529</v>
      </c>
      <c r="G16" s="12">
        <f>SUMIFS(Concentrado!H$2:H1005,Concentrado!$A$2:$A1005,"="&amp;$A16,Concentrado!$B$2:$B1005, "=Zacatecas")</f>
        <v>54.175969250860398</v>
      </c>
      <c r="H16" s="12">
        <f>SUMIFS(Concentrado!I$2:I1005,Concentrado!$A$2:$A1005,"="&amp;$A16,Concentrado!$B$2:$B1005, "=Zacatecas")</f>
        <v>49.935524425814904</v>
      </c>
      <c r="I16" s="12">
        <f>SUMIFS(Concentrado!J$2:J1005,Concentrado!$A$2:$A1005,"="&amp;$A16,Concentrado!$B$2:$B1005, "=Zacatecas")</f>
        <v>58.175129301150484</v>
      </c>
      <c r="J16" s="12">
        <f>SUMIFS(Concentrado!K$2:K1005,Concentrado!$A$2:$A1005,"="&amp;$A16,Concentrado!$B$2:$B1005, "=Zacatecas")</f>
        <v>51.681023298518141</v>
      </c>
      <c r="K16" s="12">
        <f>SUMIFS(Concentrado!L$2:L1005,Concentrado!$A$2:$A1005,"="&amp;$A16,Concentrado!$B$2:$B1005, "=Zacatecas")</f>
        <v>12.68858227191204</v>
      </c>
      <c r="L16" s="12">
        <f>SUMIFS(Concentrado!M$2:M1005,Concentrado!$A$2:$A1005,"="&amp;$A16,Concentrado!$B$2:$B1005, "=Zacatecas")</f>
        <v>7.0571328366252359</v>
      </c>
      <c r="M16" s="12">
        <f>SUMIFS(Concentrado!N$2:N1005,Concentrado!$A$2:$A1005,"="&amp;$A16,Concentrado!$B$2:$B1005, "=Zacatecas")</f>
        <v>13.21822705389218</v>
      </c>
      <c r="N16" s="12">
        <f>SUMIFS(Concentrado!O$2:O1005,Concentrado!$A$2:$A1005,"="&amp;$A16,Concentrado!$B$2:$B1005, "=Zacatecas")</f>
        <v>1.2466099135960818</v>
      </c>
      <c r="O16" s="12">
        <f>SUMIFS(Concentrado!P$2:P1005,Concentrado!$A$2:$A1005,"="&amp;$A16,Concentrado!$B$2:$B1005, "=Zacatecas")</f>
        <v>2.8036597104754071</v>
      </c>
      <c r="P16" s="12">
        <f>SUMIFS(Concentrado!Q$2:Q1005,Concentrado!$A$2:$A1005,"="&amp;$A16,Concentrado!$B$2:$B1005, "=Zacatecas")</f>
        <v>0.71284170066921571</v>
      </c>
      <c r="Q16" s="12">
        <f>SUMIFS(Concentrado!R$2:R1005,Concentrado!$A$2:$A1005,"="&amp;$A16,Concentrado!$B$2:$B1005, "=Zacatecas")</f>
        <v>1.853388421739961</v>
      </c>
    </row>
    <row r="17" spans="1:17" x14ac:dyDescent="0.25">
      <c r="A17" s="5">
        <v>2005</v>
      </c>
      <c r="B17" s="12">
        <f>SUMIFS(Concentrado!C$2:C1006,Concentrado!$A$2:$A1006,"="&amp;$A17,Concentrado!$B$2:$B1006, "=Zacatecas")</f>
        <v>21.332931772264679</v>
      </c>
      <c r="C17" s="12">
        <f>SUMIFS(Concentrado!D$2:D1006,Concentrado!$A$2:$A1006,"="&amp;$A17,Concentrado!$B$2:$B1006, "=Zacatecas")</f>
        <v>28.234762639762074</v>
      </c>
      <c r="D17" s="12">
        <f>SUMIFS(Concentrado!E$2:E1006,Concentrado!$A$2:$A1006,"="&amp;$A17,Concentrado!$B$2:$B1006, "=Zacatecas")</f>
        <v>18.430200577290591</v>
      </c>
      <c r="E17" s="12">
        <f>SUMIFS(Concentrado!F$2:F1006,Concentrado!$A$2:$A1006,"="&amp;$A17,Concentrado!$B$2:$B1006, "=Zacatecas")</f>
        <v>13.893535819803677</v>
      </c>
      <c r="F17" s="12">
        <f>SUMIFS(Concentrado!G$2:G1006,Concentrado!$A$2:$A1006,"="&amp;$A17,Concentrado!$B$2:$B1006, "=Zacatecas")</f>
        <v>47.492131900535881</v>
      </c>
      <c r="G17" s="12">
        <f>SUMIFS(Concentrado!H$2:H1006,Concentrado!$A$2:$A1006,"="&amp;$A17,Concentrado!$B$2:$B1006, "=Zacatecas")</f>
        <v>58.979568399994896</v>
      </c>
      <c r="H17" s="12">
        <f>SUMIFS(Concentrado!I$2:I1006,Concentrado!$A$2:$A1006,"="&amp;$A17,Concentrado!$B$2:$B1006, "=Zacatecas")</f>
        <v>49.53308854149163</v>
      </c>
      <c r="I17" s="12">
        <f>SUMIFS(Concentrado!J$2:J1006,Concentrado!$A$2:$A1006,"="&amp;$A17,Concentrado!$B$2:$B1006, "=Zacatecas")</f>
        <v>67.881371451546059</v>
      </c>
      <c r="J17" s="12">
        <f>SUMIFS(Concentrado!K$2:K1006,Concentrado!$A$2:$A1006,"="&amp;$A17,Concentrado!$B$2:$B1006, "=Zacatecas")</f>
        <v>52.103344680283946</v>
      </c>
      <c r="K17" s="12">
        <f>SUMIFS(Concentrado!L$2:L1006,Concentrado!$A$2:$A1006,"="&amp;$A17,Concentrado!$B$2:$B1006, "=Zacatecas")</f>
        <v>14.886669908652559</v>
      </c>
      <c r="L17" s="12">
        <f>SUMIFS(Concentrado!M$2:M1006,Concentrado!$A$2:$A1006,"="&amp;$A17,Concentrado!$B$2:$B1006, "=Zacatecas")</f>
        <v>5.5293345374995209</v>
      </c>
      <c r="M17" s="12">
        <f>SUMIFS(Concentrado!N$2:N1006,Concentrado!$A$2:$A1006,"="&amp;$A17,Concentrado!$B$2:$B1006, "=Zacatecas")</f>
        <v>9.0591489367919795</v>
      </c>
      <c r="N17" s="12">
        <f>SUMIFS(Concentrado!O$2:O1006,Concentrado!$A$2:$A1006,"="&amp;$A17,Concentrado!$B$2:$B1006, "=Zacatecas")</f>
        <v>2.2030465379812108</v>
      </c>
      <c r="O17" s="12">
        <f>SUMIFS(Concentrado!P$2:P1006,Concentrado!$A$2:$A1006,"="&amp;$A17,Concentrado!$B$2:$B1006, "=Zacatecas")</f>
        <v>6.005555138503115</v>
      </c>
      <c r="P17" s="12">
        <f>SUMIFS(Concentrado!Q$2:Q1006,Concentrado!$A$2:$A1006,"="&amp;$A17,Concentrado!$B$2:$B1006, "=Zacatecas")</f>
        <v>0.56711123461533552</v>
      </c>
      <c r="Q17" s="12">
        <f>SUMIFS(Concentrado!R$2:R1006,Concentrado!$A$2:$A1006,"="&amp;$A17,Concentrado!$B$2:$B1006, "=Zacatecas")</f>
        <v>1.4886669908652557</v>
      </c>
    </row>
    <row r="18" spans="1:17" x14ac:dyDescent="0.25">
      <c r="A18" s="5">
        <v>2006</v>
      </c>
      <c r="B18" s="12">
        <f>SUMIFS(Concentrado!C$2:C1007,Concentrado!$A$2:$A1007,"="&amp;$A18,Concentrado!$B$2:$B1007, "=Zacatecas")</f>
        <v>9.4334282965115186</v>
      </c>
      <c r="C18" s="12">
        <f>SUMIFS(Concentrado!D$2:D1007,Concentrado!$A$2:$A1007,"="&amp;$A18,Concentrado!$B$2:$B1007, "=Zacatecas")</f>
        <v>23.898018351162513</v>
      </c>
      <c r="D18" s="12">
        <f>SUMIFS(Concentrado!E$2:E1007,Concentrado!$A$2:$A1007,"="&amp;$A18,Concentrado!$B$2:$B1007, "=Zacatecas")</f>
        <v>14.144860007488456</v>
      </c>
      <c r="E18" s="12">
        <f>SUMIFS(Concentrado!F$2:F1007,Concentrado!$A$2:$A1007,"="&amp;$A18,Concentrado!$B$2:$B1007, "=Zacatecas")</f>
        <v>10.816657652785288</v>
      </c>
      <c r="F18" s="12">
        <f>SUMIFS(Concentrado!G$2:G1007,Concentrado!$A$2:$A1007,"="&amp;$A18,Concentrado!$B$2:$B1007, "=Zacatecas")</f>
        <v>70.176887035852133</v>
      </c>
      <c r="G18" s="12">
        <f>SUMIFS(Concentrado!H$2:H1007,Concentrado!$A$2:$A1007,"="&amp;$A18,Concentrado!$B$2:$B1007, "=Zacatecas")</f>
        <v>57.56236039372655</v>
      </c>
      <c r="H18" s="12">
        <f>SUMIFS(Concentrado!I$2:I1007,Concentrado!$A$2:$A1007,"="&amp;$A18,Concentrado!$B$2:$B1007, "=Zacatecas")</f>
        <v>49.896302467046745</v>
      </c>
      <c r="I18" s="12">
        <f>SUMIFS(Concentrado!J$2:J1007,Concentrado!$A$2:$A1007,"="&amp;$A18,Concentrado!$B$2:$B1007, "=Zacatecas")</f>
        <v>64.656230732716054</v>
      </c>
      <c r="J18" s="12">
        <f>SUMIFS(Concentrado!K$2:K1007,Concentrado!$A$2:$A1007,"="&amp;$A18,Concentrado!$B$2:$B1007, "=Zacatecas")</f>
        <v>44.084344301536916</v>
      </c>
      <c r="K18" s="12">
        <f>SUMIFS(Concentrado!L$2:L1007,Concentrado!$A$2:$A1007,"="&amp;$A18,Concentrado!$B$2:$B1007, "=Zacatecas")</f>
        <v>13.548214092669786</v>
      </c>
      <c r="L18" s="12">
        <f>SUMIFS(Concentrado!M$2:M1007,Concentrado!$A$2:$A1007,"="&amp;$A18,Concentrado!$B$2:$B1007, "=Zacatecas")</f>
        <v>5.5456420379321916</v>
      </c>
      <c r="M18" s="12">
        <f>SUMIFS(Concentrado!N$2:N1007,Concentrado!$A$2:$A1007,"="&amp;$A18,Concentrado!$B$2:$B1007, "=Zacatecas")</f>
        <v>9.8346335297367506</v>
      </c>
      <c r="N18" s="12">
        <f>SUMIFS(Concentrado!O$2:O1007,Concentrado!$A$2:$A1007,"="&amp;$A18,Concentrado!$B$2:$B1007, "=Zacatecas")</f>
        <v>1.5004610507592333</v>
      </c>
      <c r="O18" s="12">
        <f>SUMIFS(Concentrado!P$2:P1007,Concentrado!$A$2:$A1007,"="&amp;$A18,Concentrado!$B$2:$B1007, "=Zacatecas")</f>
        <v>3.3719799704389759</v>
      </c>
      <c r="P18" s="12">
        <f>SUMIFS(Concentrado!Q$2:Q1007,Concentrado!$A$2:$A1007,"="&amp;$A18,Concentrado!$B$2:$B1007, "=Zacatecas")</f>
        <v>1.2635640086427777</v>
      </c>
      <c r="Q18" s="12">
        <f>SUMIFS(Concentrado!R$2:R1007,Concentrado!$A$2:$A1007,"="&amp;$A18,Concentrado!$B$2:$B1007, "=Zacatecas")</f>
        <v>1.4039600096030864</v>
      </c>
    </row>
    <row r="19" spans="1:17" x14ac:dyDescent="0.25">
      <c r="A19" s="5">
        <v>2007</v>
      </c>
      <c r="B19" s="12">
        <f>SUMIFS(Concentrado!C$2:C1008,Concentrado!$A$2:$A1008,"="&amp;$A19,Concentrado!$B$2:$B1008, "=Zacatecas")</f>
        <v>13.174651969610469</v>
      </c>
      <c r="C19" s="12">
        <f>SUMIFS(Concentrado!D$2:D1008,Concentrado!$A$2:$A1008,"="&amp;$A19,Concentrado!$B$2:$B1008, "=Zacatecas")</f>
        <v>20.703024523673594</v>
      </c>
      <c r="D19" s="12">
        <f>SUMIFS(Concentrado!E$2:E1008,Concentrado!$A$2:$A1008,"="&amp;$A19,Concentrado!$B$2:$B1008, "=Zacatecas")</f>
        <v>10.016947592413111</v>
      </c>
      <c r="E19" s="12">
        <f>SUMIFS(Concentrado!F$2:F1008,Concentrado!$A$2:$A1008,"="&amp;$A19,Concentrado!$B$2:$B1008, "=Zacatecas")</f>
        <v>16.785155425124671</v>
      </c>
      <c r="F19" s="12">
        <f>SUMIFS(Concentrado!G$2:G1008,Concentrado!$A$2:$A1008,"="&amp;$A19,Concentrado!$B$2:$B1008, "=Zacatecas")</f>
        <v>56.681025859884507</v>
      </c>
      <c r="G19" s="12">
        <f>SUMIFS(Concentrado!H$2:H1008,Concentrado!$A$2:$A1008,"="&amp;$A19,Concentrado!$B$2:$B1008, "=Zacatecas")</f>
        <v>62.917590415484511</v>
      </c>
      <c r="H19" s="12">
        <f>SUMIFS(Concentrado!I$2:I1008,Concentrado!$A$2:$A1008,"="&amp;$A19,Concentrado!$B$2:$B1008, "=Zacatecas")</f>
        <v>57.243918901600274</v>
      </c>
      <c r="I19" s="12">
        <f>SUMIFS(Concentrado!J$2:J1008,Concentrado!$A$2:$A1008,"="&amp;$A19,Concentrado!$B$2:$B1008, "=Zacatecas")</f>
        <v>68.283839895271171</v>
      </c>
      <c r="J19" s="12">
        <f>SUMIFS(Concentrado!K$2:K1008,Concentrado!$A$2:$A1008,"="&amp;$A19,Concentrado!$B$2:$B1008, "=Zacatecas")</f>
        <v>51.012391789012192</v>
      </c>
      <c r="K19" s="12">
        <f>SUMIFS(Concentrado!L$2:L1008,Concentrado!$A$2:$A1008,"="&amp;$A19,Concentrado!$B$2:$B1008, "=Zacatecas")</f>
        <v>15.573660993931808</v>
      </c>
      <c r="L19" s="12">
        <f>SUMIFS(Concentrado!M$2:M1008,Concentrado!$A$2:$A1008,"="&amp;$A19,Concentrado!$B$2:$B1008, "=Zacatecas")</f>
        <v>5.1912203313106033</v>
      </c>
      <c r="M19" s="12">
        <f>SUMIFS(Concentrado!N$2:N1008,Concentrado!$A$2:$A1008,"="&amp;$A19,Concentrado!$B$2:$B1008, "=Zacatecas")</f>
        <v>9.2558575338408389</v>
      </c>
      <c r="N19" s="12">
        <f>SUMIFS(Concentrado!O$2:O1008,Concentrado!$A$2:$A1008,"="&amp;$A19,Concentrado!$B$2:$B1008, "=Zacatecas")</f>
        <v>1.3468212997094908</v>
      </c>
      <c r="O19" s="12">
        <f>SUMIFS(Concentrado!P$2:P1008,Concentrado!$A$2:$A1008,"="&amp;$A19,Concentrado!$B$2:$B1008, "=Zacatecas")</f>
        <v>3.9025405539005895</v>
      </c>
      <c r="P19" s="12">
        <f>SUMIFS(Concentrado!Q$2:Q1008,Concentrado!$A$2:$A1008,"="&amp;$A19,Concentrado!$B$2:$B1008, "=Zacatecas")</f>
        <v>1.1074603373462621</v>
      </c>
      <c r="Q19" s="12">
        <f>SUMIFS(Concentrado!R$2:R1008,Concentrado!$A$2:$A1008,"="&amp;$A19,Concentrado!$B$2:$B1008, "=Zacatecas")</f>
        <v>1.0382440662621206</v>
      </c>
    </row>
    <row r="20" spans="1:17" x14ac:dyDescent="0.25">
      <c r="A20" s="5">
        <v>2008</v>
      </c>
      <c r="B20" s="12">
        <f>SUMIFS(Concentrado!C$2:C1009,Concentrado!$A$2:$A1009,"="&amp;$A20,Concentrado!$B$2:$B1009, "=Zacatecas")</f>
        <v>12.517759571391911</v>
      </c>
      <c r="C20" s="12">
        <f>SUMIFS(Concentrado!D$2:D1009,Concentrado!$A$2:$A1009,"="&amp;$A20,Concentrado!$B$2:$B1009, "=Zacatecas")</f>
        <v>31.294398928479779</v>
      </c>
      <c r="D20" s="12">
        <f>SUMIFS(Concentrado!E$2:E1009,Concentrado!$A$2:$A1009,"="&amp;$A20,Concentrado!$B$2:$B1009, "=Zacatecas")</f>
        <v>12.160529564626605</v>
      </c>
      <c r="E20" s="12">
        <f>SUMIFS(Concentrado!F$2:F1009,Concentrado!$A$2:$A1009,"="&amp;$A20,Concentrado!$B$2:$B1009, "=Zacatecas")</f>
        <v>16.125919640048323</v>
      </c>
      <c r="F20" s="12">
        <f>SUMIFS(Concentrado!G$2:G1009,Concentrado!$A$2:$A1009,"="&amp;$A20,Concentrado!$B$2:$B1009, "=Zacatecas")</f>
        <v>58.215877410299029</v>
      </c>
      <c r="G20" s="12">
        <f>SUMIFS(Concentrado!H$2:H1009,Concentrado!$A$2:$A1009,"="&amp;$A20,Concentrado!$B$2:$B1009, "=Zacatecas")</f>
        <v>65.76662807539148</v>
      </c>
      <c r="H20" s="12">
        <f>SUMIFS(Concentrado!I$2:I1009,Concentrado!$A$2:$A1009,"="&amp;$A20,Concentrado!$B$2:$B1009, "=Zacatecas")</f>
        <v>63.896151938323399</v>
      </c>
      <c r="I20" s="12">
        <f>SUMIFS(Concentrado!J$2:J1009,Concentrado!$A$2:$A1009,"="&amp;$A20,Concentrado!$B$2:$B1009, "=Zacatecas")</f>
        <v>67.408470067049493</v>
      </c>
      <c r="J20" s="12">
        <f>SUMIFS(Concentrado!K$2:K1009,Concentrado!$A$2:$A1009,"="&amp;$A20,Concentrado!$B$2:$B1009, "=Zacatecas")</f>
        <v>53.418329650447639</v>
      </c>
      <c r="K20" s="12">
        <f>SUMIFS(Concentrado!L$2:L1009,Concentrado!$A$2:$A1009,"="&amp;$A20,Concentrado!$B$2:$B1009, "=Zacatecas")</f>
        <v>16.100543802689199</v>
      </c>
      <c r="L20" s="12">
        <f>SUMIFS(Concentrado!M$2:M1009,Concentrado!$A$2:$A1009,"="&amp;$A20,Concentrado!$B$2:$B1009, "=Zacatecas")</f>
        <v>5.9353699611608493</v>
      </c>
      <c r="M20" s="12">
        <f>SUMIFS(Concentrado!N$2:N1009,Concentrado!$A$2:$A1009,"="&amp;$A20,Concentrado!$B$2:$B1009, "=Zacatecas")</f>
        <v>10.929604936818476</v>
      </c>
      <c r="N20" s="12">
        <f>SUMIFS(Concentrado!O$2:O1009,Concentrado!$A$2:$A1009,"="&amp;$A20,Concentrado!$B$2:$B1009, "=Zacatecas")</f>
        <v>1.1966000603618252</v>
      </c>
      <c r="O20" s="12">
        <f>SUMIFS(Concentrado!P$2:P1009,Concentrado!$A$2:$A1009,"="&amp;$A20,Concentrado!$B$2:$B1009, "=Zacatecas")</f>
        <v>2.5775900637585312</v>
      </c>
      <c r="P20" s="12">
        <f>SUMIFS(Concentrado!Q$2:Q1009,Concentrado!$A$2:$A1009,"="&amp;$A20,Concentrado!$B$2:$B1009, "=Zacatecas")</f>
        <v>0.81867171878080669</v>
      </c>
      <c r="Q20" s="12">
        <f>SUMIFS(Concentrado!R$2:R1009,Concentrado!$A$2:$A1009,"="&amp;$A20,Concentrado!$B$2:$B1009, "=Zacatecas")</f>
        <v>1.3644528646346779</v>
      </c>
    </row>
    <row r="21" spans="1:17" x14ac:dyDescent="0.25">
      <c r="A21" s="5">
        <v>2009</v>
      </c>
      <c r="B21" s="12">
        <f>SUMIFS(Concentrado!C$2:C1010,Concentrado!$A$2:$A1010,"="&amp;$A21,Concentrado!$B$2:$B1010, "=Zacatecas")</f>
        <v>6.8715642178910548</v>
      </c>
      <c r="C21" s="12">
        <f>SUMIFS(Concentrado!D$2:D1010,Concentrado!$A$2:$A1010,"="&amp;$A21,Concentrado!$B$2:$B1010, "=Zacatecas")</f>
        <v>18.115942028985508</v>
      </c>
      <c r="D21" s="12">
        <f>SUMIFS(Concentrado!E$2:E1010,Concentrado!$A$2:$A1010,"="&amp;$A21,Concentrado!$B$2:$B1010, "=Zacatecas")</f>
        <v>8.7810370921337402</v>
      </c>
      <c r="E21" s="12">
        <f>SUMIFS(Concentrado!F$2:F1010,Concentrado!$A$2:$A1010,"="&amp;$A21,Concentrado!$B$2:$B1010, "=Zacatecas")</f>
        <v>13.429821435028073</v>
      </c>
      <c r="F21" s="12">
        <f>SUMIFS(Concentrado!G$2:G1010,Concentrado!$A$2:$A1010,"="&amp;$A21,Concentrado!$B$2:$B1010, "=Zacatecas")</f>
        <v>51.504949500025127</v>
      </c>
      <c r="G21" s="12">
        <f>SUMIFS(Concentrado!H$2:H1010,Concentrado!$A$2:$A1010,"="&amp;$A21,Concentrado!$B$2:$B1010, "=Zacatecas")</f>
        <v>60.115833932362285</v>
      </c>
      <c r="H21" s="12">
        <f>SUMIFS(Concentrado!I$2:I1010,Concentrado!$A$2:$A1010,"="&amp;$A21,Concentrado!$B$2:$B1010, "=Zacatecas")</f>
        <v>57.212891236225822</v>
      </c>
      <c r="I21" s="12">
        <f>SUMIFS(Concentrado!J$2:J1010,Concentrado!$A$2:$A1010,"="&amp;$A21,Concentrado!$B$2:$B1010, "=Zacatecas")</f>
        <v>62.880036966635515</v>
      </c>
      <c r="J21" s="12">
        <f>SUMIFS(Concentrado!K$2:K1010,Concentrado!$A$2:$A1010,"="&amp;$A21,Concentrado!$B$2:$B1010, "=Zacatecas")</f>
        <v>56.551919840175259</v>
      </c>
      <c r="K21" s="12">
        <f>SUMIFS(Concentrado!L$2:L1010,Concentrado!$A$2:$A1010,"="&amp;$A21,Concentrado!$B$2:$B1010, "=Zacatecas")</f>
        <v>20.173098635020903</v>
      </c>
      <c r="L21" s="12">
        <f>SUMIFS(Concentrado!M$2:M1010,Concentrado!$A$2:$A1010,"="&amp;$A21,Concentrado!$B$2:$B1010, "=Zacatecas")</f>
        <v>9.4141126963430874</v>
      </c>
      <c r="M21" s="12">
        <f>SUMIFS(Concentrado!N$2:N1010,Concentrado!$A$2:$A1010,"="&amp;$A21,Concentrado!$B$2:$B1010, "=Zacatecas")</f>
        <v>18.19783528477544</v>
      </c>
      <c r="N21" s="12">
        <f>SUMIFS(Concentrado!O$2:O1010,Concentrado!$A$2:$A1010,"="&amp;$A21,Concentrado!$B$2:$B1010, "=Zacatecas")</f>
        <v>1.0501885088373362</v>
      </c>
      <c r="O21" s="12">
        <f>SUMIFS(Concentrado!P$2:P1010,Concentrado!$A$2:$A1010,"="&amp;$A21,Concentrado!$B$2:$B1010, "=Zacatecas")</f>
        <v>6.1980570913976436</v>
      </c>
      <c r="P21" s="12">
        <f>SUMIFS(Concentrado!Q$2:Q1010,Concentrado!$A$2:$A1010,"="&amp;$A21,Concentrado!$B$2:$B1010, "=Zacatecas")</f>
        <v>1.0758985938677814</v>
      </c>
      <c r="Q21" s="12">
        <f>SUMIFS(Concentrado!R$2:R1010,Concentrado!$A$2:$A1010,"="&amp;$A21,Concentrado!$B$2:$B1010, "=Zacatecas")</f>
        <v>1.4793605665681997</v>
      </c>
    </row>
    <row r="22" spans="1:17" x14ac:dyDescent="0.25">
      <c r="A22" s="5">
        <v>2010</v>
      </c>
      <c r="B22" s="12">
        <f>SUMIFS(Concentrado!C$2:C1011,Concentrado!$A$2:$A1011,"="&amp;$A22,Concentrado!$B$2:$B1011, "=Zacatecas")</f>
        <v>3.1188791995708423</v>
      </c>
      <c r="C22" s="12">
        <f>SUMIFS(Concentrado!D$2:D1011,Concentrado!$A$2:$A1011,"="&amp;$A22,Concentrado!$B$2:$B1011, "=Zacatecas")</f>
        <v>17.465723517596714</v>
      </c>
      <c r="D22" s="12">
        <f>SUMIFS(Concentrado!E$2:E1011,Concentrado!$A$2:$A1011,"="&amp;$A22,Concentrado!$B$2:$B1011, "=Zacatecas")</f>
        <v>8.3297994790089049</v>
      </c>
      <c r="E22" s="12">
        <f>SUMIFS(Concentrado!F$2:F1011,Concentrado!$A$2:$A1011,"="&amp;$A22,Concentrado!$B$2:$B1011, "=Zacatecas")</f>
        <v>15.649926293895518</v>
      </c>
      <c r="F22" s="12">
        <f>SUMIFS(Concentrado!G$2:G1011,Concentrado!$A$2:$A1011,"="&amp;$A22,Concentrado!$B$2:$B1011, "=Zacatecas")</f>
        <v>57.290873076337043</v>
      </c>
      <c r="G22" s="12">
        <f>SUMIFS(Concentrado!H$2:H1011,Concentrado!$A$2:$A1011,"="&amp;$A22,Concentrado!$B$2:$B1011, "=Zacatecas")</f>
        <v>62.130828826582714</v>
      </c>
      <c r="H22" s="12">
        <f>SUMIFS(Concentrado!I$2:I1011,Concentrado!$A$2:$A1011,"="&amp;$A22,Concentrado!$B$2:$B1011, "=Zacatecas")</f>
        <v>58.651026392961874</v>
      </c>
      <c r="I22" s="12">
        <f>SUMIFS(Concentrado!J$2:J1011,Concentrado!$A$2:$A1011,"="&amp;$A22,Concentrado!$B$2:$B1011, "=Zacatecas")</f>
        <v>65.45282989522363</v>
      </c>
      <c r="J22" s="12">
        <f>SUMIFS(Concentrado!K$2:K1011,Concentrado!$A$2:$A1011,"="&amp;$A22,Concentrado!$B$2:$B1011, "=Zacatecas")</f>
        <v>59.74373188127111</v>
      </c>
      <c r="K22" s="12">
        <f>SUMIFS(Concentrado!L$2:L1011,Concentrado!$A$2:$A1011,"="&amp;$A22,Concentrado!$B$2:$B1011, "=Zacatecas")</f>
        <v>18.964159065531117</v>
      </c>
      <c r="L22" s="12">
        <f>SUMIFS(Concentrado!M$2:M1011,Concentrado!$A$2:$A1011,"="&amp;$A22,Concentrado!$B$2:$B1011, "=Zacatecas")</f>
        <v>10.078853769093461</v>
      </c>
      <c r="M22" s="12">
        <f>SUMIFS(Concentrado!N$2:N1011,Concentrado!$A$2:$A1011,"="&amp;$A22,Concentrado!$B$2:$B1011, "=Zacatecas")</f>
        <v>18.735744542196155</v>
      </c>
      <c r="N22" s="12">
        <f>SUMIFS(Concentrado!O$2:O1011,Concentrado!$A$2:$A1011,"="&amp;$A22,Concentrado!$B$2:$B1011, "=Zacatecas")</f>
        <v>1.6849243339364497</v>
      </c>
      <c r="O22" s="12">
        <f>SUMIFS(Concentrado!P$2:P1011,Concentrado!$A$2:$A1011,"="&amp;$A22,Concentrado!$B$2:$B1011, "=Zacatecas")</f>
        <v>4.6971087489070191</v>
      </c>
      <c r="P22" s="12">
        <f>SUMIFS(Concentrado!Q$2:Q1011,Concentrado!$A$2:$A1011,"="&amp;$A22,Concentrado!$B$2:$B1011, "=Zacatecas")</f>
        <v>1.0609319756940483</v>
      </c>
      <c r="Q22" s="12">
        <f>SUMIFS(Concentrado!R$2:R1011,Concentrado!$A$2:$A1011,"="&amp;$A22,Concentrado!$B$2:$B1011, "=Zacatecas")</f>
        <v>1.7903227089837068</v>
      </c>
    </row>
    <row r="23" spans="1:17" x14ac:dyDescent="0.25">
      <c r="A23" s="5">
        <v>2011</v>
      </c>
      <c r="B23" s="12">
        <f>SUMIFS(Concentrado!C$2:C1012,Concentrado!$A$2:$A1012,"="&amp;$A23,Concentrado!$B$2:$B1012, "=Zacatecas")</f>
        <v>7.4670516346620532</v>
      </c>
      <c r="C23" s="12">
        <f>SUMIFS(Concentrado!D$2:D1012,Concentrado!$A$2:$A1012,"="&amp;$A23,Concentrado!$B$2:$B1012, "=Zacatecas")</f>
        <v>19.912137692432143</v>
      </c>
      <c r="D23" s="12">
        <f>SUMIFS(Concentrado!E$2:E1012,Concentrado!$A$2:$A1012,"="&amp;$A23,Concentrado!$B$2:$B1012, "=Zacatecas")</f>
        <v>9.3867025008151614</v>
      </c>
      <c r="E23" s="12">
        <f>SUMIFS(Concentrado!F$2:F1012,Concentrado!$A$2:$A1012,"="&amp;$A23,Concentrado!$B$2:$B1012, "=Zacatecas")</f>
        <v>13.091979803768513</v>
      </c>
      <c r="F23" s="12">
        <f>SUMIFS(Concentrado!G$2:G1012,Concentrado!$A$2:$A1012,"="&amp;$A23,Concentrado!$B$2:$B1012, "=Zacatecas")</f>
        <v>52.034058656575212</v>
      </c>
      <c r="G23" s="12">
        <f>SUMIFS(Concentrado!H$2:H1012,Concentrado!$A$2:$A1012,"="&amp;$A23,Concentrado!$B$2:$B1012, "=Zacatecas")</f>
        <v>58.159807974501277</v>
      </c>
      <c r="H23" s="12">
        <f>SUMIFS(Concentrado!I$2:I1012,Concentrado!$A$2:$A1012,"="&amp;$A23,Concentrado!$B$2:$B1012, "=Zacatecas")</f>
        <v>52.449610909519073</v>
      </c>
      <c r="I23" s="12">
        <f>SUMIFS(Concentrado!J$2:J1012,Concentrado!$A$2:$A1012,"="&amp;$A23,Concentrado!$B$2:$B1012, "=Zacatecas")</f>
        <v>63.623085066753035</v>
      </c>
      <c r="J23" s="12">
        <f>SUMIFS(Concentrado!K$2:K1012,Concentrado!$A$2:$A1012,"="&amp;$A23,Concentrado!$B$2:$B1012, "=Zacatecas")</f>
        <v>55.28125729859795</v>
      </c>
      <c r="K23" s="12">
        <f>SUMIFS(Concentrado!L$2:L1012,Concentrado!$A$2:$A1012,"="&amp;$A23,Concentrado!$B$2:$B1012, "=Zacatecas")</f>
        <v>17.467568874231542</v>
      </c>
      <c r="L23" s="12">
        <f>SUMIFS(Concentrado!M$2:M1012,Concentrado!$A$2:$A1012,"="&amp;$A23,Concentrado!$B$2:$B1012, "=Zacatecas")</f>
        <v>17.990941724395782</v>
      </c>
      <c r="M23" s="12">
        <f>SUMIFS(Concentrado!N$2:N1012,Concentrado!$A$2:$A1012,"="&amp;$A23,Concentrado!$B$2:$B1012, "=Zacatecas")</f>
        <v>32.78100681844942</v>
      </c>
      <c r="N23" s="12">
        <f>SUMIFS(Concentrado!O$2:O1012,Concentrado!$A$2:$A1012,"="&amp;$A23,Concentrado!$B$2:$B1012, "=Zacatecas")</f>
        <v>2.4322708576827115</v>
      </c>
      <c r="O23" s="12">
        <f>SUMIFS(Concentrado!P$2:P1012,Concentrado!$A$2:$A1012,"="&amp;$A23,Concentrado!$B$2:$B1012, "=Zacatecas")</f>
        <v>6.9908384166288737</v>
      </c>
      <c r="P23" s="12">
        <f>SUMIFS(Concentrado!Q$2:Q1012,Concentrado!$A$2:$A1012,"="&amp;$A23,Concentrado!$B$2:$B1012, "=Zacatecas")</f>
        <v>1.3738537316811326</v>
      </c>
      <c r="Q23" s="12">
        <f>SUMIFS(Concentrado!R$2:R1012,Concentrado!$A$2:$A1012,"="&amp;$A23,Concentrado!$B$2:$B1012, "=Zacatecas")</f>
        <v>1.5701185504927229</v>
      </c>
    </row>
    <row r="24" spans="1:17" x14ac:dyDescent="0.25">
      <c r="A24" s="5">
        <v>2012</v>
      </c>
      <c r="B24" s="12">
        <f>SUMIFS(Concentrado!C$2:C1013,Concentrado!$A$2:$A1013,"="&amp;$A24,Concentrado!$B$2:$B1013, "=Zacatecas")</f>
        <v>4.9615172319695366</v>
      </c>
      <c r="C24" s="12">
        <f>SUMIFS(Concentrado!D$2:D1013,Concentrado!$A$2:$A1013,"="&amp;$A24,Concentrado!$B$2:$B1013, "=Zacatecas")</f>
        <v>19.846068927878147</v>
      </c>
      <c r="D24" s="12">
        <f>SUMIFS(Concentrado!E$2:E1013,Concentrado!$A$2:$A1013,"="&amp;$A24,Concentrado!$B$2:$B1013, "=Zacatecas")</f>
        <v>7.0216387536349085</v>
      </c>
      <c r="E24" s="12">
        <f>SUMIFS(Concentrado!F$2:F1013,Concentrado!$A$2:$A1013,"="&amp;$A24,Concentrado!$B$2:$B1013, "=Zacatecas")</f>
        <v>18.159410569745454</v>
      </c>
      <c r="F24" s="12">
        <f>SUMIFS(Concentrado!G$2:G1013,Concentrado!$A$2:$A1013,"="&amp;$A24,Concentrado!$B$2:$B1013, "=Zacatecas")</f>
        <v>59.163100605990984</v>
      </c>
      <c r="G24" s="12">
        <f>SUMIFS(Concentrado!H$2:H1013,Concentrado!$A$2:$A1013,"="&amp;$A24,Concentrado!$B$2:$B1013, "=Zacatecas")</f>
        <v>60.077286522145258</v>
      </c>
      <c r="H24" s="12">
        <f>SUMIFS(Concentrado!I$2:I1013,Concentrado!$A$2:$A1013,"="&amp;$A24,Concentrado!$B$2:$B1013, "=Zacatecas")</f>
        <v>60.953647521680104</v>
      </c>
      <c r="I24" s="12">
        <f>SUMIFS(Concentrado!J$2:J1013,Concentrado!$A$2:$A1013,"="&amp;$A24,Concentrado!$B$2:$B1013, "=Zacatecas")</f>
        <v>59.236532232647676</v>
      </c>
      <c r="J24" s="12">
        <f>SUMIFS(Concentrado!K$2:K1013,Concentrado!$A$2:$A1013,"="&amp;$A24,Concentrado!$B$2:$B1013, "=Zacatecas")</f>
        <v>57.105721812447761</v>
      </c>
      <c r="K24" s="12">
        <f>SUMIFS(Concentrado!L$2:L1013,Concentrado!$A$2:$A1013,"="&amp;$A24,Concentrado!$B$2:$B1013, "=Zacatecas")</f>
        <v>19.508968311492335</v>
      </c>
      <c r="L24" s="12">
        <f>SUMIFS(Concentrado!M$2:M1013,Concentrado!$A$2:$A1013,"="&amp;$A24,Concentrado!$B$2:$B1013, "=Zacatecas")</f>
        <v>27.067078551375126</v>
      </c>
      <c r="M24" s="12">
        <f>SUMIFS(Concentrado!N$2:N1013,Concentrado!$A$2:$A1013,"="&amp;$A24,Concentrado!$B$2:$B1013, "=Zacatecas")</f>
        <v>48.156020228167186</v>
      </c>
      <c r="N24" s="12">
        <f>SUMIFS(Concentrado!O$2:O1013,Concentrado!$A$2:$A1013,"="&amp;$A24,Concentrado!$B$2:$B1013, "=Zacatecas")</f>
        <v>6.4552631279167345</v>
      </c>
      <c r="O24" s="12">
        <f>SUMIFS(Concentrado!P$2:P1013,Concentrado!$A$2:$A1013,"="&amp;$A24,Concentrado!$B$2:$B1013, "=Zacatecas")</f>
        <v>4.2736108093862741</v>
      </c>
      <c r="P24" s="12">
        <f>SUMIFS(Concentrado!Q$2:Q1013,Concentrado!$A$2:$A1013,"="&amp;$A24,Concentrado!$B$2:$B1013, "=Zacatecas")</f>
        <v>1.6149808204877758</v>
      </c>
      <c r="Q24" s="12">
        <f>SUMIFS(Concentrado!R$2:R1013,Concentrado!$A$2:$A1013,"="&amp;$A24,Concentrado!$B$2:$B1013, "=Zacatecas")</f>
        <v>0.7105915610146214</v>
      </c>
    </row>
    <row r="25" spans="1:17" x14ac:dyDescent="0.25">
      <c r="A25" s="5">
        <v>2013</v>
      </c>
      <c r="B25" s="12">
        <f>SUMIFS(Concentrado!C$2:C1014,Concentrado!$A$2:$A1014,"="&amp;$A25,Concentrado!$B$2:$B1014, "=Zacatecas")</f>
        <v>6.801795674057951</v>
      </c>
      <c r="C25" s="12">
        <f>SUMIFS(Concentrado!D$2:D1014,Concentrado!$A$2:$A1014,"="&amp;$A25,Concentrado!$B$2:$B1014, "=Zacatecas")</f>
        <v>22.260422206007842</v>
      </c>
      <c r="D25" s="12">
        <f>SUMIFS(Concentrado!E$2:E1014,Concentrado!$A$2:$A1014,"="&amp;$A25,Concentrado!$B$2:$B1014, "=Zacatecas")</f>
        <v>11.399448551676313</v>
      </c>
      <c r="E25" s="12">
        <f>SUMIFS(Concentrado!F$2:F1014,Concentrado!$A$2:$A1014,"="&amp;$A25,Concentrado!$B$2:$B1014, "=Zacatecas")</f>
        <v>19.474057942447033</v>
      </c>
      <c r="F25" s="12">
        <f>SUMIFS(Concentrado!G$2:G1014,Concentrado!$A$2:$A1014,"="&amp;$A25,Concentrado!$B$2:$B1014, "=Zacatecas")</f>
        <v>59.171597633136095</v>
      </c>
      <c r="G25" s="12">
        <f>SUMIFS(Concentrado!H$2:H1014,Concentrado!$A$2:$A1014,"="&amp;$A25,Concentrado!$B$2:$B1014, "=Zacatecas")</f>
        <v>68.552739332995884</v>
      </c>
      <c r="H25" s="12">
        <f>SUMIFS(Concentrado!I$2:I1014,Concentrado!$A$2:$A1014,"="&amp;$A25,Concentrado!$B$2:$B1014, "=Zacatecas")</f>
        <v>66.915582217639681</v>
      </c>
      <c r="I25" s="12">
        <f>SUMIFS(Concentrado!J$2:J1014,Concentrado!$A$2:$A1014,"="&amp;$A25,Concentrado!$B$2:$B1014, "=Zacatecas")</f>
        <v>70.127544471507548</v>
      </c>
      <c r="J25" s="12">
        <f>SUMIFS(Concentrado!K$2:K1014,Concentrado!$A$2:$A1014,"="&amp;$A25,Concentrado!$B$2:$B1014, "=Zacatecas")</f>
        <v>64.212342429230787</v>
      </c>
      <c r="K25" s="12">
        <f>SUMIFS(Concentrado!L$2:L1014,Concentrado!$A$2:$A1014,"="&amp;$A25,Concentrado!$B$2:$B1014, "=Zacatecas")</f>
        <v>19.212639235783765</v>
      </c>
      <c r="L25" s="12">
        <f>SUMIFS(Concentrado!M$2:M1014,Concentrado!$A$2:$A1014,"="&amp;$A25,Concentrado!$B$2:$B1014, "=Zacatecas")</f>
        <v>25.340258394040379</v>
      </c>
      <c r="M25" s="12">
        <f>SUMIFS(Concentrado!N$2:N1014,Concentrado!$A$2:$A1014,"="&amp;$A25,Concentrado!$B$2:$B1014, "=Zacatecas")</f>
        <v>42.570808142350529</v>
      </c>
      <c r="N25" s="12">
        <f>SUMIFS(Concentrado!O$2:O1014,Concentrado!$A$2:$A1014,"="&amp;$A25,Concentrado!$B$2:$B1014, "=Zacatecas")</f>
        <v>6.887526689165921</v>
      </c>
      <c r="O25" s="12">
        <f>SUMIFS(Concentrado!P$2:P1014,Concentrado!$A$2:$A1014,"="&amp;$A25,Concentrado!$B$2:$B1014, "=Zacatecas")</f>
        <v>4.2494046407039852</v>
      </c>
      <c r="P25" s="12">
        <f>SUMIFS(Concentrado!Q$2:Q1014,Concentrado!$A$2:$A1014,"="&amp;$A25,Concentrado!$B$2:$B1014, "=Zacatecas")</f>
        <v>1.2127579584049553</v>
      </c>
      <c r="Q25" s="12">
        <f>SUMIFS(Concentrado!R$2:R1014,Concentrado!$A$2:$A1014,"="&amp;$A25,Concentrado!$B$2:$B1014, "=Zacatecas")</f>
        <v>1.0212698597094358</v>
      </c>
    </row>
    <row r="26" spans="1:17" x14ac:dyDescent="0.25">
      <c r="A26" s="5">
        <v>2014</v>
      </c>
      <c r="B26" s="12">
        <f>SUMIFS(Concentrado!C$2:C1015,Concentrado!$A$2:$A1015,"="&amp;$A26,Concentrado!$B$2:$B1015, "=Zacatecas")</f>
        <v>5.5486026768925356</v>
      </c>
      <c r="C26" s="12">
        <f>SUMIFS(Concentrado!D$2:D1015,Concentrado!$A$2:$A1015,"="&amp;$A26,Concentrado!$B$2:$B1015, "=Zacatecas")</f>
        <v>20.344876481939298</v>
      </c>
      <c r="D26" s="12">
        <f>SUMIFS(Concentrado!E$2:E1015,Concentrado!$A$2:$A1015,"="&amp;$A26,Concentrado!$B$2:$B1015, "=Zacatecas")</f>
        <v>9.790141327683024</v>
      </c>
      <c r="E26" s="12">
        <f>SUMIFS(Concentrado!F$2:F1015,Concentrado!$A$2:$A1015,"="&amp;$A26,Concentrado!$B$2:$B1015, "=Zacatecas")</f>
        <v>18.181691037125614</v>
      </c>
      <c r="F26" s="12">
        <f>SUMIFS(Concentrado!G$2:G1015,Concentrado!$A$2:$A1015,"="&amp;$A26,Concentrado!$B$2:$B1015, "=Zacatecas")</f>
        <v>68.937440629664806</v>
      </c>
      <c r="G26" s="12">
        <f>SUMIFS(Concentrado!H$2:H1015,Concentrado!$A$2:$A1015,"="&amp;$A26,Concentrado!$B$2:$B1015, "=Zacatecas")</f>
        <v>71.368264028501869</v>
      </c>
      <c r="H26" s="12">
        <f>SUMIFS(Concentrado!I$2:I1015,Concentrado!$A$2:$A1015,"="&amp;$A26,Concentrado!$B$2:$B1015, "=Zacatecas")</f>
        <v>68.889642904880873</v>
      </c>
      <c r="I26" s="12">
        <f>SUMIFS(Concentrado!J$2:J1015,Concentrado!$A$2:$A1015,"="&amp;$A26,Concentrado!$B$2:$B1015, "=Zacatecas")</f>
        <v>73.758928549292037</v>
      </c>
      <c r="J26" s="12">
        <f>SUMIFS(Concentrado!K$2:K1015,Concentrado!$A$2:$A1015,"="&amp;$A26,Concentrado!$B$2:$B1015, "=Zacatecas")</f>
        <v>62.092282762197918</v>
      </c>
      <c r="K26" s="12">
        <f>SUMIFS(Concentrado!L$2:L1015,Concentrado!$A$2:$A1015,"="&amp;$A26,Concentrado!$B$2:$B1015, "=Zacatecas")</f>
        <v>19.498491233251176</v>
      </c>
      <c r="L26" s="12">
        <f>SUMIFS(Concentrado!M$2:M1015,Concentrado!$A$2:$A1015,"="&amp;$A26,Concentrado!$B$2:$B1015, "=Zacatecas")</f>
        <v>12.241771194986175</v>
      </c>
      <c r="M26" s="12">
        <f>SUMIFS(Concentrado!N$2:N1015,Concentrado!$A$2:$A1015,"="&amp;$A26,Concentrado!$B$2:$B1015, "=Zacatecas")</f>
        <v>21.849327040727147</v>
      </c>
      <c r="N26" s="12">
        <f>SUMIFS(Concentrado!O$2:O1015,Concentrado!$A$2:$A1015,"="&amp;$A26,Concentrado!$B$2:$B1015, "=Zacatecas")</f>
        <v>2.9751500591311073</v>
      </c>
      <c r="O26" s="12">
        <f>SUMIFS(Concentrado!P$2:P1015,Concentrado!$A$2:$A1015,"="&amp;$A26,Concentrado!$B$2:$B1015, "=Zacatecas")</f>
        <v>5.1098350228092464</v>
      </c>
      <c r="P26" s="12">
        <f>SUMIFS(Concentrado!Q$2:Q1015,Concentrado!$A$2:$A1015,"="&amp;$A26,Concentrado!$B$2:$B1015, "=Zacatecas")</f>
        <v>1.0727325273956958</v>
      </c>
      <c r="Q26" s="12">
        <f>SUMIFS(Concentrado!R$2:R1015,Concentrado!$A$2:$A1015,"="&amp;$A26,Concentrado!$B$2:$B1015, "=Zacatecas")</f>
        <v>1.7037516611578698</v>
      </c>
    </row>
    <row r="27" spans="1:17" x14ac:dyDescent="0.25">
      <c r="A27" s="5">
        <v>2015</v>
      </c>
      <c r="B27" s="12">
        <f>SUMIFS(Concentrado!C$2:C1016,Concentrado!$A$2:$A1016,"="&amp;$A27,Concentrado!$B$2:$B1016, "=Zacatecas")</f>
        <v>1.8449617170443713</v>
      </c>
      <c r="C27" s="12">
        <f>SUMIFS(Concentrado!D$2:D1016,Concentrado!$A$2:$A1016,"="&amp;$A27,Concentrado!$B$2:$B1016, "=Zacatecas")</f>
        <v>7.9948341071922755</v>
      </c>
      <c r="D27" s="12">
        <f>SUMIFS(Concentrado!E$2:E1016,Concentrado!$A$2:$A1016,"="&amp;$A27,Concentrado!$B$2:$B1016, "=Zacatecas")</f>
        <v>8.9322113865082393</v>
      </c>
      <c r="E27" s="12">
        <f>SUMIFS(Concentrado!F$2:F1016,Concentrado!$A$2:$A1016,"="&amp;$A27,Concentrado!$B$2:$B1016, "=Zacatecas")</f>
        <v>20.154733384941665</v>
      </c>
      <c r="F27" s="12">
        <f>SUMIFS(Concentrado!G$2:G1016,Concentrado!$A$2:$A1016,"="&amp;$A27,Concentrado!$B$2:$B1016, "=Zacatecas")</f>
        <v>53.900949079456346</v>
      </c>
      <c r="G27" s="12">
        <f>SUMIFS(Concentrado!H$2:H1016,Concentrado!$A$2:$A1016,"="&amp;$A27,Concentrado!$B$2:$B1016, "=Zacatecas")</f>
        <v>69.55105853089934</v>
      </c>
      <c r="H27" s="12">
        <f>SUMIFS(Concentrado!I$2:I1016,Concentrado!$A$2:$A1016,"="&amp;$A27,Concentrado!$B$2:$B1016, "=Zacatecas")</f>
        <v>68.44592200720524</v>
      </c>
      <c r="I27" s="12">
        <f>SUMIFS(Concentrado!J$2:J1016,Concentrado!$A$2:$A1016,"="&amp;$A27,Concentrado!$B$2:$B1016, "=Zacatecas")</f>
        <v>70.619907690569349</v>
      </c>
      <c r="J27" s="12">
        <f>SUMIFS(Concentrado!K$2:K1016,Concentrado!$A$2:$A1016,"="&amp;$A27,Concentrado!$B$2:$B1016, "=Zacatecas")</f>
        <v>64.993403887492107</v>
      </c>
      <c r="K27" s="12">
        <f>SUMIFS(Concentrado!L$2:L1016,Concentrado!$A$2:$A1016,"="&amp;$A27,Concentrado!$B$2:$B1016, "=Zacatecas")</f>
        <v>20.228494581697831</v>
      </c>
      <c r="L27" s="12">
        <f>SUMIFS(Concentrado!M$2:M1016,Concentrado!$A$2:$A1016,"="&amp;$A27,Concentrado!$B$2:$B1016, "=Zacatecas")</f>
        <v>20.540662707958599</v>
      </c>
      <c r="M27" s="12">
        <f>SUMIFS(Concentrado!N$2:N1016,Concentrado!$A$2:$A1016,"="&amp;$A27,Concentrado!$B$2:$B1016, "=Zacatecas")</f>
        <v>38.984968564400752</v>
      </c>
      <c r="N27" s="12">
        <f>SUMIFS(Concentrado!O$2:O1016,Concentrado!$A$2:$A1016,"="&amp;$A27,Concentrado!$B$2:$B1016, "=Zacatecas")</f>
        <v>2.4563446153241517</v>
      </c>
      <c r="O27" s="12">
        <f>SUMIFS(Concentrado!P$2:P1016,Concentrado!$A$2:$A1016,"="&amp;$A27,Concentrado!$B$2:$B1016, "=Zacatecas")</f>
        <v>8.2500430055433274</v>
      </c>
      <c r="P27" s="12">
        <f>SUMIFS(Concentrado!Q$2:Q1016,Concentrado!$A$2:$A1016,"="&amp;$A27,Concentrado!$B$2:$B1016, "=Zacatecas")</f>
        <v>1.3735397555473836</v>
      </c>
      <c r="Q27" s="12">
        <f>SUMIFS(Concentrado!R$2:R1016,Concentrado!$A$2:$A1016,"="&amp;$A27,Concentrado!$B$2:$B1016, "=Zacatecas")</f>
        <v>0.81163712827799939</v>
      </c>
    </row>
    <row r="28" spans="1:17" x14ac:dyDescent="0.25">
      <c r="A28" s="5">
        <v>2016</v>
      </c>
      <c r="B28" s="12">
        <f>SUMIFS(Concentrado!C$2:C1017,Concentrado!$A$2:$A1017,"="&amp;$A28,Concentrado!$B$2:$B1017, "=Zacatecas")</f>
        <v>7.3959026699208641</v>
      </c>
      <c r="C28" s="12">
        <f>SUMIFS(Concentrado!D$2:D1017,Concentrado!$A$2:$A1017,"="&amp;$A28,Concentrado!$B$2:$B1017, "=Zacatecas")</f>
        <v>20.338732342282377</v>
      </c>
      <c r="D28" s="12">
        <f>SUMIFS(Concentrado!E$2:E1017,Concentrado!$A$2:$A1017,"="&amp;$A28,Concentrado!$B$2:$B1017, "=Zacatecas")</f>
        <v>9.0041621739649162</v>
      </c>
      <c r="E28" s="12">
        <f>SUMIFS(Concentrado!F$2:F1017,Concentrado!$A$2:$A1017,"="&amp;$A28,Concentrado!$B$2:$B1017, "=Zacatecas")</f>
        <v>18.458532456628078</v>
      </c>
      <c r="F28" s="12">
        <f>SUMIFS(Concentrado!G$2:G1017,Concentrado!$A$2:$A1017,"="&amp;$A28,Concentrado!$B$2:$B1017, "=Zacatecas")</f>
        <v>61.381021400828388</v>
      </c>
      <c r="G28" s="12">
        <f>SUMIFS(Concentrado!H$2:H1017,Concentrado!$A$2:$A1017,"="&amp;$A28,Concentrado!$B$2:$B1017, "=Zacatecas")</f>
        <v>79.174849614177248</v>
      </c>
      <c r="H28" s="12">
        <f>SUMIFS(Concentrado!I$2:I1017,Concentrado!$A$2:$A1017,"="&amp;$A28,Concentrado!$B$2:$B1017, "=Zacatecas")</f>
        <v>77.201047117785663</v>
      </c>
      <c r="I28" s="12">
        <f>SUMIFS(Concentrado!J$2:J1017,Concentrado!$A$2:$A1017,"="&amp;$A28,Concentrado!$B$2:$B1017, "=Zacatecas")</f>
        <v>81.086115646333042</v>
      </c>
      <c r="J28" s="12">
        <f>SUMIFS(Concentrado!K$2:K1017,Concentrado!$A$2:$A1017,"="&amp;$A28,Concentrado!$B$2:$B1017, "=Zacatecas")</f>
        <v>70.267679032582308</v>
      </c>
      <c r="K28" s="12">
        <f>SUMIFS(Concentrado!L$2:L1017,Concentrado!$A$2:$A1017,"="&amp;$A28,Concentrado!$B$2:$B1017, "=Zacatecas")</f>
        <v>19.237014242194629</v>
      </c>
      <c r="L28" s="12">
        <f>SUMIFS(Concentrado!M$2:M1017,Concentrado!$A$2:$A1017,"="&amp;$A28,Concentrado!$B$2:$B1017, "=Zacatecas")</f>
        <v>35.31940557007438</v>
      </c>
      <c r="M28" s="12">
        <f>SUMIFS(Concentrado!N$2:N1017,Concentrado!$A$2:$A1017,"="&amp;$A28,Concentrado!$B$2:$B1017, "=Zacatecas")</f>
        <v>61.609956168916895</v>
      </c>
      <c r="N28" s="12">
        <f>SUMIFS(Concentrado!O$2:O1017,Concentrado!$A$2:$A1017,"="&amp;$A28,Concentrado!$B$2:$B1017, "=Zacatecas")</f>
        <v>9.2530702539359027</v>
      </c>
      <c r="O28" s="12">
        <f>SUMIFS(Concentrado!P$2:P1017,Concentrado!$A$2:$A1017,"="&amp;$A28,Concentrado!$B$2:$B1017, "=Zacatecas")</f>
        <v>5.425461164198957</v>
      </c>
      <c r="P28" s="12">
        <f>SUMIFS(Concentrado!Q$2:Q1017,Concentrado!$A$2:$A1017,"="&amp;$A28,Concentrado!$B$2:$B1017, "=Zacatecas")</f>
        <v>0.55669816134968375</v>
      </c>
      <c r="Q28" s="12">
        <f>SUMIFS(Concentrado!R$2:R1017,Concentrado!$A$2:$A1017,"="&amp;$A28,Concentrado!$B$2:$B1017, "=Zacatecas")</f>
        <v>0.98968562017721551</v>
      </c>
    </row>
    <row r="29" spans="1:17" x14ac:dyDescent="0.25">
      <c r="A29" s="5">
        <v>2017</v>
      </c>
      <c r="B29" s="12">
        <f>SUMIFS(Concentrado!C$2:C1018,Concentrado!$A$2:$A1018,"="&amp;$A29,Concentrado!$B$2:$B1018, "=Zacatecas")</f>
        <v>9.3145717159924981</v>
      </c>
      <c r="C29" s="12">
        <f>SUMIFS(Concentrado!D$2:D1018,Concentrado!$A$2:$A1018,"="&amp;$A29,Concentrado!$B$2:$B1018, "=Zacatecas")</f>
        <v>13.661371850122331</v>
      </c>
      <c r="D29" s="12">
        <f>SUMIFS(Concentrado!E$2:E1018,Concentrado!$A$2:$A1018,"="&amp;$A29,Concentrado!$B$2:$B1018, "=Zacatecas")</f>
        <v>7.0815887544370577</v>
      </c>
      <c r="E29" s="12">
        <f>SUMIFS(Concentrado!F$2:F1018,Concentrado!$A$2:$A1018,"="&amp;$A29,Concentrado!$B$2:$B1018, "=Zacatecas")</f>
        <v>14.82707645460259</v>
      </c>
      <c r="F29" s="12">
        <f>SUMIFS(Concentrado!G$2:G1018,Concentrado!$A$2:$A1018,"="&amp;$A29,Concentrado!$B$2:$B1018, "=Zacatecas")</f>
        <v>63.075882810055809</v>
      </c>
      <c r="G29" s="12">
        <f>SUMIFS(Concentrado!H$2:H1018,Concentrado!$A$2:$A1018,"="&amp;$A29,Concentrado!$B$2:$B1018, "=Zacatecas")</f>
        <v>75.77668029419759</v>
      </c>
      <c r="H29" s="12">
        <f>SUMIFS(Concentrado!I$2:I1018,Concentrado!$A$2:$A1018,"="&amp;$A29,Concentrado!$B$2:$B1018, "=Zacatecas")</f>
        <v>74.977762419049597</v>
      </c>
      <c r="I29" s="12">
        <f>SUMIFS(Concentrado!J$2:J1018,Concentrado!$A$2:$A1018,"="&amp;$A29,Concentrado!$B$2:$B1018, "=Zacatecas")</f>
        <v>76.549893868522531</v>
      </c>
      <c r="J29" s="12">
        <f>SUMIFS(Concentrado!K$2:K1018,Concentrado!$A$2:$A1018,"="&amp;$A29,Concentrado!$B$2:$B1018, "=Zacatecas")</f>
        <v>68.965982713099677</v>
      </c>
      <c r="K29" s="12">
        <f>SUMIFS(Concentrado!L$2:L1018,Concentrado!$A$2:$A1018,"="&amp;$A29,Concentrado!$B$2:$B1018, "=Zacatecas")</f>
        <v>19.941231656367787</v>
      </c>
      <c r="L29" s="12">
        <f>SUMIFS(Concentrado!M$2:M1018,Concentrado!$A$2:$A1018,"="&amp;$A29,Concentrado!$B$2:$B1018, "=Zacatecas")</f>
        <v>38.839383503017878</v>
      </c>
      <c r="M29" s="12">
        <f>SUMIFS(Concentrado!N$2:N1018,Concentrado!$A$2:$A1018,"="&amp;$A29,Concentrado!$B$2:$B1018, "=Zacatecas")</f>
        <v>68.615256789479659</v>
      </c>
      <c r="N29" s="12">
        <f>SUMIFS(Concentrado!O$2:O1018,Concentrado!$A$2:$A1018,"="&amp;$A29,Concentrado!$B$2:$B1018, "=Zacatecas")</f>
        <v>10.0215160742703</v>
      </c>
      <c r="O29" s="12">
        <f>SUMIFS(Concentrado!P$2:P1018,Concentrado!$A$2:$A1018,"="&amp;$A29,Concentrado!$B$2:$B1018, "=Zacatecas")</f>
        <v>9.6034977684963359</v>
      </c>
      <c r="P29" s="12">
        <f>SUMIFS(Concentrado!Q$2:Q1018,Concentrado!$A$2:$A1018,"="&amp;$A29,Concentrado!$B$2:$B1018, "=Zacatecas")</f>
        <v>0.42950345106022925</v>
      </c>
      <c r="Q29" s="12">
        <f>SUMIFS(Concentrado!R$2:R1018,Concentrado!$A$2:$A1018,"="&amp;$A29,Concentrado!$B$2:$B1018, "=Zacatecas")</f>
        <v>1.1657950814491937</v>
      </c>
    </row>
    <row r="30" spans="1:17" x14ac:dyDescent="0.25">
      <c r="A30" s="5">
        <v>2018</v>
      </c>
      <c r="B30" s="12">
        <f>SUMIFS(Concentrado!C$2:C1019,Concentrado!$A$2:$A1019,"="&amp;$A30,Concentrado!$B$2:$B1019, "=Zacatecas")</f>
        <v>6.893699158968702</v>
      </c>
      <c r="C30" s="12">
        <f>SUMIFS(Concentrado!D$2:D1019,Concentrado!$A$2:$A1019,"="&amp;$A30,Concentrado!$B$2:$B1019, "=Zacatecas")</f>
        <v>8.7737989295965306</v>
      </c>
      <c r="D30" s="12">
        <f>SUMIFS(Concentrado!E$2:E1019,Concentrado!$A$2:$A1019,"="&amp;$A30,Concentrado!$B$2:$B1019, "=Zacatecas")</f>
        <v>6.5313657956727527</v>
      </c>
      <c r="E30" s="12">
        <f>SUMIFS(Concentrado!F$2:F1019,Concentrado!$A$2:$A1019,"="&amp;$A30,Concentrado!$B$2:$B1019, "=Zacatecas")</f>
        <v>12.627307204967321</v>
      </c>
      <c r="F30" s="12">
        <f>SUMIFS(Concentrado!G$2:G1019,Concentrado!$A$2:$A1019,"="&amp;$A30,Concentrado!$B$2:$B1019, "=Zacatecas")</f>
        <v>59.765777424341962</v>
      </c>
      <c r="G30" s="12">
        <f>SUMIFS(Concentrado!H$2:H1019,Concentrado!$A$2:$A1019,"="&amp;$A30,Concentrado!$B$2:$B1019, "=Zacatecas")</f>
        <v>79.761907661283459</v>
      </c>
      <c r="H30" s="12">
        <f>SUMIFS(Concentrado!I$2:I1019,Concentrado!$A$2:$A1019,"="&amp;$A30,Concentrado!$B$2:$B1019, "=Zacatecas")</f>
        <v>79.255101118363768</v>
      </c>
      <c r="I30" s="12">
        <f>SUMIFS(Concentrado!J$2:J1019,Concentrado!$A$2:$A1019,"="&amp;$A30,Concentrado!$B$2:$B1019, "=Zacatecas")</f>
        <v>80.25211140909532</v>
      </c>
      <c r="J30" s="12">
        <f>SUMIFS(Concentrado!K$2:K1019,Concentrado!$A$2:$A1019,"="&amp;$A30,Concentrado!$B$2:$B1019, "=Zacatecas")</f>
        <v>73.064342895832169</v>
      </c>
      <c r="K30" s="12">
        <f>SUMIFS(Concentrado!L$2:L1019,Concentrado!$A$2:$A1019,"="&amp;$A30,Concentrado!$B$2:$B1019, "=Zacatecas")</f>
        <v>19.84914648670107</v>
      </c>
      <c r="L30" s="12">
        <f>SUMIFS(Concentrado!M$2:M1019,Concentrado!$A$2:$A1019,"="&amp;$A30,Concentrado!$B$2:$B1019, "=Zacatecas")</f>
        <v>50.049074883645034</v>
      </c>
      <c r="M30" s="12">
        <f>SUMIFS(Concentrado!N$2:N1019,Concentrado!$A$2:$A1019,"="&amp;$A30,Concentrado!$B$2:$B1019, "=Zacatecas")</f>
        <v>87.923627803184814</v>
      </c>
      <c r="N30" s="12">
        <f>SUMIFS(Concentrado!O$2:O1019,Concentrado!$A$2:$A1019,"="&amp;$A30,Concentrado!$B$2:$B1019, "=Zacatecas")</f>
        <v>13.05594051282297</v>
      </c>
      <c r="O30" s="12">
        <f>SUMIFS(Concentrado!P$2:P1019,Concentrado!$A$2:$A1019,"="&amp;$A30,Concentrado!$B$2:$B1019, "=Zacatecas")</f>
        <v>9.7584436676413482</v>
      </c>
      <c r="P30" s="12">
        <f>SUMIFS(Concentrado!Q$2:Q1019,Concentrado!$A$2:$A1019,"="&amp;$A30,Concentrado!$B$2:$B1019, "=Zacatecas")</f>
        <v>0.18266085723958042</v>
      </c>
      <c r="Q30" s="12">
        <f>SUMIFS(Concentrado!R$2:R1019,Concentrado!$A$2:$A1019,"="&amp;$A30,Concentrado!$B$2:$B1019, "=Zacatecas")</f>
        <v>0.85241733378470852</v>
      </c>
    </row>
    <row r="31" spans="1:17" x14ac:dyDescent="0.25">
      <c r="A31" s="5">
        <v>2019</v>
      </c>
      <c r="B31" s="12">
        <f>SUMIFS(Concentrado!C$2:C1020,Concentrado!$A$2:$A1020,"="&amp;$A31,Concentrado!$B$2:$B1020, "=Zacatecas")</f>
        <v>9.4997435069253129</v>
      </c>
      <c r="C31" s="12">
        <f>SUMIFS(Concentrado!D$2:D1020,Concentrado!$A$2:$A1020,"="&amp;$A31,Concentrado!$B$2:$B1020, "=Zacatecas")</f>
        <v>8.8664272731302916</v>
      </c>
      <c r="D31" s="12">
        <f>SUMIFS(Concentrado!E$2:E1020,Concentrado!$A$2:$A1020,"="&amp;$A31,Concentrado!$B$2:$B1020, "=Zacatecas")</f>
        <v>5.1434706854317618</v>
      </c>
      <c r="E31" s="12">
        <f>SUMIFS(Concentrado!F$2:F1020,Concentrado!$A$2:$A1020,"="&amp;$A31,Concentrado!$B$2:$B1020, "=Zacatecas")</f>
        <v>9.6440075351845529</v>
      </c>
      <c r="F31" s="12">
        <f>SUMIFS(Concentrado!G$2:G1020,Concentrado!$A$2:$A1020,"="&amp;$A31,Concentrado!$B$2:$B1020, "=Zacatecas")</f>
        <v>64.346639702360505</v>
      </c>
      <c r="G31" s="12">
        <f>SUMIFS(Concentrado!H$2:H1020,Concentrado!$A$2:$A1020,"="&amp;$A31,Concentrado!$B$2:$B1020, "=Zacatecas")</f>
        <v>82.860256268459977</v>
      </c>
      <c r="H31" s="12">
        <f>SUMIFS(Concentrado!I$2:I1020,Concentrado!$A$2:$A1020,"="&amp;$A31,Concentrado!$B$2:$B1020, "=Zacatecas")</f>
        <v>82.508555190353761</v>
      </c>
      <c r="I31" s="12">
        <f>SUMIFS(Concentrado!J$2:J1020,Concentrado!$A$2:$A1020,"="&amp;$A31,Concentrado!$B$2:$B1020, "=Zacatecas")</f>
        <v>83.200212992545261</v>
      </c>
      <c r="J31" s="12">
        <f>SUMIFS(Concentrado!K$2:K1020,Concentrado!$A$2:$A1020,"="&amp;$A31,Concentrado!$B$2:$B1020, "=Zacatecas")</f>
        <v>75.06377701344077</v>
      </c>
      <c r="K31" s="12">
        <f>SUMIFS(Concentrado!L$2:L1020,Concentrado!$A$2:$A1020,"="&amp;$A31,Concentrado!$B$2:$B1020, "=Zacatecas")</f>
        <v>19.763168344118462</v>
      </c>
      <c r="L31" s="12">
        <f>SUMIFS(Concentrado!M$2:M1020,Concentrado!$A$2:$A1020,"="&amp;$A31,Concentrado!$B$2:$B1020, "=Zacatecas")</f>
        <v>58.866440266579161</v>
      </c>
      <c r="M31" s="12">
        <f>SUMIFS(Concentrado!N$2:N1020,Concentrado!$A$2:$A1020,"="&amp;$A31,Concentrado!$B$2:$B1020, "=Zacatecas")</f>
        <v>102.30568989325532</v>
      </c>
      <c r="N31" s="12">
        <f>SUMIFS(Concentrado!O$2:O1020,Concentrado!$A$2:$A1020,"="&amp;$A31,Concentrado!$B$2:$B1020, "=Zacatecas")</f>
        <v>16.758900045641258</v>
      </c>
      <c r="O31" s="12">
        <f>SUMIFS(Concentrado!P$2:P1020,Concentrado!$A$2:$A1020,"="&amp;$A31,Concentrado!$B$2:$B1020, "=Zacatecas")</f>
        <v>10.437124154810384</v>
      </c>
      <c r="P31" s="12">
        <f>SUMIFS(Concentrado!Q$2:Q1020,Concentrado!$A$2:$A1020,"="&amp;$A31,Concentrado!$B$2:$B1020, "=Zacatecas")</f>
        <v>0.30218911841159729</v>
      </c>
      <c r="Q31" s="12">
        <f>SUMIFS(Concentrado!R$2:R1020,Concentrado!$A$2:$A1020,"="&amp;$A31,Concentrado!$B$2:$B1020, "=Zacatecas")</f>
        <v>1.0274430025994308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"=Baja California")</f>
        <v>67.509133588661996</v>
      </c>
      <c r="C2" s="12">
        <f>SUMIFS(Concentrado!D$2:D991,Concentrado!$A$2:$A991,"="&amp;$A2,Concentrado!$B$2:$B991, "=Baja California")</f>
        <v>85.158580278508268</v>
      </c>
      <c r="D2" s="12">
        <f>SUMIFS(Concentrado!E$2:E991,Concentrado!$A$2:$A991,"="&amp;$A2,Concentrado!$B$2:$B991, "=Baja California")</f>
        <v>23.886980458175035</v>
      </c>
      <c r="E2" s="12">
        <f>SUMIFS(Concentrado!F$2:F991,Concentrado!$A$2:$A991,"="&amp;$A2,Concentrado!$B$2:$B991, "=Baja California")</f>
        <v>22.465136383283664</v>
      </c>
      <c r="F2" s="12">
        <f>SUMIFS(Concentrado!G$2:G991,Concentrado!$A$2:$A991,"="&amp;$A2,Concentrado!$B$2:$B991, "=Baja California")</f>
        <v>35.573645719580398</v>
      </c>
      <c r="G2" s="12">
        <f>SUMIFS(Concentrado!H$2:H991,Concentrado!$A$2:$A991,"="&amp;$A2,Concentrado!$B$2:$B991, "=Baja California")</f>
        <v>36.156980113660936</v>
      </c>
      <c r="H2" s="12">
        <f>SUMIFS(Concentrado!I$2:I991,Concentrado!$A$2:$A991,"="&amp;$A2,Concentrado!$B$2:$B991, "=Baja California")</f>
        <v>34.48260112993318</v>
      </c>
      <c r="I2" s="12">
        <f>SUMIFS(Concentrado!J$2:J991,Concentrado!$A$2:$A991,"="&amp;$A2,Concentrado!$B$2:$B991, "=Baja California")</f>
        <v>37.865504059764582</v>
      </c>
      <c r="J2" s="12">
        <f>SUMIFS(Concentrado!K$2:K991,Concentrado!$A$2:$A991,"="&amp;$A2,Concentrado!$B$2:$B991, "=Baja California")</f>
        <v>58.704634379117763</v>
      </c>
      <c r="K2" s="12">
        <f>SUMIFS(Concentrado!L$2:L991,Concentrado!$A$2:$A991,"="&amp;$A2,Concentrado!$B$2:$B991, "=Baja California")</f>
        <v>7.2083293687521808</v>
      </c>
      <c r="L2" s="12">
        <f>SUMIFS(Concentrado!M$2:M991,Concentrado!$A$2:$A991,"="&amp;$A2,Concentrado!$B$2:$B991, "=Baja California")</f>
        <v>14.358992102554344</v>
      </c>
      <c r="M2" s="12">
        <f>SUMIFS(Concentrado!N$2:N991,Concentrado!$A$2:$A991,"="&amp;$A2,Concentrado!$B$2:$B991, "=Baja California")</f>
        <v>25.576498851341167</v>
      </c>
      <c r="N2" s="12">
        <f>SUMIFS(Concentrado!O$2:O991,Concentrado!$A$2:$A991,"="&amp;$A2,Concentrado!$B$2:$B991, "=Baja California")</f>
        <v>2.9127310815203526</v>
      </c>
      <c r="O2" s="12">
        <f>SUMIFS(Concentrado!P$2:P991,Concentrado!$A$2:$A991,"="&amp;$A2,Concentrado!$B$2:$B991, "=Baja California")</f>
        <v>2.272025617757083</v>
      </c>
      <c r="P2" s="12">
        <f>SUMIFS(Concentrado!Q$2:Q991,Concentrado!$A$2:$A991,"="&amp;$A2,Concentrado!$B$2:$B991, "=Baja California")</f>
        <v>12.052326704553645</v>
      </c>
      <c r="Q2" s="12">
        <f>SUMIFS(Concentrado!R$2:R991,Concentrado!$A$2:$A991,"="&amp;$A2,Concentrado!$B$2:$B991, "=Baja California")</f>
        <v>2.4219986679007328</v>
      </c>
    </row>
    <row r="3" spans="1:17" x14ac:dyDescent="0.25">
      <c r="A3" s="5">
        <v>1991</v>
      </c>
      <c r="B3" s="12">
        <f>SUMIFS(Concentrado!C$2:C992,Concentrado!$A$2:$A992,"="&amp;$A3,Concentrado!$B$2:$B992, "=Baja California")</f>
        <v>45.233035478061979</v>
      </c>
      <c r="C3" s="12">
        <f>SUMIFS(Concentrado!D$2:D992,Concentrado!$A$2:$A992,"="&amp;$A3,Concentrado!$B$2:$B992, "=Baja California")</f>
        <v>65.71591946812778</v>
      </c>
      <c r="D3" s="12">
        <f>SUMIFS(Concentrado!E$2:E992,Concentrado!$A$2:$A992,"="&amp;$A3,Concentrado!$B$2:$B992, "=Baja California")</f>
        <v>20.706327799993009</v>
      </c>
      <c r="E3" s="12">
        <f>SUMIFS(Concentrado!F$2:F992,Concentrado!$A$2:$A992,"="&amp;$A3,Concentrado!$B$2:$B992, "=Baja California")</f>
        <v>20.706327799993009</v>
      </c>
      <c r="F3" s="12">
        <f>SUMIFS(Concentrado!G$2:G992,Concentrado!$A$2:$A992,"="&amp;$A3,Concentrado!$B$2:$B992, "=Baja California")</f>
        <v>43.398668055424046</v>
      </c>
      <c r="G3" s="12">
        <f>SUMIFS(Concentrado!H$2:H992,Concentrado!$A$2:$A992,"="&amp;$A3,Concentrado!$B$2:$B992, "=Baja California")</f>
        <v>37.329386978357817</v>
      </c>
      <c r="H3" s="12">
        <f>SUMIFS(Concentrado!I$2:I992,Concentrado!$A$2:$A992,"="&amp;$A3,Concentrado!$B$2:$B992, "=Baja California")</f>
        <v>36.082434654052804</v>
      </c>
      <c r="I3" s="12">
        <f>SUMIFS(Concentrado!J$2:J992,Concentrado!$A$2:$A992,"="&amp;$A3,Concentrado!$B$2:$B992, "=Baja California")</f>
        <v>38.153974223130263</v>
      </c>
      <c r="J3" s="12">
        <f>SUMIFS(Concentrado!K$2:K992,Concentrado!$A$2:$A992,"="&amp;$A3,Concentrado!$B$2:$B992, "=Baja California")</f>
        <v>59.538710685066249</v>
      </c>
      <c r="K3" s="12">
        <f>SUMIFS(Concentrado!L$2:L992,Concentrado!$A$2:$A992,"="&amp;$A3,Concentrado!$B$2:$B992, "=Baja California")</f>
        <v>8.1415725308881299</v>
      </c>
      <c r="L3" s="12">
        <f>SUMIFS(Concentrado!M$2:M992,Concentrado!$A$2:$A992,"="&amp;$A3,Concentrado!$B$2:$B992, "=Baja California")</f>
        <v>15.507757201691673</v>
      </c>
      <c r="M3" s="12">
        <f>SUMIFS(Concentrado!N$2:N992,Concentrado!$A$2:$A992,"="&amp;$A3,Concentrado!$B$2:$B992, "=Baja California")</f>
        <v>28.624667005190826</v>
      </c>
      <c r="N3" s="12">
        <f>SUMIFS(Concentrado!O$2:O992,Concentrado!$A$2:$A992,"="&amp;$A3,Concentrado!$B$2:$B992, "=Baja California")</f>
        <v>2.0139927742414803</v>
      </c>
      <c r="O3" s="12">
        <f>SUMIFS(Concentrado!P$2:P992,Concentrado!$A$2:$A992,"="&amp;$A3,Concentrado!$B$2:$B992, "=Baja California")</f>
        <v>4.2738474210568578</v>
      </c>
      <c r="P3" s="12">
        <f>SUMIFS(Concentrado!Q$2:Q992,Concentrado!$A$2:$A992,"="&amp;$A3,Concentrado!$B$2:$B992, "=Baja California")</f>
        <v>10.633890652588576</v>
      </c>
      <c r="Q3" s="12">
        <f>SUMIFS(Concentrado!R$2:R992,Concentrado!$A$2:$A992,"="&amp;$A3,Concentrado!$B$2:$B992, "=Baja California")</f>
        <v>4.8738665491030977</v>
      </c>
    </row>
    <row r="4" spans="1:17" x14ac:dyDescent="0.25">
      <c r="A4" s="5">
        <v>1992</v>
      </c>
      <c r="B4" s="12">
        <f>SUMIFS(Concentrado!C$2:C993,Concentrado!$A$2:$A993,"="&amp;$A4,Concentrado!$B$2:$B993, "=Baja California")</f>
        <v>43.794052271919753</v>
      </c>
      <c r="C4" s="12">
        <f>SUMIFS(Concentrado!D$2:D993,Concentrado!$A$2:$A993,"="&amp;$A4,Concentrado!$B$2:$B993, "=Baja California")</f>
        <v>54.949141058163463</v>
      </c>
      <c r="D4" s="12">
        <f>SUMIFS(Concentrado!E$2:E993,Concentrado!$A$2:$A993,"="&amp;$A4,Concentrado!$B$2:$B993, "=Baja California")</f>
        <v>22.651959012680006</v>
      </c>
      <c r="E4" s="12">
        <f>SUMIFS(Concentrado!F$2:F993,Concentrado!$A$2:$A993,"="&amp;$A4,Concentrado!$B$2:$B993, "=Baja California")</f>
        <v>14.252918030450342</v>
      </c>
      <c r="F4" s="12">
        <f>SUMIFS(Concentrado!G$2:G993,Concentrado!$A$2:$A993,"="&amp;$A4,Concentrado!$B$2:$B993, "=Baja California")</f>
        <v>28.596584965721725</v>
      </c>
      <c r="G4" s="12">
        <f>SUMIFS(Concentrado!H$2:H993,Concentrado!$A$2:$A993,"="&amp;$A4,Concentrado!$B$2:$B993, "=Baja California")</f>
        <v>34.398442591874726</v>
      </c>
      <c r="H4" s="12">
        <f>SUMIFS(Concentrado!I$2:I993,Concentrado!$A$2:$A993,"="&amp;$A4,Concentrado!$B$2:$B993, "=Baja California")</f>
        <v>32.690318287702219</v>
      </c>
      <c r="I4" s="12">
        <f>SUMIFS(Concentrado!J$2:J993,Concentrado!$A$2:$A993,"="&amp;$A4,Concentrado!$B$2:$B993, "=Baja California")</f>
        <v>36.140729418876433</v>
      </c>
      <c r="J4" s="12">
        <f>SUMIFS(Concentrado!K$2:K993,Concentrado!$A$2:$A993,"="&amp;$A4,Concentrado!$B$2:$B993, "=Baja California")</f>
        <v>54.73931731338579</v>
      </c>
      <c r="K4" s="12">
        <f>SUMIFS(Concentrado!L$2:L993,Concentrado!$A$2:$A993,"="&amp;$A4,Concentrado!$B$2:$B993, "=Baja California")</f>
        <v>7.7742610192162696</v>
      </c>
      <c r="L4" s="12">
        <f>SUMIFS(Concentrado!M$2:M993,Concentrado!$A$2:$A993,"="&amp;$A4,Concentrado!$B$2:$B993, "=Baja California")</f>
        <v>15.335528585851272</v>
      </c>
      <c r="M4" s="12">
        <f>SUMIFS(Concentrado!N$2:N993,Concentrado!$A$2:$A993,"="&amp;$A4,Concentrado!$B$2:$B993, "=Baja California")</f>
        <v>27.83949686436576</v>
      </c>
      <c r="N4" s="12">
        <f>SUMIFS(Concentrado!O$2:O993,Concentrado!$A$2:$A993,"="&amp;$A4,Concentrado!$B$2:$B993, "=Baja California")</f>
        <v>2.473918978077851</v>
      </c>
      <c r="O4" s="12">
        <f>SUMIFS(Concentrado!P$2:P993,Concentrado!$A$2:$A993,"="&amp;$A4,Concentrado!$B$2:$B993, "=Baja California")</f>
        <v>3.1421403757497144</v>
      </c>
      <c r="P4" s="12">
        <f>SUMIFS(Concentrado!Q$2:Q993,Concentrado!$A$2:$A993,"="&amp;$A4,Concentrado!$B$2:$B993, "=Baja California")</f>
        <v>9.4249602767210945</v>
      </c>
      <c r="Q4" s="12">
        <f>SUMIFS(Concentrado!R$2:R993,Concentrado!$A$2:$A993,"="&amp;$A4,Concentrado!$B$2:$B993, "=Baja California")</f>
        <v>2.8754116098471134</v>
      </c>
    </row>
    <row r="5" spans="1:17" x14ac:dyDescent="0.25">
      <c r="A5" s="5">
        <v>1993</v>
      </c>
      <c r="B5" s="12">
        <f>SUMIFS(Concentrado!C$2:C994,Concentrado!$A$2:$A994,"="&amp;$A5,Concentrado!$B$2:$B994, "=Baja California")</f>
        <v>34.033625221719063</v>
      </c>
      <c r="C5" s="12">
        <f>SUMIFS(Concentrado!D$2:D994,Concentrado!$A$2:$A994,"="&amp;$A5,Concentrado!$B$2:$B994, "=Baja California")</f>
        <v>64.463690125844337</v>
      </c>
      <c r="D5" s="12">
        <f>SUMIFS(Concentrado!E$2:E994,Concentrado!$A$2:$A994,"="&amp;$A5,Concentrado!$B$2:$B994, "=Baja California")</f>
        <v>21.940452166197719</v>
      </c>
      <c r="E5" s="12">
        <f>SUMIFS(Concentrado!F$2:F994,Concentrado!$A$2:$A994,"="&amp;$A5,Concentrado!$B$2:$B994, "=Baja California")</f>
        <v>17.118374767033387</v>
      </c>
      <c r="F5" s="12">
        <f>SUMIFS(Concentrado!G$2:G994,Concentrado!$A$2:$A994,"="&amp;$A5,Concentrado!$B$2:$B994, "=Baja California")</f>
        <v>46.642125732819558</v>
      </c>
      <c r="G5" s="12">
        <f>SUMIFS(Concentrado!H$2:H994,Concentrado!$A$2:$A994,"="&amp;$A5,Concentrado!$B$2:$B994, "=Baja California")</f>
        <v>34.952759961152211</v>
      </c>
      <c r="H5" s="12">
        <f>SUMIFS(Concentrado!I$2:I994,Concentrado!$A$2:$A994,"="&amp;$A5,Concentrado!$B$2:$B994, "=Baja California")</f>
        <v>32.990134427184685</v>
      </c>
      <c r="I5" s="12">
        <f>SUMIFS(Concentrado!J$2:J994,Concentrado!$A$2:$A994,"="&amp;$A5,Concentrado!$B$2:$B994, "=Baja California")</f>
        <v>36.954149940687039</v>
      </c>
      <c r="J5" s="12">
        <f>SUMIFS(Concentrado!K$2:K994,Concentrado!$A$2:$A994,"="&amp;$A5,Concentrado!$B$2:$B994, "=Baja California")</f>
        <v>54.684156713415554</v>
      </c>
      <c r="K5" s="12">
        <f>SUMIFS(Concentrado!L$2:L994,Concentrado!$A$2:$A994,"="&amp;$A5,Concentrado!$B$2:$B994, "=Baja California")</f>
        <v>7.7388075573812083</v>
      </c>
      <c r="L5" s="12">
        <f>SUMIFS(Concentrado!M$2:M994,Concentrado!$A$2:$A994,"="&amp;$A5,Concentrado!$B$2:$B994, "=Baja California")</f>
        <v>13.581351011298146</v>
      </c>
      <c r="M5" s="12">
        <f>SUMIFS(Concentrado!N$2:N994,Concentrado!$A$2:$A994,"="&amp;$A5,Concentrado!$B$2:$B994, "=Baja California")</f>
        <v>24.361945423151763</v>
      </c>
      <c r="N5" s="12">
        <f>SUMIFS(Concentrado!O$2:O994,Concentrado!$A$2:$A994,"="&amp;$A5,Concentrado!$B$2:$B994, "=Baja California")</f>
        <v>2.5878256260985322</v>
      </c>
      <c r="O5" s="12">
        <f>SUMIFS(Concentrado!P$2:P994,Concentrado!$A$2:$A994,"="&amp;$A5,Concentrado!$B$2:$B994, "=Baja California")</f>
        <v>3.4211426616489904</v>
      </c>
      <c r="P5" s="12">
        <f>SUMIFS(Concentrado!Q$2:Q994,Concentrado!$A$2:$A994,"="&amp;$A5,Concentrado!$B$2:$B994, "=Baja California")</f>
        <v>8.1488106067788877</v>
      </c>
      <c r="Q5" s="12">
        <f>SUMIFS(Concentrado!R$2:R994,Concentrado!$A$2:$A994,"="&amp;$A5,Concentrado!$B$2:$B994, "=Baja California")</f>
        <v>5.5862915480433886</v>
      </c>
    </row>
    <row r="6" spans="1:17" x14ac:dyDescent="0.25">
      <c r="A6" s="5">
        <v>1994</v>
      </c>
      <c r="B6" s="12">
        <f>SUMIFS(Concentrado!C$2:C995,Concentrado!$A$2:$A995,"="&amp;$A6,Concentrado!$B$2:$B995, "=Baja California")</f>
        <v>31.47745864211684</v>
      </c>
      <c r="C6" s="12">
        <f>SUMIFS(Concentrado!D$2:D995,Concentrado!$A$2:$A995,"="&amp;$A6,Concentrado!$B$2:$B995, "=Baja California")</f>
        <v>60.234643080593955</v>
      </c>
      <c r="D6" s="12">
        <f>SUMIFS(Concentrado!E$2:E995,Concentrado!$A$2:$A995,"="&amp;$A6,Concentrado!$B$2:$B995, "=Baja California")</f>
        <v>22.860121204362624</v>
      </c>
      <c r="E6" s="12">
        <f>SUMIFS(Concentrado!F$2:F995,Concentrado!$A$2:$A995,"="&amp;$A6,Concentrado!$B$2:$B995, "=Baja California")</f>
        <v>15.087679994879334</v>
      </c>
      <c r="F6" s="12">
        <f>SUMIFS(Concentrado!G$2:G995,Concentrado!$A$2:$A995,"="&amp;$A6,Concentrado!$B$2:$B995, "=Baja California")</f>
        <v>42.420427488437014</v>
      </c>
      <c r="G6" s="12">
        <f>SUMIFS(Concentrado!H$2:H995,Concentrado!$A$2:$A995,"="&amp;$A6,Concentrado!$B$2:$B995, "=Baja California")</f>
        <v>36.837268649854849</v>
      </c>
      <c r="H6" s="12">
        <f>SUMIFS(Concentrado!I$2:I995,Concentrado!$A$2:$A995,"="&amp;$A6,Concentrado!$B$2:$B995, "=Baja California")</f>
        <v>36.388678034541854</v>
      </c>
      <c r="I6" s="12">
        <f>SUMIFS(Concentrado!J$2:J995,Concentrado!$A$2:$A995,"="&amp;$A6,Concentrado!$B$2:$B995, "=Baja California")</f>
        <v>37.294568255541584</v>
      </c>
      <c r="J6" s="12">
        <f>SUMIFS(Concentrado!K$2:K995,Concentrado!$A$2:$A995,"="&amp;$A6,Concentrado!$B$2:$B995, "=Baja California")</f>
        <v>54.762105807894137</v>
      </c>
      <c r="K6" s="12">
        <f>SUMIFS(Concentrado!L$2:L995,Concentrado!$A$2:$A995,"="&amp;$A6,Concentrado!$B$2:$B995, "=Baja California")</f>
        <v>8.542690987164729</v>
      </c>
      <c r="L6" s="12">
        <f>SUMIFS(Concentrado!M$2:M995,Concentrado!$A$2:$A995,"="&amp;$A6,Concentrado!$B$2:$B995, "=Baja California")</f>
        <v>15.801509340420312</v>
      </c>
      <c r="M6" s="12">
        <f>SUMIFS(Concentrado!N$2:N995,Concentrado!$A$2:$A995,"="&amp;$A6,Concentrado!$B$2:$B995, "=Baja California")</f>
        <v>29.052251011448742</v>
      </c>
      <c r="N6" s="12">
        <f>SUMIFS(Concentrado!O$2:O995,Concentrado!$A$2:$A995,"="&amp;$A6,Concentrado!$B$2:$B995, "=Baja California")</f>
        <v>2.2935162296188674</v>
      </c>
      <c r="O6" s="12">
        <f>SUMIFS(Concentrado!P$2:P995,Concentrado!$A$2:$A995,"="&amp;$A6,Concentrado!$B$2:$B995, "=Baja California")</f>
        <v>3.9250062145931732</v>
      </c>
      <c r="P6" s="12">
        <f>SUMIFS(Concentrado!Q$2:Q995,Concentrado!$A$2:$A995,"="&amp;$A6,Concentrado!$B$2:$B995, "=Baja California")</f>
        <v>7.7526155201437152</v>
      </c>
      <c r="Q6" s="12">
        <f>SUMIFS(Concentrado!R$2:R995,Concentrado!$A$2:$A995,"="&amp;$A6,Concentrado!$B$2:$B995, "=Baja California")</f>
        <v>8.0488938202765965</v>
      </c>
    </row>
    <row r="7" spans="1:17" x14ac:dyDescent="0.25">
      <c r="A7" s="5">
        <v>1995</v>
      </c>
      <c r="B7" s="12">
        <f>SUMIFS(Concentrado!C$2:C996,Concentrado!$A$2:$A996,"="&amp;$A7,Concentrado!$B$2:$B996, "=Baja California")</f>
        <v>32.50004723844075</v>
      </c>
      <c r="C7" s="12">
        <f>SUMIFS(Concentrado!D$2:D996,Concentrado!$A$2:$A996,"="&amp;$A7,Concentrado!$B$2:$B996, "=Baja California")</f>
        <v>58.953574060427414</v>
      </c>
      <c r="D7" s="12">
        <f>SUMIFS(Concentrado!E$2:E996,Concentrado!$A$2:$A996,"="&amp;$A7,Concentrado!$B$2:$B996, "=Baja California")</f>
        <v>16.707458903990695</v>
      </c>
      <c r="E7" s="12">
        <f>SUMIFS(Concentrado!F$2:F996,Concentrado!$A$2:$A996,"="&amp;$A7,Concentrado!$B$2:$B996, "=Baja California")</f>
        <v>17.575378847055148</v>
      </c>
      <c r="F7" s="12">
        <f>SUMIFS(Concentrado!G$2:G996,Concentrado!$A$2:$A996,"="&amp;$A7,Concentrado!$B$2:$B996, "=Baja California")</f>
        <v>48.296882240453208</v>
      </c>
      <c r="G7" s="12">
        <f>SUMIFS(Concentrado!H$2:H996,Concentrado!$A$2:$A996,"="&amp;$A7,Concentrado!$B$2:$B996, "=Baja California")</f>
        <v>38.483484012684308</v>
      </c>
      <c r="H7" s="12">
        <f>SUMIFS(Concentrado!I$2:I996,Concentrado!$A$2:$A996,"="&amp;$A7,Concentrado!$B$2:$B996, "=Baja California")</f>
        <v>36.899324298818463</v>
      </c>
      <c r="I7" s="12">
        <f>SUMIFS(Concentrado!J$2:J996,Concentrado!$A$2:$A996,"="&amp;$A7,Concentrado!$B$2:$B996, "=Baja California")</f>
        <v>40.097618951461691</v>
      </c>
      <c r="J7" s="12">
        <f>SUMIFS(Concentrado!K$2:K996,Concentrado!$A$2:$A996,"="&amp;$A7,Concentrado!$B$2:$B996, "=Baja California")</f>
        <v>57.248945276295224</v>
      </c>
      <c r="K7" s="12">
        <f>SUMIFS(Concentrado!L$2:L996,Concentrado!$A$2:$A996,"="&amp;$A7,Concentrado!$B$2:$B996, "=Baja California")</f>
        <v>8.0491445521579799</v>
      </c>
      <c r="L7" s="12">
        <f>SUMIFS(Concentrado!M$2:M996,Concentrado!$A$2:$A996,"="&amp;$A7,Concentrado!$B$2:$B996, "=Baja California")</f>
        <v>17.57475940678281</v>
      </c>
      <c r="M7" s="12">
        <f>SUMIFS(Concentrado!N$2:N996,Concentrado!$A$2:$A996,"="&amp;$A7,Concentrado!$B$2:$B996, "=Baja California")</f>
        <v>32.275112302291348</v>
      </c>
      <c r="N7" s="12">
        <f>SUMIFS(Concentrado!O$2:O996,Concentrado!$A$2:$A996,"="&amp;$A7,Concentrado!$B$2:$B996, "=Baja California")</f>
        <v>2.5000913494916159</v>
      </c>
      <c r="O7" s="12">
        <f>SUMIFS(Concentrado!P$2:P996,Concentrado!$A$2:$A996,"="&amp;$A7,Concentrado!$B$2:$B996, "=Baja California")</f>
        <v>4.9846750223730769</v>
      </c>
      <c r="P7" s="12">
        <f>SUMIFS(Concentrado!Q$2:Q996,Concentrado!$A$2:$A996,"="&amp;$A7,Concentrado!$B$2:$B996, "=Baja California")</f>
        <v>8.1920287749773522</v>
      </c>
      <c r="Q7" s="12">
        <f>SUMIFS(Concentrado!R$2:R996,Concentrado!$A$2:$A996,"="&amp;$A7,Concentrado!$B$2:$B996, "=Baja California")</f>
        <v>8.620681443435469</v>
      </c>
    </row>
    <row r="8" spans="1:17" x14ac:dyDescent="0.25">
      <c r="A8" s="5">
        <v>1996</v>
      </c>
      <c r="B8" s="12">
        <f>SUMIFS(Concentrado!C$2:C997,Concentrado!$A$2:$A997,"="&amp;$A8,Concentrado!$B$2:$B997, "=Baja California")</f>
        <v>28.437314188003885</v>
      </c>
      <c r="C8" s="12">
        <f>SUMIFS(Concentrado!D$2:D997,Concentrado!$A$2:$A997,"="&amp;$A8,Concentrado!$B$2:$B997, "=Baja California")</f>
        <v>49.857628771175648</v>
      </c>
      <c r="D8" s="12">
        <f>SUMIFS(Concentrado!E$2:E997,Concentrado!$A$2:$A997,"="&amp;$A8,Concentrado!$B$2:$B997, "=Baja California")</f>
        <v>14.658427666853164</v>
      </c>
      <c r="E8" s="12">
        <f>SUMIFS(Concentrado!F$2:F997,Concentrado!$A$2:$A997,"="&amp;$A8,Concentrado!$B$2:$B997, "=Baja California")</f>
        <v>16.310081488470423</v>
      </c>
      <c r="F8" s="12">
        <f>SUMIFS(Concentrado!G$2:G997,Concentrado!$A$2:$A997,"="&amp;$A8,Concentrado!$B$2:$B997, "=Baja California")</f>
        <v>44.832438760133996</v>
      </c>
      <c r="G8" s="12">
        <f>SUMIFS(Concentrado!H$2:H997,Concentrado!$A$2:$A997,"="&amp;$A8,Concentrado!$B$2:$B997, "=Baja California")</f>
        <v>36.705187972826216</v>
      </c>
      <c r="H8" s="12">
        <f>SUMIFS(Concentrado!I$2:I997,Concentrado!$A$2:$A997,"="&amp;$A8,Concentrado!$B$2:$B997, "=Baja California")</f>
        <v>34.566068491755082</v>
      </c>
      <c r="I8" s="12">
        <f>SUMIFS(Concentrado!J$2:J997,Concentrado!$A$2:$A997,"="&amp;$A8,Concentrado!$B$2:$B997, "=Baja California")</f>
        <v>38.887754533810998</v>
      </c>
      <c r="J8" s="12">
        <f>SUMIFS(Concentrado!K$2:K997,Concentrado!$A$2:$A997,"="&amp;$A8,Concentrado!$B$2:$B997, "=Baja California")</f>
        <v>56.596735397399122</v>
      </c>
      <c r="K8" s="12">
        <f>SUMIFS(Concentrado!L$2:L997,Concentrado!$A$2:$A997,"="&amp;$A8,Concentrado!$B$2:$B997, "=Baja California")</f>
        <v>7.4421031934891699</v>
      </c>
      <c r="L8" s="12">
        <f>SUMIFS(Concentrado!M$2:M997,Concentrado!$A$2:$A997,"="&amp;$A8,Concentrado!$B$2:$B997, "=Baja California")</f>
        <v>16.538007096642602</v>
      </c>
      <c r="M8" s="12">
        <f>SUMIFS(Concentrado!N$2:N997,Concentrado!$A$2:$A997,"="&amp;$A8,Concentrado!$B$2:$B997, "=Baja California")</f>
        <v>29.472121556128016</v>
      </c>
      <c r="N8" s="12">
        <f>SUMIFS(Concentrado!O$2:O997,Concentrado!$A$2:$A997,"="&amp;$A8,Concentrado!$B$2:$B997, "=Baja California")</f>
        <v>3.3411913203274368</v>
      </c>
      <c r="O8" s="12">
        <f>SUMIFS(Concentrado!P$2:P997,Concentrado!$A$2:$A997,"="&amp;$A8,Concentrado!$B$2:$B997, "=Baja California")</f>
        <v>3.7194707531252007</v>
      </c>
      <c r="P8" s="12">
        <f>SUMIFS(Concentrado!Q$2:Q997,Concentrado!$A$2:$A997,"="&amp;$A8,Concentrado!$B$2:$B997, "=Baja California")</f>
        <v>7.8096144623034505</v>
      </c>
      <c r="Q8" s="12">
        <f>SUMIFS(Concentrado!R$2:R997,Concentrado!$A$2:$A997,"="&amp;$A8,Concentrado!$B$2:$B997, "=Baja California")</f>
        <v>9.7849875321802049</v>
      </c>
    </row>
    <row r="9" spans="1:17" x14ac:dyDescent="0.25">
      <c r="A9" s="5">
        <v>1997</v>
      </c>
      <c r="B9" s="12">
        <f>SUMIFS(Concentrado!C$2:C998,Concentrado!$A$2:$A998,"="&amp;$A9,Concentrado!$B$2:$B998, "=Baja California")</f>
        <v>26.83804328903847</v>
      </c>
      <c r="C9" s="12">
        <f>SUMIFS(Concentrado!D$2:D998,Concentrado!$A$2:$A998,"="&amp;$A9,Concentrado!$B$2:$B998, "=Baja California")</f>
        <v>52.225381535426216</v>
      </c>
      <c r="D9" s="12">
        <f>SUMIFS(Concentrado!E$2:E998,Concentrado!$A$2:$A998,"="&amp;$A9,Concentrado!$B$2:$B998, "=Baja California")</f>
        <v>19.68864378715001</v>
      </c>
      <c r="E9" s="12">
        <f>SUMIFS(Concentrado!F$2:F998,Concentrado!$A$2:$A998,"="&amp;$A9,Concentrado!$B$2:$B998, "=Baja California")</f>
        <v>13.191391337390506</v>
      </c>
      <c r="F9" s="12">
        <f>SUMIFS(Concentrado!G$2:G998,Concentrado!$A$2:$A998,"="&amp;$A9,Concentrado!$B$2:$B998, "=Baja California")</f>
        <v>36.220696862456357</v>
      </c>
      <c r="G9" s="12">
        <f>SUMIFS(Concentrado!H$2:H998,Concentrado!$A$2:$A998,"="&amp;$A9,Concentrado!$B$2:$B998, "=Baja California")</f>
        <v>36.467241516824558</v>
      </c>
      <c r="H9" s="12">
        <f>SUMIFS(Concentrado!I$2:I998,Concentrado!$A$2:$A998,"="&amp;$A9,Concentrado!$B$2:$B998, "=Baja California")</f>
        <v>37.0576408387467</v>
      </c>
      <c r="I9" s="12">
        <f>SUMIFS(Concentrado!J$2:J998,Concentrado!$A$2:$A998,"="&amp;$A9,Concentrado!$B$2:$B998, "=Baja California")</f>
        <v>35.863021190562648</v>
      </c>
      <c r="J9" s="12">
        <f>SUMIFS(Concentrado!K$2:K998,Concentrado!$A$2:$A998,"="&amp;$A9,Concentrado!$B$2:$B998, "=Baja California")</f>
        <v>58.134897776517406</v>
      </c>
      <c r="K9" s="12">
        <f>SUMIFS(Concentrado!L$2:L998,Concentrado!$A$2:$A998,"="&amp;$A9,Concentrado!$B$2:$B998, "=Baja California")</f>
        <v>8.5961662870765068</v>
      </c>
      <c r="L9" s="12">
        <f>SUMIFS(Concentrado!M$2:M998,Concentrado!$A$2:$A998,"="&amp;$A9,Concentrado!$B$2:$B998, "=Baja California")</f>
        <v>14.090623089125405</v>
      </c>
      <c r="M9" s="12">
        <f>SUMIFS(Concentrado!N$2:N998,Concentrado!$A$2:$A998,"="&amp;$A9,Concentrado!$B$2:$B998, "=Baja California")</f>
        <v>25.843981199598762</v>
      </c>
      <c r="N9" s="12">
        <f>SUMIFS(Concentrado!O$2:O998,Concentrado!$A$2:$A998,"="&amp;$A9,Concentrado!$B$2:$B998, "=Baja California")</f>
        <v>1.9724661654809457</v>
      </c>
      <c r="O9" s="12">
        <f>SUMIFS(Concentrado!P$2:P998,Concentrado!$A$2:$A998,"="&amp;$A9,Concentrado!$B$2:$B998, "=Baja California")</f>
        <v>5.5761594038101574</v>
      </c>
      <c r="P9" s="12">
        <f>SUMIFS(Concentrado!Q$2:Q998,Concentrado!$A$2:$A998,"="&amp;$A9,Concentrado!$B$2:$B998, "=Baja California")</f>
        <v>8.8620271000788726</v>
      </c>
      <c r="Q9" s="12">
        <f>SUMIFS(Concentrado!R$2:R998,Concentrado!$A$2:$A998,"="&amp;$A9,Concentrado!$B$2:$B998, "=Baja California")</f>
        <v>9.0835777775808424</v>
      </c>
    </row>
    <row r="10" spans="1:17" x14ac:dyDescent="0.25">
      <c r="A10" s="5">
        <v>1998</v>
      </c>
      <c r="B10" s="12">
        <f>SUMIFS(Concentrado!C$2:C999,Concentrado!$A$2:$A999,"="&amp;$A10,Concentrado!$B$2:$B999, "=Baja California")</f>
        <v>15.351166867183847</v>
      </c>
      <c r="C10" s="12">
        <f>SUMIFS(Concentrado!D$2:D999,Concentrado!$A$2:$A999,"="&amp;$A10,Concentrado!$B$2:$B999, "=Baja California")</f>
        <v>44.982488959654987</v>
      </c>
      <c r="D10" s="12">
        <f>SUMIFS(Concentrado!E$2:E999,Concentrado!$A$2:$A999,"="&amp;$A10,Concentrado!$B$2:$B999, "=Baja California")</f>
        <v>18.601260376309131</v>
      </c>
      <c r="E10" s="12">
        <f>SUMIFS(Concentrado!F$2:F999,Concentrado!$A$2:$A999,"="&amp;$A10,Concentrado!$B$2:$B999, "=Baja California")</f>
        <v>13.716080883541078</v>
      </c>
      <c r="F10" s="12">
        <f>SUMIFS(Concentrado!G$2:G999,Concentrado!$A$2:$A999,"="&amp;$A10,Concentrado!$B$2:$B999, "=Baja California")</f>
        <v>50.366714958348425</v>
      </c>
      <c r="G10" s="12">
        <f>SUMIFS(Concentrado!H$2:H999,Concentrado!$A$2:$A999,"="&amp;$A10,Concentrado!$B$2:$B999, "=Baja California")</f>
        <v>41.92855972402451</v>
      </c>
      <c r="H10" s="12">
        <f>SUMIFS(Concentrado!I$2:I999,Concentrado!$A$2:$A999,"="&amp;$A10,Concentrado!$B$2:$B999, "=Baja California")</f>
        <v>43.505697556838292</v>
      </c>
      <c r="I10" s="12">
        <f>SUMIFS(Concentrado!J$2:J999,Concentrado!$A$2:$A999,"="&amp;$A10,Concentrado!$B$2:$B999, "=Baja California")</f>
        <v>40.31013665569769</v>
      </c>
      <c r="J10" s="12">
        <f>SUMIFS(Concentrado!K$2:K999,Concentrado!$A$2:$A999,"="&amp;$A10,Concentrado!$B$2:$B999, "=Baja California")</f>
        <v>56.646339872049438</v>
      </c>
      <c r="K10" s="12">
        <f>SUMIFS(Concentrado!L$2:L999,Concentrado!$A$2:$A999,"="&amp;$A10,Concentrado!$B$2:$B999, "=Baja California")</f>
        <v>7.316105829396113</v>
      </c>
      <c r="L10" s="12">
        <f>SUMIFS(Concentrado!M$2:M999,Concentrado!$A$2:$A999,"="&amp;$A10,Concentrado!$B$2:$B999, "=Baja California")</f>
        <v>23.402981805144293</v>
      </c>
      <c r="M10" s="12">
        <f>SUMIFS(Concentrado!N$2:N999,Concentrado!$A$2:$A999,"="&amp;$A10,Concentrado!$B$2:$B999, "=Baja California")</f>
        <v>41.309293408337723</v>
      </c>
      <c r="N10" s="12">
        <f>SUMIFS(Concentrado!O$2:O999,Concentrado!$A$2:$A999,"="&amp;$A10,Concentrado!$B$2:$B999, "=Baja California")</f>
        <v>5.0279310237214316</v>
      </c>
      <c r="O10" s="12">
        <f>SUMIFS(Concentrado!P$2:P999,Concentrado!$A$2:$A999,"="&amp;$A10,Concentrado!$B$2:$B999, "=Baja California")</f>
        <v>4.7792415237496444</v>
      </c>
      <c r="P10" s="12">
        <f>SUMIFS(Concentrado!Q$2:Q999,Concentrado!$A$2:$A999,"="&amp;$A10,Concentrado!$B$2:$B999, "=Baja California")</f>
        <v>8.7707701463520653</v>
      </c>
      <c r="Q10" s="12">
        <f>SUMIFS(Concentrado!R$2:R999,Concentrado!$A$2:$A999,"="&amp;$A10,Concentrado!$B$2:$B999, "=Baja California")</f>
        <v>8.8563386355847697</v>
      </c>
    </row>
    <row r="11" spans="1:17" x14ac:dyDescent="0.25">
      <c r="A11" s="5">
        <v>1999</v>
      </c>
      <c r="B11" s="12">
        <f>SUMIFS(Concentrado!C$2:C1000,Concentrado!$A$2:$A1000,"="&amp;$A11,Concentrado!$B$2:$B1000, "=Baja California")</f>
        <v>13.375430741667635</v>
      </c>
      <c r="C11" s="12">
        <f>SUMIFS(Concentrado!D$2:D1000,Concentrado!$A$2:$A1000,"="&amp;$A11,Concentrado!$B$2:$B1000, "=Baja California")</f>
        <v>51.389812849565125</v>
      </c>
      <c r="D11" s="12">
        <f>SUMIFS(Concentrado!E$2:E1000,Concentrado!$A$2:$A1000,"="&amp;$A11,Concentrado!$B$2:$B1000, "=Baja California")</f>
        <v>14.715171700930286</v>
      </c>
      <c r="E11" s="12">
        <f>SUMIFS(Concentrado!F$2:F1000,Concentrado!$A$2:$A1000,"="&amp;$A11,Concentrado!$B$2:$B1000, "=Baja California")</f>
        <v>19.201504536579762</v>
      </c>
      <c r="F11" s="12">
        <f>SUMIFS(Concentrado!G$2:G1000,Concentrado!$A$2:$A1000,"="&amp;$A11,Concentrado!$B$2:$B1000, "=Baja California")</f>
        <v>40.966816878328558</v>
      </c>
      <c r="G11" s="12">
        <f>SUMIFS(Concentrado!H$2:H1000,Concentrado!$A$2:$A1000,"="&amp;$A11,Concentrado!$B$2:$B1000, "=Baja California")</f>
        <v>47.598902123671955</v>
      </c>
      <c r="H11" s="12">
        <f>SUMIFS(Concentrado!I$2:I1000,Concentrado!$A$2:$A1000,"="&amp;$A11,Concentrado!$B$2:$B1000, "=Baja California")</f>
        <v>43.63425199065982</v>
      </c>
      <c r="I11" s="12">
        <f>SUMIFS(Concentrado!J$2:J1000,Concentrado!$A$2:$A1000,"="&amp;$A11,Concentrado!$B$2:$B1000, "=Baja California")</f>
        <v>51.676898580730899</v>
      </c>
      <c r="J11" s="12">
        <f>SUMIFS(Concentrado!K$2:K1000,Concentrado!$A$2:$A1000,"="&amp;$A11,Concentrado!$B$2:$B1000, "=Baja California")</f>
        <v>56.820930945200054</v>
      </c>
      <c r="K11" s="12">
        <f>SUMIFS(Concentrado!L$2:L1000,Concentrado!$A$2:$A1000,"="&amp;$A11,Concentrado!$B$2:$B1000, "=Baja California")</f>
        <v>7.0302461868151447</v>
      </c>
      <c r="L11" s="12">
        <f>SUMIFS(Concentrado!M$2:M1000,Concentrado!$A$2:$A1000,"="&amp;$A11,Concentrado!$B$2:$B1000, "=Baja California")</f>
        <v>24.605861653853008</v>
      </c>
      <c r="M11" s="12">
        <f>SUMIFS(Concentrado!N$2:N1000,Concentrado!$A$2:$A1000,"="&amp;$A11,Concentrado!$B$2:$B1000, "=Baja California")</f>
        <v>44.368286136297087</v>
      </c>
      <c r="N11" s="12">
        <f>SUMIFS(Concentrado!O$2:O1000,Concentrado!$A$2:$A1000,"="&amp;$A11,Concentrado!$B$2:$B1000, "=Baja California")</f>
        <v>4.2784445253527199</v>
      </c>
      <c r="O11" s="12">
        <f>SUMIFS(Concentrado!P$2:P1000,Concentrado!$A$2:$A1000,"="&amp;$A11,Concentrado!$B$2:$B1000, "=Baja California")</f>
        <v>4.133017019764087</v>
      </c>
      <c r="P11" s="12">
        <f>SUMIFS(Concentrado!Q$2:Q1000,Concentrado!$A$2:$A1000,"="&amp;$A11,Concentrado!$B$2:$B1000, "=Baja California")</f>
        <v>7.7332708054966597</v>
      </c>
      <c r="Q11" s="12">
        <f>SUMIFS(Concentrado!R$2:R1000,Concentrado!$A$2:$A1000,"="&amp;$A11,Concentrado!$B$2:$B1000, "=Baja California")</f>
        <v>9.6769271042043776</v>
      </c>
    </row>
    <row r="12" spans="1:17" x14ac:dyDescent="0.25">
      <c r="A12" s="5">
        <v>2000</v>
      </c>
      <c r="B12" s="12">
        <f>SUMIFS(Concentrado!C$2:C1001,Concentrado!$A$2:$A1001,"="&amp;$A12,Concentrado!$B$2:$B1001, "=Baja California")</f>
        <v>15.650921839296334</v>
      </c>
      <c r="C12" s="12">
        <f>SUMIFS(Concentrado!D$2:D1001,Concentrado!$A$2:$A1001,"="&amp;$A12,Concentrado!$B$2:$B1001, "=Baja California")</f>
        <v>42.08358983455237</v>
      </c>
      <c r="D12" s="12">
        <f>SUMIFS(Concentrado!E$2:E1001,Concentrado!$A$2:$A1001,"="&amp;$A12,Concentrado!$B$2:$B1001, "=Baja California")</f>
        <v>18.908368328139261</v>
      </c>
      <c r="E12" s="12">
        <f>SUMIFS(Concentrado!F$2:F1001,Concentrado!$A$2:$A1001,"="&amp;$A12,Concentrado!$B$2:$B1001, "=Baja California")</f>
        <v>16.845637237796797</v>
      </c>
      <c r="F12" s="12">
        <f>SUMIFS(Concentrado!G$2:G1001,Concentrado!$A$2:$A1001,"="&amp;$A12,Concentrado!$B$2:$B1001, "=Baja California")</f>
        <v>45.647111922615323</v>
      </c>
      <c r="G12" s="12">
        <f>SUMIFS(Concentrado!H$2:H1001,Concentrado!$A$2:$A1001,"="&amp;$A12,Concentrado!$B$2:$B1001, "=Baja California")</f>
        <v>45.114138771090857</v>
      </c>
      <c r="H12" s="12">
        <f>SUMIFS(Concentrado!I$2:I1001,Concentrado!$A$2:$A1001,"="&amp;$A12,Concentrado!$B$2:$B1001, "=Baja California")</f>
        <v>42.776537266982523</v>
      </c>
      <c r="I12" s="12">
        <f>SUMIFS(Concentrado!J$2:J1001,Concentrado!$A$2:$A1001,"="&amp;$A12,Concentrado!$B$2:$B1001, "=Baja California")</f>
        <v>47.519738185771253</v>
      </c>
      <c r="J12" s="12">
        <f>SUMIFS(Concentrado!K$2:K1001,Concentrado!$A$2:$A1001,"="&amp;$A12,Concentrado!$B$2:$B1001, "=Baja California")</f>
        <v>58.026807823794194</v>
      </c>
      <c r="K12" s="12">
        <f>SUMIFS(Concentrado!L$2:L1001,Concentrado!$A$2:$A1001,"="&amp;$A12,Concentrado!$B$2:$B1001, "=Baja California")</f>
        <v>6.5766388964079123</v>
      </c>
      <c r="L12" s="12">
        <f>SUMIFS(Concentrado!M$2:M1001,Concentrado!$A$2:$A1001,"="&amp;$A12,Concentrado!$B$2:$B1001, "=Baja California")</f>
        <v>16.481698697705191</v>
      </c>
      <c r="M12" s="12">
        <f>SUMIFS(Concentrado!N$2:N1001,Concentrado!$A$2:$A1001,"="&amp;$A12,Concentrado!$B$2:$B1001, "=Baja California")</f>
        <v>30.125435672311166</v>
      </c>
      <c r="N12" s="12">
        <f>SUMIFS(Concentrado!O$2:O1001,Concentrado!$A$2:$A1001,"="&amp;$A12,Concentrado!$B$2:$B1001, "=Baja California")</f>
        <v>2.4410824410498932</v>
      </c>
      <c r="O12" s="12">
        <f>SUMIFS(Concentrado!P$2:P1001,Concentrado!$A$2:$A1001,"="&amp;$A12,Concentrado!$B$2:$B1001, "=Baja California")</f>
        <v>4.0371783756614663</v>
      </c>
      <c r="P12" s="12">
        <f>SUMIFS(Concentrado!Q$2:Q1001,Concentrado!$A$2:$A1001,"="&amp;$A12,Concentrado!$B$2:$B1001, "=Baja California")</f>
        <v>7.940088423711992</v>
      </c>
      <c r="Q12" s="12">
        <f>SUMIFS(Concentrado!R$2:R1001,Concentrado!$A$2:$A1001,"="&amp;$A12,Concentrado!$B$2:$B1001, "=Baja California")</f>
        <v>10.827393305061806</v>
      </c>
    </row>
    <row r="13" spans="1:17" x14ac:dyDescent="0.25">
      <c r="A13" s="5">
        <v>2001</v>
      </c>
      <c r="B13" s="12">
        <f>SUMIFS(Concentrado!C$2:C1002,Concentrado!$A$2:$A1002,"="&amp;$A13,Concentrado!$B$2:$B1002, "=Baja California")</f>
        <v>9.2939362229443194</v>
      </c>
      <c r="C13" s="12">
        <f>SUMIFS(Concentrado!D$2:D1002,Concentrado!$A$2:$A1002,"="&amp;$A13,Concentrado!$B$2:$B1002, "=Baja California")</f>
        <v>33.389326430577739</v>
      </c>
      <c r="D13" s="12">
        <f>SUMIFS(Concentrado!E$2:E1002,Concentrado!$A$2:$A1002,"="&amp;$A13,Concentrado!$B$2:$B1002, "=Baja California")</f>
        <v>18.819800411064062</v>
      </c>
      <c r="E13" s="12">
        <f>SUMIFS(Concentrado!F$2:F1002,Concentrado!$A$2:$A1002,"="&amp;$A13,Concentrado!$B$2:$B1002, "=Baja California")</f>
        <v>16.838768788846792</v>
      </c>
      <c r="F13" s="12">
        <f>SUMIFS(Concentrado!G$2:G1002,Concentrado!$A$2:$A1002,"="&amp;$A13,Concentrado!$B$2:$B1002, "=Baja California")</f>
        <v>34.13684975397085</v>
      </c>
      <c r="G13" s="12">
        <f>SUMIFS(Concentrado!H$2:H1002,Concentrado!$A$2:$A1002,"="&amp;$A13,Concentrado!$B$2:$B1002, "=Baja California")</f>
        <v>41.11612948735786</v>
      </c>
      <c r="H13" s="12">
        <f>SUMIFS(Concentrado!I$2:I1002,Concentrado!$A$2:$A1002,"="&amp;$A13,Concentrado!$B$2:$B1002, "=Baja California")</f>
        <v>39.666250017296335</v>
      </c>
      <c r="I13" s="12">
        <f>SUMIFS(Concentrado!J$2:J1002,Concentrado!$A$2:$A1002,"="&amp;$A13,Concentrado!$B$2:$B1002, "=Baja California")</f>
        <v>42.527996939248993</v>
      </c>
      <c r="J13" s="12">
        <f>SUMIFS(Concentrado!K$2:K1002,Concentrado!$A$2:$A1002,"="&amp;$A13,Concentrado!$B$2:$B1002, "=Baja California")</f>
        <v>56.939019128938234</v>
      </c>
      <c r="K13" s="12">
        <f>SUMIFS(Concentrado!L$2:L1002,Concentrado!$A$2:$A1002,"="&amp;$A13,Concentrado!$B$2:$B1002, "=Baja California")</f>
        <v>8.262198532056745</v>
      </c>
      <c r="L13" s="12">
        <f>SUMIFS(Concentrado!M$2:M1002,Concentrado!$A$2:$A1002,"="&amp;$A13,Concentrado!$B$2:$B1002, "=Baja California")</f>
        <v>15.043436949876906</v>
      </c>
      <c r="M13" s="12">
        <f>SUMIFS(Concentrado!N$2:N1002,Concentrado!$A$2:$A1002,"="&amp;$A13,Concentrado!$B$2:$B1002, "=Baja California")</f>
        <v>26.521039255750452</v>
      </c>
      <c r="N13" s="12">
        <f>SUMIFS(Concentrado!O$2:O1002,Concentrado!$A$2:$A1002,"="&amp;$A13,Concentrado!$B$2:$B1002, "=Baja California")</f>
        <v>3.240981179385146</v>
      </c>
      <c r="O13" s="12">
        <f>SUMIFS(Concentrado!P$2:P1002,Concentrado!$A$2:$A1002,"="&amp;$A13,Concentrado!$B$2:$B1002, "=Baja California")</f>
        <v>4.7407173297909644</v>
      </c>
      <c r="P13" s="12">
        <f>SUMIFS(Concentrado!Q$2:Q1002,Concentrado!$A$2:$A1002,"="&amp;$A13,Concentrado!$B$2:$B1002, "=Baja California")</f>
        <v>7.4437732057681059</v>
      </c>
      <c r="Q13" s="12">
        <f>SUMIFS(Concentrado!R$2:R1002,Concentrado!$A$2:$A1002,"="&amp;$A13,Concentrado!$B$2:$B1002, "=Baja California")</f>
        <v>7.9114448207901855</v>
      </c>
    </row>
    <row r="14" spans="1:17" x14ac:dyDescent="0.25">
      <c r="A14" s="5">
        <v>2002</v>
      </c>
      <c r="B14" s="12">
        <f>SUMIFS(Concentrado!C$2:C1003,Concentrado!$A$2:$A1003,"="&amp;$A14,Concentrado!$B$2:$B1003, "=Baja California")</f>
        <v>8.5115944940197537</v>
      </c>
      <c r="C14" s="12">
        <f>SUMIFS(Concentrado!D$2:D1003,Concentrado!$A$2:$A1003,"="&amp;$A14,Concentrado!$B$2:$B1003, "=Baja California")</f>
        <v>23.151537023733731</v>
      </c>
      <c r="D14" s="12">
        <f>SUMIFS(Concentrado!E$2:E1003,Concentrado!$A$2:$A1003,"="&amp;$A14,Concentrado!$B$2:$B1003, "=Baja California")</f>
        <v>17.771205252660526</v>
      </c>
      <c r="E14" s="12">
        <f>SUMIFS(Concentrado!F$2:F1003,Concentrado!$A$2:$A1003,"="&amp;$A14,Concentrado!$B$2:$B1003, "=Baja California")</f>
        <v>16.343161973428874</v>
      </c>
      <c r="F14" s="12">
        <f>SUMIFS(Concentrado!G$2:G1003,Concentrado!$A$2:$A1003,"="&amp;$A14,Concentrado!$B$2:$B1003, "=Baja California")</f>
        <v>40.803835560542687</v>
      </c>
      <c r="G14" s="12">
        <f>SUMIFS(Concentrado!H$2:H1003,Concentrado!$A$2:$A1003,"="&amp;$A14,Concentrado!$B$2:$B1003, "=Baja California")</f>
        <v>44.002950697003712</v>
      </c>
      <c r="H14" s="12">
        <f>SUMIFS(Concentrado!I$2:I1003,Concentrado!$A$2:$A1003,"="&amp;$A14,Concentrado!$B$2:$B1003, "=Baja California")</f>
        <v>41.912651345015085</v>
      </c>
      <c r="I14" s="12">
        <f>SUMIFS(Concentrado!J$2:J1003,Concentrado!$A$2:$A1003,"="&amp;$A14,Concentrado!$B$2:$B1003, "=Baja California")</f>
        <v>46.151459722292614</v>
      </c>
      <c r="J14" s="12">
        <f>SUMIFS(Concentrado!K$2:K1003,Concentrado!$A$2:$A1003,"="&amp;$A14,Concentrado!$B$2:$B1003, "=Baja California")</f>
        <v>57.105378357213077</v>
      </c>
      <c r="K14" s="12">
        <f>SUMIFS(Concentrado!L$2:L1003,Concentrado!$A$2:$A1003,"="&amp;$A14,Concentrado!$B$2:$B1003, "=Baja California")</f>
        <v>7.8387356233044478</v>
      </c>
      <c r="L14" s="12">
        <f>SUMIFS(Concentrado!M$2:M1003,Concentrado!$A$2:$A1003,"="&amp;$A14,Concentrado!$B$2:$B1003, "=Baja California")</f>
        <v>15.260920078220735</v>
      </c>
      <c r="M14" s="12">
        <f>SUMIFS(Concentrado!N$2:N1003,Concentrado!$A$2:$A1003,"="&amp;$A14,Concentrado!$B$2:$B1003, "=Baja California")</f>
        <v>27.568214521052699</v>
      </c>
      <c r="N14" s="12">
        <f>SUMIFS(Concentrado!O$2:O1003,Concentrado!$A$2:$A1003,"="&amp;$A14,Concentrado!$B$2:$B1003, "=Baja California")</f>
        <v>2.5341067734370322</v>
      </c>
      <c r="O14" s="12">
        <f>SUMIFS(Concentrado!P$2:P1003,Concentrado!$A$2:$A1003,"="&amp;$A14,Concentrado!$B$2:$B1003, "=Baja California")</f>
        <v>4.5378884722184676</v>
      </c>
      <c r="P14" s="12">
        <f>SUMIFS(Concentrado!Q$2:Q1003,Concentrado!$A$2:$A1003,"="&amp;$A14,Concentrado!$B$2:$B1003, "=Baja California")</f>
        <v>7.0435015745634164</v>
      </c>
      <c r="Q14" s="12">
        <f>SUMIFS(Concentrado!R$2:R1003,Concentrado!$A$2:$A1003,"="&amp;$A14,Concentrado!$B$2:$B1003, "=Baja California")</f>
        <v>9.6185451609629453</v>
      </c>
    </row>
    <row r="15" spans="1:17" x14ac:dyDescent="0.25">
      <c r="A15" s="5">
        <v>2003</v>
      </c>
      <c r="B15" s="12">
        <f>SUMIFS(Concentrado!C$2:C1004,Concentrado!$A$2:$A1004,"="&amp;$A15,Concentrado!$B$2:$B1004, "=Baja California")</f>
        <v>9.4218040735842887</v>
      </c>
      <c r="C15" s="12">
        <f>SUMIFS(Concentrado!D$2:D1004,Concentrado!$A$2:$A1004,"="&amp;$A15,Concentrado!$B$2:$B1004, "=Baja California")</f>
        <v>19.516594152424602</v>
      </c>
      <c r="D15" s="12">
        <f>SUMIFS(Concentrado!E$2:E1004,Concentrado!$A$2:$A1004,"="&amp;$A15,Concentrado!$B$2:$B1004, "=Baja California")</f>
        <v>12.975534248541015</v>
      </c>
      <c r="E15" s="12">
        <f>SUMIFS(Concentrado!F$2:F1004,Concentrado!$A$2:$A1004,"="&amp;$A15,Concentrado!$B$2:$B1004, "=Baja California")</f>
        <v>16.028601130550665</v>
      </c>
      <c r="F15" s="12">
        <f>SUMIFS(Concentrado!G$2:G1004,Concentrado!$A$2:$A1004,"="&amp;$A15,Concentrado!$B$2:$B1004, "=Baja California")</f>
        <v>54.232804232804234</v>
      </c>
      <c r="G15" s="12">
        <f>SUMIFS(Concentrado!H$2:H1004,Concentrado!$A$2:$A1004,"="&amp;$A15,Concentrado!$B$2:$B1004, "=Baja California")</f>
        <v>47.44880755882695</v>
      </c>
      <c r="H15" s="12">
        <f>SUMIFS(Concentrado!I$2:I1004,Concentrado!$A$2:$A1004,"="&amp;$A15,Concentrado!$B$2:$B1004, "=Baja California")</f>
        <v>45.11081569943557</v>
      </c>
      <c r="I15" s="12">
        <f>SUMIFS(Concentrado!J$2:J1004,Concentrado!$A$2:$A1004,"="&amp;$A15,Concentrado!$B$2:$B1004, "=Baja California")</f>
        <v>49.850671864668861</v>
      </c>
      <c r="J15" s="12">
        <f>SUMIFS(Concentrado!K$2:K1004,Concentrado!$A$2:$A1004,"="&amp;$A15,Concentrado!$B$2:$B1004, "=Baja California")</f>
        <v>55.804803924888802</v>
      </c>
      <c r="K15" s="12">
        <f>SUMIFS(Concentrado!L$2:L1004,Concentrado!$A$2:$A1004,"="&amp;$A15,Concentrado!$B$2:$B1004, "=Baja California")</f>
        <v>6.9940057689504433</v>
      </c>
      <c r="L15" s="12">
        <f>SUMIFS(Concentrado!M$2:M1004,Concentrado!$A$2:$A1004,"="&amp;$A15,Concentrado!$B$2:$B1004, "=Baja California")</f>
        <v>15.42362324836966</v>
      </c>
      <c r="M15" s="12">
        <f>SUMIFS(Concentrado!N$2:N1004,Concentrado!$A$2:$A1004,"="&amp;$A15,Concentrado!$B$2:$B1004, "=Baja California")</f>
        <v>27.095546305780143</v>
      </c>
      <c r="N15" s="12">
        <f>SUMIFS(Concentrado!O$2:O1004,Concentrado!$A$2:$A1004,"="&amp;$A15,Concentrado!$B$2:$B1004, "=Baja California")</f>
        <v>3.4328306972676161</v>
      </c>
      <c r="O15" s="12">
        <f>SUMIFS(Concentrado!P$2:P1004,Concentrado!$A$2:$A1004,"="&amp;$A15,Concentrado!$B$2:$B1004, "=Baja California")</f>
        <v>5.0047450648964347</v>
      </c>
      <c r="P15" s="12">
        <f>SUMIFS(Concentrado!Q$2:Q1004,Concentrado!$A$2:$A1004,"="&amp;$A15,Concentrado!$B$2:$B1004, "=Baja California")</f>
        <v>8.797723046206082</v>
      </c>
      <c r="Q15" s="12">
        <f>SUMIFS(Concentrado!R$2:R1004,Concentrado!$A$2:$A1004,"="&amp;$A15,Concentrado!$B$2:$B1004, "=Baja California")</f>
        <v>8.6136702628126507</v>
      </c>
    </row>
    <row r="16" spans="1:17" x14ac:dyDescent="0.25">
      <c r="A16" s="5">
        <v>2004</v>
      </c>
      <c r="B16" s="12">
        <f>SUMIFS(Concentrado!C$2:C1005,Concentrado!$A$2:$A1005,"="&amp;$A16,Concentrado!$B$2:$B1005, "=Baja California")</f>
        <v>9.3045203353614969</v>
      </c>
      <c r="C16" s="12">
        <f>SUMIFS(Concentrado!D$2:D1005,Concentrado!$A$2:$A1005,"="&amp;$A16,Concentrado!$B$2:$B1005, "=Baja California")</f>
        <v>22.928996540712259</v>
      </c>
      <c r="D16" s="12">
        <f>SUMIFS(Concentrado!E$2:E1005,Concentrado!$A$2:$A1005,"="&amp;$A16,Concentrado!$B$2:$B1005, "=Baja California")</f>
        <v>12.05389561326399</v>
      </c>
      <c r="E16" s="12">
        <f>SUMIFS(Concentrado!F$2:F1005,Concentrado!$A$2:$A1005,"="&amp;$A16,Concentrado!$B$2:$B1005, "=Baja California")</f>
        <v>17.639847238922911</v>
      </c>
      <c r="F16" s="12">
        <f>SUMIFS(Concentrado!G$2:G1005,Concentrado!$A$2:$A1005,"="&amp;$A16,Concentrado!$B$2:$B1005, "=Baja California")</f>
        <v>40.659437390753965</v>
      </c>
      <c r="G16" s="12">
        <f>SUMIFS(Concentrado!H$2:H1005,Concentrado!$A$2:$A1005,"="&amp;$A16,Concentrado!$B$2:$B1005, "=Baja California")</f>
        <v>50.663948357861493</v>
      </c>
      <c r="H16" s="12">
        <f>SUMIFS(Concentrado!I$2:I1005,Concentrado!$A$2:$A1005,"="&amp;$A16,Concentrado!$B$2:$B1005, "=Baja California")</f>
        <v>46.997031059737111</v>
      </c>
      <c r="I16" s="12">
        <f>SUMIFS(Concentrado!J$2:J1005,Concentrado!$A$2:$A1005,"="&amp;$A16,Concentrado!$B$2:$B1005, "=Baja California")</f>
        <v>54.429470292395109</v>
      </c>
      <c r="J16" s="12">
        <f>SUMIFS(Concentrado!K$2:K1005,Concentrado!$A$2:$A1005,"="&amp;$A16,Concentrado!$B$2:$B1005, "=Baja California")</f>
        <v>60.080639819428676</v>
      </c>
      <c r="K16" s="12">
        <f>SUMIFS(Concentrado!L$2:L1005,Concentrado!$A$2:$A1005,"="&amp;$A16,Concentrado!$B$2:$B1005, "=Baja California")</f>
        <v>7.9844950415569693</v>
      </c>
      <c r="L16" s="12">
        <f>SUMIFS(Concentrado!M$2:M1005,Concentrado!$A$2:$A1005,"="&amp;$A16,Concentrado!$B$2:$B1005, "=Baja California")</f>
        <v>15.825770441112917</v>
      </c>
      <c r="M16" s="12">
        <f>SUMIFS(Concentrado!N$2:N1005,Concentrado!$A$2:$A1005,"="&amp;$A16,Concentrado!$B$2:$B1005, "=Baja California")</f>
        <v>28.410235317314768</v>
      </c>
      <c r="N16" s="12">
        <f>SUMIFS(Concentrado!O$2:O1005,Concentrado!$A$2:$A1005,"="&amp;$A16,Concentrado!$B$2:$B1005, "=Baja California")</f>
        <v>2.9029050822610727</v>
      </c>
      <c r="O16" s="12">
        <f>SUMIFS(Concentrado!P$2:P1005,Concentrado!$A$2:$A1005,"="&amp;$A16,Concentrado!$B$2:$B1005, "=Baja California")</f>
        <v>4.0683557740139324</v>
      </c>
      <c r="P16" s="12">
        <f>SUMIFS(Concentrado!Q$2:Q1005,Concentrado!$A$2:$A1005,"="&amp;$A16,Concentrado!$B$2:$B1005, "=Baja California")</f>
        <v>7.3758115630526264</v>
      </c>
      <c r="Q16" s="12">
        <f>SUMIFS(Concentrado!R$2:R1005,Concentrado!$A$2:$A1005,"="&amp;$A16,Concentrado!$B$2:$B1005, "=Baja California")</f>
        <v>10.061179850571786</v>
      </c>
    </row>
    <row r="17" spans="1:17" x14ac:dyDescent="0.25">
      <c r="A17" s="5">
        <v>2005</v>
      </c>
      <c r="B17" s="12">
        <f>SUMIFS(Concentrado!C$2:C1006,Concentrado!$A$2:$A1006,"="&amp;$A17,Concentrado!$B$2:$B1006, "=Baja California")</f>
        <v>4.5909315983984209</v>
      </c>
      <c r="C17" s="12">
        <f>SUMIFS(Concentrado!D$2:D1006,Concentrado!$A$2:$A1006,"="&amp;$A17,Concentrado!$B$2:$B1006, "=Baja California")</f>
        <v>19.019573764793456</v>
      </c>
      <c r="D17" s="12">
        <f>SUMIFS(Concentrado!E$2:E1006,Concentrado!$A$2:$A1006,"="&amp;$A17,Concentrado!$B$2:$B1006, "=Baja California")</f>
        <v>12.606553708168196</v>
      </c>
      <c r="E17" s="12">
        <f>SUMIFS(Concentrado!F$2:F1006,Concentrado!$A$2:$A1006,"="&amp;$A17,Concentrado!$B$2:$B1006, "=Baja California")</f>
        <v>17.847480530665088</v>
      </c>
      <c r="F17" s="12">
        <f>SUMIFS(Concentrado!G$2:G1006,Concentrado!$A$2:$A1006,"="&amp;$A17,Concentrado!$B$2:$B1006, "=Baja California")</f>
        <v>35.464949472409067</v>
      </c>
      <c r="G17" s="12">
        <f>SUMIFS(Concentrado!H$2:H1006,Concentrado!$A$2:$A1006,"="&amp;$A17,Concentrado!$B$2:$B1006, "=Baja California")</f>
        <v>51.873797217697152</v>
      </c>
      <c r="H17" s="12">
        <f>SUMIFS(Concentrado!I$2:I1006,Concentrado!$A$2:$A1006,"="&amp;$A17,Concentrado!$B$2:$B1006, "=Baja California")</f>
        <v>50.896465584360207</v>
      </c>
      <c r="I17" s="12">
        <f>SUMIFS(Concentrado!J$2:J1006,Concentrado!$A$2:$A1006,"="&amp;$A17,Concentrado!$B$2:$B1006, "=Baja California")</f>
        <v>52.876958353571062</v>
      </c>
      <c r="J17" s="12">
        <f>SUMIFS(Concentrado!K$2:K1006,Concentrado!$A$2:$A1006,"="&amp;$A17,Concentrado!$B$2:$B1006, "=Baja California")</f>
        <v>56.228548495206987</v>
      </c>
      <c r="K17" s="12">
        <f>SUMIFS(Concentrado!L$2:L1006,Concentrado!$A$2:$A1006,"="&amp;$A17,Concentrado!$B$2:$B1006, "=Baja California")</f>
        <v>8.9185306163401421</v>
      </c>
      <c r="L17" s="12">
        <f>SUMIFS(Concentrado!M$2:M1006,Concentrado!$A$2:$A1006,"="&amp;$A17,Concentrado!$B$2:$B1006, "=Baja California")</f>
        <v>14.318422200452336</v>
      </c>
      <c r="M17" s="12">
        <f>SUMIFS(Concentrado!N$2:N1006,Concentrado!$A$2:$A1006,"="&amp;$A17,Concentrado!$B$2:$B1006, "=Baja California")</f>
        <v>25.8609068374587</v>
      </c>
      <c r="N17" s="12">
        <f>SUMIFS(Concentrado!O$2:O1006,Concentrado!$A$2:$A1006,"="&amp;$A17,Concentrado!$B$2:$B1006, "=Baja California")</f>
        <v>2.4002891642475515</v>
      </c>
      <c r="O17" s="12">
        <f>SUMIFS(Concentrado!P$2:P1006,Concentrado!$A$2:$A1006,"="&amp;$A17,Concentrado!$B$2:$B1006, "=Baja California")</f>
        <v>3.1707924716327316</v>
      </c>
      <c r="P17" s="12">
        <f>SUMIFS(Concentrado!Q$2:Q1006,Concentrado!$A$2:$A1006,"="&amp;$A17,Concentrado!$B$2:$B1006, "=Baja California")</f>
        <v>8.3959604630389624</v>
      </c>
      <c r="Q17" s="12">
        <f>SUMIFS(Concentrado!R$2:R1006,Concentrado!$A$2:$A1006,"="&amp;$A17,Concentrado!$B$2:$B1006, "=Baja California")</f>
        <v>9.3714247492011644</v>
      </c>
    </row>
    <row r="18" spans="1:17" x14ac:dyDescent="0.25">
      <c r="A18" s="5">
        <v>2006</v>
      </c>
      <c r="B18" s="12">
        <f>SUMIFS(Concentrado!C$2:C1007,Concentrado!$A$2:$A1007,"="&amp;$A18,Concentrado!$B$2:$B1007, "=Baja California")</f>
        <v>5.5284013489299291</v>
      </c>
      <c r="C18" s="12">
        <f>SUMIFS(Concentrado!D$2:D1007,Concentrado!$A$2:$A1007,"="&amp;$A18,Concentrado!$B$2:$B1007, "=Baja California")</f>
        <v>16.585204046789787</v>
      </c>
      <c r="D18" s="12">
        <f>SUMIFS(Concentrado!E$2:E1007,Concentrado!$A$2:$A1007,"="&amp;$A18,Concentrado!$B$2:$B1007, "=Baja California")</f>
        <v>11.085882744207625</v>
      </c>
      <c r="E18" s="12">
        <f>SUMIFS(Concentrado!F$2:F1007,Concentrado!$A$2:$A1007,"="&amp;$A18,Concentrado!$B$2:$B1007, "=Baja California")</f>
        <v>17.655294740775108</v>
      </c>
      <c r="F18" s="12">
        <f>SUMIFS(Concentrado!G$2:G1007,Concentrado!$A$2:$A1007,"="&amp;$A18,Concentrado!$B$2:$B1007, "=Baja California")</f>
        <v>32.951549859103714</v>
      </c>
      <c r="G18" s="12">
        <f>SUMIFS(Concentrado!H$2:H1007,Concentrado!$A$2:$A1007,"="&amp;$A18,Concentrado!$B$2:$B1007, "=Baja California")</f>
        <v>52.353242533284615</v>
      </c>
      <c r="H18" s="12">
        <f>SUMIFS(Concentrado!I$2:I1007,Concentrado!$A$2:$A1007,"="&amp;$A18,Concentrado!$B$2:$B1007, "=Baja California")</f>
        <v>52.408788550695427</v>
      </c>
      <c r="I18" s="12">
        <f>SUMIFS(Concentrado!J$2:J1007,Concentrado!$A$2:$A1007,"="&amp;$A18,Concentrado!$B$2:$B1007, "=Baja California")</f>
        <v>52.296282209755631</v>
      </c>
      <c r="J18" s="12">
        <f>SUMIFS(Concentrado!K$2:K1007,Concentrado!$A$2:$A1007,"="&amp;$A18,Concentrado!$B$2:$B1007, "=Baja California")</f>
        <v>55.755012678397328</v>
      </c>
      <c r="K18" s="12">
        <f>SUMIFS(Concentrado!L$2:L1007,Concentrado!$A$2:$A1007,"="&amp;$A18,Concentrado!$B$2:$B1007, "=Baja California")</f>
        <v>7.3478235134434549</v>
      </c>
      <c r="L18" s="12">
        <f>SUMIFS(Concentrado!M$2:M1007,Concentrado!$A$2:$A1007,"="&amp;$A18,Concentrado!$B$2:$B1007, "=Baja California")</f>
        <v>14.763682429789164</v>
      </c>
      <c r="M18" s="12">
        <f>SUMIFS(Concentrado!N$2:N1007,Concentrado!$A$2:$A1007,"="&amp;$A18,Concentrado!$B$2:$B1007, "=Baja California")</f>
        <v>26.607538802660756</v>
      </c>
      <c r="N18" s="12">
        <f>SUMIFS(Concentrado!O$2:O1007,Concentrado!$A$2:$A1007,"="&amp;$A18,Concentrado!$B$2:$B1007, "=Baja California")</f>
        <v>2.6182591883672122</v>
      </c>
      <c r="O18" s="12">
        <f>SUMIFS(Concentrado!P$2:P1007,Concentrado!$A$2:$A1007,"="&amp;$A18,Concentrado!$B$2:$B1007, "=Baja California")</f>
        <v>4.0989267049530183</v>
      </c>
      <c r="P18" s="12">
        <f>SUMIFS(Concentrado!Q$2:Q1007,Concentrado!$A$2:$A1007,"="&amp;$A18,Concentrado!$B$2:$B1007, "=Baja California")</f>
        <v>9.1167439889020656</v>
      </c>
      <c r="Q18" s="12">
        <f>SUMIFS(Concentrado!R$2:R1007,Concentrado!$A$2:$A1007,"="&amp;$A18,Concentrado!$B$2:$B1007, "=Baja California")</f>
        <v>9.3548678990599559</v>
      </c>
    </row>
    <row r="19" spans="1:17" x14ac:dyDescent="0.25">
      <c r="A19" s="5">
        <v>2007</v>
      </c>
      <c r="B19" s="12">
        <f>SUMIFS(Concentrado!C$2:C1008,Concentrado!$A$2:$A1008,"="&amp;$A19,Concentrado!$B$2:$B1008, "=Baja California")</f>
        <v>4.2130780424094914</v>
      </c>
      <c r="C19" s="12">
        <f>SUMIFS(Concentrado!D$2:D1008,Concentrado!$A$2:$A1008,"="&amp;$A19,Concentrado!$B$2:$B1008, "=Baja California")</f>
        <v>13.611482906246051</v>
      </c>
      <c r="D19" s="12">
        <f>SUMIFS(Concentrado!E$2:E1008,Concentrado!$A$2:$A1008,"="&amp;$A19,Concentrado!$B$2:$B1008, "=Baja California")</f>
        <v>12.460993114638486</v>
      </c>
      <c r="E19" s="12">
        <f>SUMIFS(Concentrado!F$2:F1008,Concentrado!$A$2:$A1008,"="&amp;$A19,Concentrado!$B$2:$B1008, "=Baja California")</f>
        <v>19.61943596772868</v>
      </c>
      <c r="F19" s="12">
        <f>SUMIFS(Concentrado!G$2:G1008,Concentrado!$A$2:$A1008,"="&amp;$A19,Concentrado!$B$2:$B1008, "=Baja California")</f>
        <v>37.797928673508693</v>
      </c>
      <c r="G19" s="12">
        <f>SUMIFS(Concentrado!H$2:H1008,Concentrado!$A$2:$A1008,"="&amp;$A19,Concentrado!$B$2:$B1008, "=Baja California")</f>
        <v>53.083491034288329</v>
      </c>
      <c r="H19" s="12">
        <f>SUMIFS(Concentrado!I$2:I1008,Concentrado!$A$2:$A1008,"="&amp;$A19,Concentrado!$B$2:$B1008, "=Baja California")</f>
        <v>53.868382025609208</v>
      </c>
      <c r="I19" s="12">
        <f>SUMIFS(Concentrado!J$2:J1008,Concentrado!$A$2:$A1008,"="&amp;$A19,Concentrado!$B$2:$B1008, "=Baja California")</f>
        <v>52.279486811065979</v>
      </c>
      <c r="J19" s="12">
        <f>SUMIFS(Concentrado!K$2:K1008,Concentrado!$A$2:$A1008,"="&amp;$A19,Concentrado!$B$2:$B1008, "=Baja California")</f>
        <v>50.717560172119803</v>
      </c>
      <c r="K19" s="12">
        <f>SUMIFS(Concentrado!L$2:L1008,Concentrado!$A$2:$A1008,"="&amp;$A19,Concentrado!$B$2:$B1008, "=Baja California")</f>
        <v>9.9968909669092909</v>
      </c>
      <c r="L19" s="12">
        <f>SUMIFS(Concentrado!M$2:M1008,Concentrado!$A$2:$A1008,"="&amp;$A19,Concentrado!$B$2:$B1008, "=Baja California")</f>
        <v>11.69636243128387</v>
      </c>
      <c r="M19" s="12">
        <f>SUMIFS(Concentrado!N$2:N1008,Concentrado!$A$2:$A1008,"="&amp;$A19,Concentrado!$B$2:$B1008, "=Baja California")</f>
        <v>21.402474521177254</v>
      </c>
      <c r="N19" s="12">
        <f>SUMIFS(Concentrado!O$2:O1008,Concentrado!$A$2:$A1008,"="&amp;$A19,Concentrado!$B$2:$B1008, "=Baja California")</f>
        <v>1.7538924607583426</v>
      </c>
      <c r="O19" s="12">
        <f>SUMIFS(Concentrado!P$2:P1008,Concentrado!$A$2:$A1008,"="&amp;$A19,Concentrado!$B$2:$B1008, "=Baja California")</f>
        <v>3.3417286938413699</v>
      </c>
      <c r="P19" s="12">
        <f>SUMIFS(Concentrado!Q$2:Q1008,Concentrado!$A$2:$A1008,"="&amp;$A19,Concentrado!$B$2:$B1008, "=Baja California")</f>
        <v>6.298041309152854</v>
      </c>
      <c r="Q19" s="12">
        <f>SUMIFS(Concentrado!R$2:R1008,Concentrado!$A$2:$A1008,"="&amp;$A19,Concentrado!$B$2:$B1008, "=Baja California")</f>
        <v>9.6636612680123157</v>
      </c>
    </row>
    <row r="20" spans="1:17" x14ac:dyDescent="0.25">
      <c r="A20" s="5">
        <v>2008</v>
      </c>
      <c r="B20" s="12">
        <f>SUMIFS(Concentrado!C$2:C1009,Concentrado!$A$2:$A1009,"="&amp;$A20,Concentrado!$B$2:$B1009, "=Baja California")</f>
        <v>2.9068922415046075</v>
      </c>
      <c r="C20" s="12">
        <f>SUMIFS(Concentrado!D$2:D1009,Concentrado!$A$2:$A1009,"="&amp;$A20,Concentrado!$B$2:$B1009, "=Baja California")</f>
        <v>12.596533046519966</v>
      </c>
      <c r="D20" s="12">
        <f>SUMIFS(Concentrado!E$2:E1009,Concentrado!$A$2:$A1009,"="&amp;$A20,Concentrado!$B$2:$B1009, "=Baja California")</f>
        <v>12.329363535136759</v>
      </c>
      <c r="E20" s="12">
        <f>SUMIFS(Concentrado!F$2:F1009,Concentrado!$A$2:$A1009,"="&amp;$A20,Concentrado!$B$2:$B1009, "=Baja California")</f>
        <v>19.649923134124212</v>
      </c>
      <c r="F20" s="12">
        <f>SUMIFS(Concentrado!G$2:G1009,Concentrado!$A$2:$A1009,"="&amp;$A20,Concentrado!$B$2:$B1009, "=Baja California")</f>
        <v>42.126750143847445</v>
      </c>
      <c r="G20" s="12">
        <f>SUMIFS(Concentrado!H$2:H1009,Concentrado!$A$2:$A1009,"="&amp;$A20,Concentrado!$B$2:$B1009, "=Baja California")</f>
        <v>51.811983837793257</v>
      </c>
      <c r="H20" s="12">
        <f>SUMIFS(Concentrado!I$2:I1009,Concentrado!$A$2:$A1009,"="&amp;$A20,Concentrado!$B$2:$B1009, "=Baja California")</f>
        <v>53.017139628570433</v>
      </c>
      <c r="I20" s="12">
        <f>SUMIFS(Concentrado!J$2:J1009,Concentrado!$A$2:$A1009,"="&amp;$A20,Concentrado!$B$2:$B1009, "=Baja California")</f>
        <v>50.578215975585124</v>
      </c>
      <c r="J20" s="12">
        <f>SUMIFS(Concentrado!K$2:K1009,Concentrado!$A$2:$A1009,"="&amp;$A20,Concentrado!$B$2:$B1009, "=Baja California")</f>
        <v>55.759874293947519</v>
      </c>
      <c r="K20" s="12">
        <f>SUMIFS(Concentrado!L$2:L1009,Concentrado!$A$2:$A1009,"="&amp;$A20,Concentrado!$B$2:$B1009, "=Baja California")</f>
        <v>9.1356142787041001</v>
      </c>
      <c r="L20" s="12">
        <f>SUMIFS(Concentrado!M$2:M1009,Concentrado!$A$2:$A1009,"="&amp;$A20,Concentrado!$B$2:$B1009, "=Baja California")</f>
        <v>32.757702627924701</v>
      </c>
      <c r="M20" s="12">
        <f>SUMIFS(Concentrado!N$2:N1009,Concentrado!$A$2:$A1009,"="&amp;$A20,Concentrado!$B$2:$B1009, "=Baja California")</f>
        <v>59.789401989884176</v>
      </c>
      <c r="N20" s="12">
        <f>SUMIFS(Concentrado!O$2:O1009,Concentrado!$A$2:$A1009,"="&amp;$A20,Concentrado!$B$2:$B1009, "=Baja California")</f>
        <v>5.084233198590149</v>
      </c>
      <c r="O20" s="12">
        <f>SUMIFS(Concentrado!P$2:P1009,Concentrado!$A$2:$A1009,"="&amp;$A20,Concentrado!$B$2:$B1009, "=Baja California")</f>
        <v>4.7668862612271008</v>
      </c>
      <c r="P20" s="12">
        <f>SUMIFS(Concentrado!Q$2:Q1009,Concentrado!$A$2:$A1009,"="&amp;$A20,Concentrado!$B$2:$B1009, "=Baja California")</f>
        <v>6.9495922905856187</v>
      </c>
      <c r="Q20" s="12">
        <f>SUMIFS(Concentrado!R$2:R1009,Concentrado!$A$2:$A1009,"="&amp;$A20,Concentrado!$B$2:$B1009, "=Baja California")</f>
        <v>9.1029870848515859</v>
      </c>
    </row>
    <row r="21" spans="1:17" x14ac:dyDescent="0.25">
      <c r="A21" s="5">
        <v>2009</v>
      </c>
      <c r="B21" s="12">
        <f>SUMIFS(Concentrado!C$2:C1010,Concentrado!$A$2:$A1010,"="&amp;$A21,Concentrado!$B$2:$B1010, "=Baja California")</f>
        <v>4.1866202059173041</v>
      </c>
      <c r="C21" s="12">
        <f>SUMIFS(Concentrado!D$2:D1010,Concentrado!$A$2:$A1010,"="&amp;$A21,Concentrado!$B$2:$B1010, "=Baja California")</f>
        <v>11.915765201456944</v>
      </c>
      <c r="D21" s="12">
        <f>SUMIFS(Concentrado!E$2:E1010,Concentrado!$A$2:$A1010,"="&amp;$A21,Concentrado!$B$2:$B1010, "=Baja California")</f>
        <v>13.194730572315216</v>
      </c>
      <c r="E21" s="12">
        <f>SUMIFS(Concentrado!F$2:F1010,Concentrado!$A$2:$A1010,"="&amp;$A21,Concentrado!$B$2:$B1010, "=Baja California")</f>
        <v>20.041053039082541</v>
      </c>
      <c r="F21" s="12">
        <f>SUMIFS(Concentrado!G$2:G1010,Concentrado!$A$2:$A1010,"="&amp;$A21,Concentrado!$B$2:$B1010, "=Baja California")</f>
        <v>33.603246791379298</v>
      </c>
      <c r="G21" s="12">
        <f>SUMIFS(Concentrado!H$2:H1010,Concentrado!$A$2:$A1010,"="&amp;$A21,Concentrado!$B$2:$B1010, "=Baja California")</f>
        <v>53.570983629704074</v>
      </c>
      <c r="H21" s="12">
        <f>SUMIFS(Concentrado!I$2:I1010,Concentrado!$A$2:$A1010,"="&amp;$A21,Concentrado!$B$2:$B1010, "=Baja California")</f>
        <v>54.817394291791473</v>
      </c>
      <c r="I21" s="12">
        <f>SUMIFS(Concentrado!J$2:J1010,Concentrado!$A$2:$A1010,"="&amp;$A21,Concentrado!$B$2:$B1010, "=Baja California")</f>
        <v>52.295203514961663</v>
      </c>
      <c r="J21" s="12">
        <f>SUMIFS(Concentrado!K$2:K1010,Concentrado!$A$2:$A1010,"="&amp;$A21,Concentrado!$B$2:$B1010, "=Baja California")</f>
        <v>55.679322878100301</v>
      </c>
      <c r="K21" s="12">
        <f>SUMIFS(Concentrado!L$2:L1010,Concentrado!$A$2:$A1010,"="&amp;$A21,Concentrado!$B$2:$B1010, "=Baja California")</f>
        <v>11.691699468379065</v>
      </c>
      <c r="L21" s="12">
        <f>SUMIFS(Concentrado!M$2:M1010,Concentrado!$A$2:$A1010,"="&amp;$A21,Concentrado!$B$2:$B1010, "=Baja California")</f>
        <v>47.852912031780981</v>
      </c>
      <c r="M21" s="12">
        <f>SUMIFS(Concentrado!N$2:N1010,Concentrado!$A$2:$A1010,"="&amp;$A21,Concentrado!$B$2:$B1010, "=Baja California")</f>
        <v>84.752238640073912</v>
      </c>
      <c r="N21" s="12">
        <f>SUMIFS(Concentrado!O$2:O1010,Concentrado!$A$2:$A1010,"="&amp;$A21,Concentrado!$B$2:$B1010, "=Baja California")</f>
        <v>9.9548347852955459</v>
      </c>
      <c r="O21" s="12">
        <f>SUMIFS(Concentrado!P$2:P1010,Concentrado!$A$2:$A1010,"="&amp;$A21,Concentrado!$B$2:$B1010, "=Baja California")</f>
        <v>2.4757124075876318</v>
      </c>
      <c r="P21" s="12">
        <f>SUMIFS(Concentrado!Q$2:Q1010,Concentrado!$A$2:$A1010,"="&amp;$A21,Concentrado!$B$2:$B1010, "=Baja California")</f>
        <v>6.2611286770554555</v>
      </c>
      <c r="Q21" s="12">
        <f>SUMIFS(Concentrado!R$2:R1010,Concentrado!$A$2:$A1010,"="&amp;$A21,Concentrado!$B$2:$B1010, "=Baja California")</f>
        <v>8.7847468683176029</v>
      </c>
    </row>
    <row r="22" spans="1:17" x14ac:dyDescent="0.25">
      <c r="A22" s="5">
        <v>2010</v>
      </c>
      <c r="B22" s="12">
        <f>SUMIFS(Concentrado!C$2:C1011,Concentrado!$A$2:$A1011,"="&amp;$A22,Concentrado!$B$2:$B1011, "=Baja California")</f>
        <v>2.5788399733090066</v>
      </c>
      <c r="C22" s="12">
        <f>SUMIFS(Concentrado!D$2:D1011,Concentrado!$A$2:$A1011,"="&amp;$A22,Concentrado!$B$2:$B1011, "=Baja California")</f>
        <v>11.282424883226902</v>
      </c>
      <c r="D22" s="12">
        <f>SUMIFS(Concentrado!E$2:E1011,Concentrado!$A$2:$A1011,"="&amp;$A22,Concentrado!$B$2:$B1011, "=Baja California")</f>
        <v>13.563262933540011</v>
      </c>
      <c r="E22" s="12">
        <f>SUMIFS(Concentrado!F$2:F1011,Concentrado!$A$2:$A1011,"="&amp;$A22,Concentrado!$B$2:$B1011, "=Baja California")</f>
        <v>19.739391590776982</v>
      </c>
      <c r="F22" s="12">
        <f>SUMIFS(Concentrado!G$2:G1011,Concentrado!$A$2:$A1011,"="&amp;$A22,Concentrado!$B$2:$B1011, "=Baja California")</f>
        <v>36.59349011193855</v>
      </c>
      <c r="G22" s="12">
        <f>SUMIFS(Concentrado!H$2:H1011,Concentrado!$A$2:$A1011,"="&amp;$A22,Concentrado!$B$2:$B1011, "=Baja California")</f>
        <v>56.224720470478417</v>
      </c>
      <c r="H22" s="12">
        <f>SUMIFS(Concentrado!I$2:I1011,Concentrado!$A$2:$A1011,"="&amp;$A22,Concentrado!$B$2:$B1011, "=Baja California")</f>
        <v>56.781683744658856</v>
      </c>
      <c r="I22" s="12">
        <f>SUMIFS(Concentrado!J$2:J1011,Concentrado!$A$2:$A1011,"="&amp;$A22,Concentrado!$B$2:$B1011, "=Baja California")</f>
        <v>55.655126275509389</v>
      </c>
      <c r="J22" s="12">
        <f>SUMIFS(Concentrado!K$2:K1011,Concentrado!$A$2:$A1011,"="&amp;$A22,Concentrado!$B$2:$B1011, "=Baja California")</f>
        <v>57.324086513197258</v>
      </c>
      <c r="K22" s="12">
        <f>SUMIFS(Concentrado!L$2:L1011,Concentrado!$A$2:$A1011,"="&amp;$A22,Concentrado!$B$2:$B1011, "=Baja California")</f>
        <v>10.679555843554558</v>
      </c>
      <c r="L22" s="12">
        <f>SUMIFS(Concentrado!M$2:M1011,Concentrado!$A$2:$A1011,"="&amp;$A22,Concentrado!$B$2:$B1011, "=Baja California")</f>
        <v>47.209918920183824</v>
      </c>
      <c r="M22" s="12">
        <f>SUMIFS(Concentrado!N$2:N1011,Concentrado!$A$2:$A1011,"="&amp;$A22,Concentrado!$B$2:$B1011, "=Baja California")</f>
        <v>85.855893802099061</v>
      </c>
      <c r="N22" s="12">
        <f>SUMIFS(Concentrado!O$2:O1011,Concentrado!$A$2:$A1011,"="&amp;$A22,Concentrado!$B$2:$B1011, "=Baja California")</f>
        <v>7.4969234024087994</v>
      </c>
      <c r="O22" s="12">
        <f>SUMIFS(Concentrado!P$2:P1011,Concentrado!$A$2:$A1011,"="&amp;$A22,Concentrado!$B$2:$B1011, "=Baja California")</f>
        <v>2.6160779084879069</v>
      </c>
      <c r="P22" s="12">
        <f>SUMIFS(Concentrado!Q$2:Q1011,Concentrado!$A$2:$A1011,"="&amp;$A22,Concentrado!$B$2:$B1011, "=Baja California")</f>
        <v>7.63274138230517</v>
      </c>
      <c r="Q22" s="12">
        <f>SUMIFS(Concentrado!R$2:R1011,Concentrado!$A$2:$A1011,"="&amp;$A22,Concentrado!$B$2:$B1011, "=Baja California")</f>
        <v>8.2295400912096888</v>
      </c>
    </row>
    <row r="23" spans="1:17" x14ac:dyDescent="0.25">
      <c r="A23" s="5">
        <v>2011</v>
      </c>
      <c r="B23" s="12">
        <f>SUMIFS(Concentrado!C$2:C1012,Concentrado!$A$2:$A1012,"="&amp;$A23,Concentrado!$B$2:$B1012, "=Baja California")</f>
        <v>2.9194239003503308</v>
      </c>
      <c r="C23" s="12">
        <f>SUMIFS(Concentrado!D$2:D1012,Concentrado!$A$2:$A1012,"="&amp;$A23,Concentrado!$B$2:$B1012, "=Baja California")</f>
        <v>12.002076034773584</v>
      </c>
      <c r="D23" s="12">
        <f>SUMIFS(Concentrado!E$2:E1012,Concentrado!$A$2:$A1012,"="&amp;$A23,Concentrado!$B$2:$B1012, "=Baja California")</f>
        <v>10.75586549258318</v>
      </c>
      <c r="E23" s="12">
        <f>SUMIFS(Concentrado!F$2:F1012,Concentrado!$A$2:$A1012,"="&amp;$A23,Concentrado!$B$2:$B1012, "=Baja California")</f>
        <v>19.620589799657232</v>
      </c>
      <c r="F23" s="12">
        <f>SUMIFS(Concentrado!G$2:G1012,Concentrado!$A$2:$A1012,"="&amp;$A23,Concentrado!$B$2:$B1012, "=Baja California")</f>
        <v>40.942520915306183</v>
      </c>
      <c r="G23" s="12">
        <f>SUMIFS(Concentrado!H$2:H1012,Concentrado!$A$2:$A1012,"="&amp;$A23,Concentrado!$B$2:$B1012, "=Baja California")</f>
        <v>52.410999048596075</v>
      </c>
      <c r="H23" s="12">
        <f>SUMIFS(Concentrado!I$2:I1012,Concentrado!$A$2:$A1012,"="&amp;$A23,Concentrado!$B$2:$B1012, "=Baja California")</f>
        <v>54.021796780940086</v>
      </c>
      <c r="I23" s="12">
        <f>SUMIFS(Concentrado!J$2:J1012,Concentrado!$A$2:$A1012,"="&amp;$A23,Concentrado!$B$2:$B1012, "=Baja California")</f>
        <v>50.7682616884521</v>
      </c>
      <c r="J23" s="12">
        <f>SUMIFS(Concentrado!K$2:K1012,Concentrado!$A$2:$A1012,"="&amp;$A23,Concentrado!$B$2:$B1012, "=Baja California")</f>
        <v>57.810355966568672</v>
      </c>
      <c r="K23" s="12">
        <f>SUMIFS(Concentrado!L$2:L1012,Concentrado!$A$2:$A1012,"="&amp;$A23,Concentrado!$B$2:$B1012, "=Baja California")</f>
        <v>12.629530262154294</v>
      </c>
      <c r="L23" s="12">
        <f>SUMIFS(Concentrado!M$2:M1012,Concentrado!$A$2:$A1012,"="&amp;$A23,Concentrado!$B$2:$B1012, "=Baja California")</f>
        <v>25.196998950538788</v>
      </c>
      <c r="M23" s="12">
        <f>SUMIFS(Concentrado!N$2:N1012,Concentrado!$A$2:$A1012,"="&amp;$A23,Concentrado!$B$2:$B1012, "=Baja California")</f>
        <v>43.635353486311097</v>
      </c>
      <c r="N23" s="12">
        <f>SUMIFS(Concentrado!O$2:O1012,Concentrado!$A$2:$A1012,"="&amp;$A23,Concentrado!$B$2:$B1012, "=Baja California")</f>
        <v>5.9543022967937649</v>
      </c>
      <c r="O23" s="12">
        <f>SUMIFS(Concentrado!P$2:P1012,Concentrado!$A$2:$A1012,"="&amp;$A23,Concentrado!$B$2:$B1012, "=Baja California")</f>
        <v>4.6911387739373733</v>
      </c>
      <c r="P23" s="12">
        <f>SUMIFS(Concentrado!Q$2:Q1012,Concentrado!$A$2:$A1012,"="&amp;$A23,Concentrado!$B$2:$B1012, "=Baja California")</f>
        <v>7.664604360570296</v>
      </c>
      <c r="Q23" s="12">
        <f>SUMIFS(Concentrado!R$2:R1012,Concentrado!$A$2:$A1012,"="&amp;$A23,Concentrado!$B$2:$B1012, "=Baja California")</f>
        <v>8.750681901541796</v>
      </c>
    </row>
    <row r="24" spans="1:17" x14ac:dyDescent="0.25">
      <c r="A24" s="5">
        <v>2012</v>
      </c>
      <c r="B24" s="12">
        <f>SUMIFS(Concentrado!C$2:C1013,Concentrado!$A$2:$A1013,"="&amp;$A24,Concentrado!$B$2:$B1013, "=Baja California")</f>
        <v>5.2331875672546371</v>
      </c>
      <c r="C24" s="12">
        <f>SUMIFS(Concentrado!D$2:D1013,Concentrado!$A$2:$A1013,"="&amp;$A24,Concentrado!$B$2:$B1013, "=Baja California")</f>
        <v>11.120523580416105</v>
      </c>
      <c r="D24" s="12">
        <f>SUMIFS(Concentrado!E$2:E1013,Concentrado!$A$2:$A1013,"="&amp;$A24,Concentrado!$B$2:$B1013, "=Baja California")</f>
        <v>10.15494366891191</v>
      </c>
      <c r="E24" s="12">
        <f>SUMIFS(Concentrado!F$2:F1013,Concentrado!$A$2:$A1013,"="&amp;$A24,Concentrado!$B$2:$B1013, "=Baja California")</f>
        <v>20.771475686410724</v>
      </c>
      <c r="F24" s="12">
        <f>SUMIFS(Concentrado!G$2:G1013,Concentrado!$A$2:$A1013,"="&amp;$A24,Concentrado!$B$2:$B1013, "=Baja California")</f>
        <v>31.547749979739976</v>
      </c>
      <c r="G24" s="12">
        <f>SUMIFS(Concentrado!H$2:H1013,Concentrado!$A$2:$A1013,"="&amp;$A24,Concentrado!$B$2:$B1013, "=Baja California")</f>
        <v>54.536202893088785</v>
      </c>
      <c r="H24" s="12">
        <f>SUMIFS(Concentrado!I$2:I1013,Concentrado!$A$2:$A1013,"="&amp;$A24,Concentrado!$B$2:$B1013, "=Baja California")</f>
        <v>57.129597090166712</v>
      </c>
      <c r="I24" s="12">
        <f>SUMIFS(Concentrado!J$2:J1013,Concentrado!$A$2:$A1013,"="&amp;$A24,Concentrado!$B$2:$B1013, "=Baja California")</f>
        <v>51.902097426237468</v>
      </c>
      <c r="J24" s="12">
        <f>SUMIFS(Concentrado!K$2:K1013,Concentrado!$A$2:$A1013,"="&amp;$A24,Concentrado!$B$2:$B1013, "=Baja California")</f>
        <v>58.648668389810169</v>
      </c>
      <c r="K24" s="12">
        <f>SUMIFS(Concentrado!L$2:L1013,Concentrado!$A$2:$A1013,"="&amp;$A24,Concentrado!$B$2:$B1013, "=Baja California")</f>
        <v>12.30670644914384</v>
      </c>
      <c r="L24" s="12">
        <f>SUMIFS(Concentrado!M$2:M1013,Concentrado!$A$2:$A1013,"="&amp;$A24,Concentrado!$B$2:$B1013, "=Baja California")</f>
        <v>17.431943299535416</v>
      </c>
      <c r="M24" s="12">
        <f>SUMIFS(Concentrado!N$2:N1013,Concentrado!$A$2:$A1013,"="&amp;$A24,Concentrado!$B$2:$B1013, "=Baja California")</f>
        <v>29.965630883115161</v>
      </c>
      <c r="N24" s="12">
        <f>SUMIFS(Concentrado!O$2:O1013,Concentrado!$A$2:$A1013,"="&amp;$A24,Concentrado!$B$2:$B1013, "=Baja California")</f>
        <v>4.4540536527879588</v>
      </c>
      <c r="O24" s="12">
        <f>SUMIFS(Concentrado!P$2:P1013,Concentrado!$A$2:$A1013,"="&amp;$A24,Concentrado!$B$2:$B1013, "=Baja California")</f>
        <v>2.665112017989506</v>
      </c>
      <c r="P24" s="12">
        <f>SUMIFS(Concentrado!Q$2:Q1013,Concentrado!$A$2:$A1013,"="&amp;$A24,Concentrado!$B$2:$B1013, "=Baja California")</f>
        <v>6.0152480399805297</v>
      </c>
      <c r="Q24" s="12">
        <f>SUMIFS(Concentrado!R$2:R1013,Concentrado!$A$2:$A1013,"="&amp;$A24,Concentrado!$B$2:$B1013, "=Baja California")</f>
        <v>8.7466616907880166</v>
      </c>
    </row>
    <row r="25" spans="1:17" x14ac:dyDescent="0.25">
      <c r="A25" s="5">
        <v>2013</v>
      </c>
      <c r="B25" s="12">
        <f>SUMIFS(Concentrado!C$2:C1014,Concentrado!$A$2:$A1014,"="&amp;$A25,Concentrado!$B$2:$B1014, "=Baja California")</f>
        <v>3.6289617540421681</v>
      </c>
      <c r="C25" s="12">
        <f>SUMIFS(Concentrado!D$2:D1014,Concentrado!$A$2:$A1014,"="&amp;$A25,Concentrado!$B$2:$B1014, "=Baja California")</f>
        <v>11.876602104138005</v>
      </c>
      <c r="D25" s="12">
        <f>SUMIFS(Concentrado!E$2:E1014,Concentrado!$A$2:$A1014,"="&amp;$A25,Concentrado!$B$2:$B1014, "=Baja California")</f>
        <v>12.28632779697125</v>
      </c>
      <c r="E25" s="12">
        <f>SUMIFS(Concentrado!F$2:F1014,Concentrado!$A$2:$A1014,"="&amp;$A25,Concentrado!$B$2:$B1014, "=Baja California")</f>
        <v>20.063911448264982</v>
      </c>
      <c r="F25" s="12">
        <f>SUMIFS(Concentrado!G$2:G1014,Concentrado!$A$2:$A1014,"="&amp;$A25,Concentrado!$B$2:$B1014, "=Baja California")</f>
        <v>42.043597261319057</v>
      </c>
      <c r="G25" s="12">
        <f>SUMIFS(Concentrado!H$2:H1014,Concentrado!$A$2:$A1014,"="&amp;$A25,Concentrado!$B$2:$B1014, "=Baja California")</f>
        <v>57.277073439169385</v>
      </c>
      <c r="H25" s="12">
        <f>SUMIFS(Concentrado!I$2:I1014,Concentrado!$A$2:$A1014,"="&amp;$A25,Concentrado!$B$2:$B1014, "=Baja California")</f>
        <v>58.705542781664306</v>
      </c>
      <c r="I25" s="12">
        <f>SUMIFS(Concentrado!J$2:J1014,Concentrado!$A$2:$A1014,"="&amp;$A25,Concentrado!$B$2:$B1014, "=Baja California")</f>
        <v>55.832307603028624</v>
      </c>
      <c r="J25" s="12">
        <f>SUMIFS(Concentrado!K$2:K1014,Concentrado!$A$2:$A1014,"="&amp;$A25,Concentrado!$B$2:$B1014, "=Baja California")</f>
        <v>60.071077021567888</v>
      </c>
      <c r="K25" s="12">
        <f>SUMIFS(Concentrado!L$2:L1014,Concentrado!$A$2:$A1014,"="&amp;$A25,Concentrado!$B$2:$B1014, "=Baja California")</f>
        <v>13.089299391453872</v>
      </c>
      <c r="L25" s="12">
        <f>SUMIFS(Concentrado!M$2:M1014,Concentrado!$A$2:$A1014,"="&amp;$A25,Concentrado!$B$2:$B1014, "=Baja California")</f>
        <v>22.83794232569214</v>
      </c>
      <c r="M25" s="12">
        <f>SUMIFS(Concentrado!N$2:N1014,Concentrado!$A$2:$A1014,"="&amp;$A25,Concentrado!$B$2:$B1014, "=Baja California")</f>
        <v>40.284564851203797</v>
      </c>
      <c r="N25" s="12">
        <f>SUMIFS(Concentrado!O$2:O1014,Concentrado!$A$2:$A1014,"="&amp;$A25,Concentrado!$B$2:$B1014, "=Baja California")</f>
        <v>4.7646827057289203</v>
      </c>
      <c r="O25" s="12">
        <f>SUMIFS(Concentrado!P$2:P1014,Concentrado!$A$2:$A1014,"="&amp;$A25,Concentrado!$B$2:$B1014, "=Baja California")</f>
        <v>3.3155591731990093</v>
      </c>
      <c r="P25" s="12">
        <f>SUMIFS(Concentrado!Q$2:Q1014,Concentrado!$A$2:$A1014,"="&amp;$A25,Concentrado!$B$2:$B1014, "=Baja California")</f>
        <v>8.8071852053865953</v>
      </c>
      <c r="Q25" s="12">
        <f>SUMIFS(Concentrado!R$2:R1014,Concentrado!$A$2:$A1014,"="&amp;$A25,Concentrado!$B$2:$B1014, "=Baja California")</f>
        <v>8.3516411430390125</v>
      </c>
    </row>
    <row r="26" spans="1:17" x14ac:dyDescent="0.25">
      <c r="A26" s="5">
        <v>2014</v>
      </c>
      <c r="B26" s="12">
        <f>SUMIFS(Concentrado!C$2:C1015,Concentrado!$A$2:$A1015,"="&amp;$A26,Concentrado!$B$2:$B1015, "=Baja California")</f>
        <v>2.3294431632507049</v>
      </c>
      <c r="C26" s="12">
        <f>SUMIFS(Concentrado!D$2:D1015,Concentrado!$A$2:$A1015,"="&amp;$A26,Concentrado!$B$2:$B1015, "=Baja California")</f>
        <v>12.978326195253926</v>
      </c>
      <c r="D26" s="12">
        <f>SUMIFS(Concentrado!E$2:E1015,Concentrado!$A$2:$A1015,"="&amp;$A26,Concentrado!$B$2:$B1015, "=Baja California")</f>
        <v>15.532004190336451</v>
      </c>
      <c r="E26" s="12">
        <f>SUMIFS(Concentrado!F$2:F1015,Concentrado!$A$2:$A1015,"="&amp;$A26,Concentrado!$B$2:$B1015, "=Baja California")</f>
        <v>20.709338920448598</v>
      </c>
      <c r="F26" s="12">
        <f>SUMIFS(Concentrado!G$2:G1015,Concentrado!$A$2:$A1015,"="&amp;$A26,Concentrado!$B$2:$B1015, "=Baja California")</f>
        <v>41.275354860843088</v>
      </c>
      <c r="G26" s="12">
        <f>SUMIFS(Concentrado!H$2:H1015,Concentrado!$A$2:$A1015,"="&amp;$A26,Concentrado!$B$2:$B1015, "=Baja California")</f>
        <v>57.452638401932766</v>
      </c>
      <c r="H26" s="12">
        <f>SUMIFS(Concentrado!I$2:I1015,Concentrado!$A$2:$A1015,"="&amp;$A26,Concentrado!$B$2:$B1015, "=Baja California")</f>
        <v>61.592477090055034</v>
      </c>
      <c r="I26" s="12">
        <f>SUMIFS(Concentrado!J$2:J1015,Concentrado!$A$2:$A1015,"="&amp;$A26,Concentrado!$B$2:$B1015, "=Baja California")</f>
        <v>53.283192019227805</v>
      </c>
      <c r="J26" s="12">
        <f>SUMIFS(Concentrado!K$2:K1015,Concentrado!$A$2:$A1015,"="&amp;$A26,Concentrado!$B$2:$B1015, "=Baja California")</f>
        <v>55.738980427620795</v>
      </c>
      <c r="K26" s="12">
        <f>SUMIFS(Concentrado!L$2:L1015,Concentrado!$A$2:$A1015,"="&amp;$A26,Concentrado!$B$2:$B1015, "=Baja California")</f>
        <v>14.400739819218103</v>
      </c>
      <c r="L26" s="12">
        <f>SUMIFS(Concentrado!M$2:M1015,Concentrado!$A$2:$A1015,"="&amp;$A26,Concentrado!$B$2:$B1015, "=Baja California")</f>
        <v>20.654088216707382</v>
      </c>
      <c r="M26" s="12">
        <f>SUMIFS(Concentrado!N$2:N1015,Concentrado!$A$2:$A1015,"="&amp;$A26,Concentrado!$B$2:$B1015, "=Baja California")</f>
        <v>36.068746311491374</v>
      </c>
      <c r="N26" s="12">
        <f>SUMIFS(Concentrado!O$2:O1015,Concentrado!$A$2:$A1015,"="&amp;$A26,Concentrado!$B$2:$B1015, "=Baja California")</f>
        <v>4.525752436514253</v>
      </c>
      <c r="O26" s="12">
        <f>SUMIFS(Concentrado!P$2:P1015,Concentrado!$A$2:$A1015,"="&amp;$A26,Concentrado!$B$2:$B1015, "=Baja California")</f>
        <v>5.2019083572373406</v>
      </c>
      <c r="P26" s="12">
        <f>SUMIFS(Concentrado!Q$2:Q1015,Concentrado!$A$2:$A1015,"="&amp;$A26,Concentrado!$B$2:$B1015, "=Baja California")</f>
        <v>7.7866213218736711</v>
      </c>
      <c r="Q26" s="12">
        <f>SUMIFS(Concentrado!R$2:R1015,Concentrado!$A$2:$A1015,"="&amp;$A26,Concentrado!$B$2:$B1015, "=Baja California")</f>
        <v>6.7043110223082198</v>
      </c>
    </row>
    <row r="27" spans="1:17" x14ac:dyDescent="0.25">
      <c r="A27" s="5">
        <v>2015</v>
      </c>
      <c r="B27" s="12">
        <f>SUMIFS(Concentrado!C$2:C1016,Concentrado!$A$2:$A1016,"="&amp;$A27,Concentrado!$B$2:$B1016, "=Baja California")</f>
        <v>2.6867004967037542</v>
      </c>
      <c r="C27" s="12">
        <f>SUMIFS(Concentrado!D$2:D1016,Concentrado!$A$2:$A1016,"="&amp;$A27,Concentrado!$B$2:$B1016, "=Baja California")</f>
        <v>7.7242639280232934</v>
      </c>
      <c r="D27" s="12">
        <f>SUMIFS(Concentrado!E$2:E1016,Concentrado!$A$2:$A1016,"="&amp;$A27,Concentrado!$B$2:$B1016, "=Baja California")</f>
        <v>11.205242329526783</v>
      </c>
      <c r="E27" s="12">
        <f>SUMIFS(Concentrado!F$2:F1016,Concentrado!$A$2:$A1016,"="&amp;$A27,Concentrado!$B$2:$B1016, "=Baja California")</f>
        <v>22.949198232588508</v>
      </c>
      <c r="F27" s="12">
        <f>SUMIFS(Concentrado!G$2:G1016,Concentrado!$A$2:$A1016,"="&amp;$A27,Concentrado!$B$2:$B1016, "=Baja California")</f>
        <v>33.576808240265308</v>
      </c>
      <c r="G27" s="12">
        <f>SUMIFS(Concentrado!H$2:H1016,Concentrado!$A$2:$A1016,"="&amp;$A27,Concentrado!$B$2:$B1016, "=Baja California")</f>
        <v>60.664829349269198</v>
      </c>
      <c r="H27" s="12">
        <f>SUMIFS(Concentrado!I$2:I1016,Concentrado!$A$2:$A1016,"="&amp;$A27,Concentrado!$B$2:$B1016, "=Baja California")</f>
        <v>63.282707167599263</v>
      </c>
      <c r="I27" s="12">
        <f>SUMIFS(Concentrado!J$2:J1016,Concentrado!$A$2:$A1016,"="&amp;$A27,Concentrado!$B$2:$B1016, "=Baja California")</f>
        <v>58.039309254675054</v>
      </c>
      <c r="J27" s="12">
        <f>SUMIFS(Concentrado!K$2:K1016,Concentrado!$A$2:$A1016,"="&amp;$A27,Concentrado!$B$2:$B1016, "=Baja California")</f>
        <v>63.642975119974608</v>
      </c>
      <c r="K27" s="12">
        <f>SUMIFS(Concentrado!L$2:L1016,Concentrado!$A$2:$A1016,"="&amp;$A27,Concentrado!$B$2:$B1016, "=Baja California")</f>
        <v>15.992642788688048</v>
      </c>
      <c r="L27" s="12">
        <f>SUMIFS(Concentrado!M$2:M1016,Concentrado!$A$2:$A1016,"="&amp;$A27,Concentrado!$B$2:$B1016, "=Baja California")</f>
        <v>24.986643016218387</v>
      </c>
      <c r="M27" s="12">
        <f>SUMIFS(Concentrado!N$2:N1016,Concentrado!$A$2:$A1016,"="&amp;$A27,Concentrado!$B$2:$B1016, "=Baja California")</f>
        <v>43.477123063453995</v>
      </c>
      <c r="N27" s="12">
        <f>SUMIFS(Concentrado!O$2:O1016,Concentrado!$A$2:$A1016,"="&amp;$A27,Concentrado!$B$2:$B1016, "=Baja California")</f>
        <v>6.382534522353783</v>
      </c>
      <c r="O27" s="12">
        <f>SUMIFS(Concentrado!P$2:P1016,Concentrado!$A$2:$A1016,"="&amp;$A27,Concentrado!$B$2:$B1016, "=Baja California")</f>
        <v>4.7761548001179213</v>
      </c>
      <c r="P27" s="12">
        <f>SUMIFS(Concentrado!Q$2:Q1016,Concentrado!$A$2:$A1016,"="&amp;$A27,Concentrado!$B$2:$B1016, "=Baja California")</f>
        <v>7.5644902575917401</v>
      </c>
      <c r="Q27" s="12">
        <f>SUMIFS(Concentrado!R$2:R1016,Concentrado!$A$2:$A1016,"="&amp;$A27,Concentrado!$B$2:$B1016, "=Baja California")</f>
        <v>7.7431790038340651</v>
      </c>
    </row>
    <row r="28" spans="1:17" x14ac:dyDescent="0.25">
      <c r="A28" s="5">
        <v>2016</v>
      </c>
      <c r="B28" s="12">
        <f>SUMIFS(Concentrado!C$2:C1017,Concentrado!$A$2:$A1017,"="&amp;$A28,Concentrado!$B$2:$B1017, "=Baja California")</f>
        <v>3.7044146519702439</v>
      </c>
      <c r="C28" s="12">
        <f>SUMIFS(Concentrado!D$2:D1017,Concentrado!$A$2:$A1017,"="&amp;$A28,Concentrado!$B$2:$B1017, "=Baja California")</f>
        <v>7.0720643355795563</v>
      </c>
      <c r="D28" s="12">
        <f>SUMIFS(Concentrado!E$2:E1017,Concentrado!$A$2:$A1017,"="&amp;$A28,Concentrado!$B$2:$B1017, "=Baja California")</f>
        <v>11.974450304455651</v>
      </c>
      <c r="E28" s="12">
        <f>SUMIFS(Concentrado!F$2:F1017,Concentrado!$A$2:$A1017,"="&amp;$A28,Concentrado!$B$2:$B1017, "=Baja California")</f>
        <v>20.167495249609516</v>
      </c>
      <c r="F28" s="12">
        <f>SUMIFS(Concentrado!G$2:G1017,Concentrado!$A$2:$A1017,"="&amp;$A28,Concentrado!$B$2:$B1017, "=Baja California")</f>
        <v>38.505968425105891</v>
      </c>
      <c r="G28" s="12">
        <f>SUMIFS(Concentrado!H$2:H1017,Concentrado!$A$2:$A1017,"="&amp;$A28,Concentrado!$B$2:$B1017, "=Baja California")</f>
        <v>66.963728225402434</v>
      </c>
      <c r="H28" s="12">
        <f>SUMIFS(Concentrado!I$2:I1017,Concentrado!$A$2:$A1017,"="&amp;$A28,Concentrado!$B$2:$B1017, "=Baja California")</f>
        <v>69.616813782366677</v>
      </c>
      <c r="I28" s="12">
        <f>SUMIFS(Concentrado!J$2:J1017,Concentrado!$A$2:$A1017,"="&amp;$A28,Concentrado!$B$2:$B1017, "=Baja California")</f>
        <v>64.309059700439704</v>
      </c>
      <c r="J28" s="12">
        <f>SUMIFS(Concentrado!K$2:K1017,Concentrado!$A$2:$A1017,"="&amp;$A28,Concentrado!$B$2:$B1017, "=Baja California")</f>
        <v>69.049917213556697</v>
      </c>
      <c r="K28" s="12">
        <f>SUMIFS(Concentrado!L$2:L1017,Concentrado!$A$2:$A1017,"="&amp;$A28,Concentrado!$B$2:$B1017, "=Baja California")</f>
        <v>14.33887642562369</v>
      </c>
      <c r="L28" s="12">
        <f>SUMIFS(Concentrado!M$2:M1017,Concentrado!$A$2:$A1017,"="&amp;$A28,Concentrado!$B$2:$B1017, "=Baja California")</f>
        <v>33.173343206002343</v>
      </c>
      <c r="M28" s="12">
        <f>SUMIFS(Concentrado!N$2:N1017,Concentrado!$A$2:$A1017,"="&amp;$A28,Concentrado!$B$2:$B1017, "=Baja California")</f>
        <v>58.807114427130003</v>
      </c>
      <c r="N28" s="12">
        <f>SUMIFS(Concentrado!O$2:O1017,Concentrado!$A$2:$A1017,"="&amp;$A28,Concentrado!$B$2:$B1017, "=Baja California")</f>
        <v>7.3479272966681561</v>
      </c>
      <c r="O28" s="12">
        <f>SUMIFS(Concentrado!P$2:P1017,Concentrado!$A$2:$A1017,"="&amp;$A28,Concentrado!$B$2:$B1017, "=Baja California")</f>
        <v>5.894599646160283</v>
      </c>
      <c r="P28" s="12">
        <f>SUMIFS(Concentrado!Q$2:Q1017,Concentrado!$A$2:$A1017,"="&amp;$A28,Concentrado!$B$2:$B1017, "=Baja California")</f>
        <v>8.0215435741706305</v>
      </c>
      <c r="Q28" s="12">
        <f>SUMIFS(Concentrado!R$2:R1017,Concentrado!$A$2:$A1017,"="&amp;$A28,Concentrado!$B$2:$B1017, "=Baja California")</f>
        <v>8.1684582916462816</v>
      </c>
    </row>
    <row r="29" spans="1:17" x14ac:dyDescent="0.25">
      <c r="A29" s="5">
        <v>2017</v>
      </c>
      <c r="B29" s="12">
        <f>SUMIFS(Concentrado!C$2:C1018,Concentrado!$A$2:$A1018,"="&amp;$A29,Concentrado!$B$2:$B1018, "=Baja California")</f>
        <v>1.3429398295809356</v>
      </c>
      <c r="C29" s="12">
        <f>SUMIFS(Concentrado!D$2:D1018,Concentrado!$A$2:$A1018,"="&amp;$A29,Concentrado!$B$2:$B1018, "=Baja California")</f>
        <v>7.050434105299912</v>
      </c>
      <c r="D29" s="12">
        <f>SUMIFS(Concentrado!E$2:E1018,Concentrado!$A$2:$A1018,"="&amp;$A29,Concentrado!$B$2:$B1018, "=Baja California")</f>
        <v>12.556632454096832</v>
      </c>
      <c r="E29" s="12">
        <f>SUMIFS(Concentrado!F$2:F1018,Concentrado!$A$2:$A1018,"="&amp;$A29,Concentrado!$B$2:$B1018, "=Baja California")</f>
        <v>20.62146142867935</v>
      </c>
      <c r="F29" s="12">
        <f>SUMIFS(Concentrado!G$2:G1018,Concentrado!$A$2:$A1018,"="&amp;$A29,Concentrado!$B$2:$B1018, "=Baja California")</f>
        <v>38.884793660108734</v>
      </c>
      <c r="G29" s="12">
        <f>SUMIFS(Concentrado!H$2:H1018,Concentrado!$A$2:$A1018,"="&amp;$A29,Concentrado!$B$2:$B1018, "=Baja California")</f>
        <v>70.086332962927884</v>
      </c>
      <c r="H29" s="12">
        <f>SUMIFS(Concentrado!I$2:I1018,Concentrado!$A$2:$A1018,"="&amp;$A29,Concentrado!$B$2:$B1018, "=Baja California")</f>
        <v>76.292937156797294</v>
      </c>
      <c r="I29" s="12">
        <f>SUMIFS(Concentrado!J$2:J1018,Concentrado!$A$2:$A1018,"="&amp;$A29,Concentrado!$B$2:$B1018, "=Baja California")</f>
        <v>63.879384632445181</v>
      </c>
      <c r="J29" s="12">
        <f>SUMIFS(Concentrado!K$2:K1018,Concentrado!$A$2:$A1018,"="&amp;$A29,Concentrado!$B$2:$B1018, "=Baja California")</f>
        <v>69.566533212893816</v>
      </c>
      <c r="K29" s="12">
        <f>SUMIFS(Concentrado!L$2:L1018,Concentrado!$A$2:$A1018,"="&amp;$A29,Concentrado!$B$2:$B1018, "=Baja California")</f>
        <v>17.297780570578411</v>
      </c>
      <c r="L29" s="12">
        <f>SUMIFS(Concentrado!M$2:M1018,Concentrado!$A$2:$A1018,"="&amp;$A29,Concentrado!$B$2:$B1018, "=Baja California")</f>
        <v>48.745665447639993</v>
      </c>
      <c r="M29" s="12">
        <f>SUMIFS(Concentrado!N$2:N1018,Concentrado!$A$2:$A1018,"="&amp;$A29,Concentrado!$B$2:$B1018, "=Baja California")</f>
        <v>88.247999981518745</v>
      </c>
      <c r="N29" s="12">
        <f>SUMIFS(Concentrado!O$2:O1018,Concentrado!$A$2:$A1018,"="&amp;$A29,Concentrado!$B$2:$B1018, "=Baja California")</f>
        <v>9.1833835050260255</v>
      </c>
      <c r="O29" s="12">
        <f>SUMIFS(Concentrado!P$2:P1018,Concentrado!$A$2:$A1018,"="&amp;$A29,Concentrado!$B$2:$B1018, "=Baja California")</f>
        <v>4.4640175833594409</v>
      </c>
      <c r="P29" s="12">
        <f>SUMIFS(Concentrado!Q$2:Q1018,Concentrado!$A$2:$A1018,"="&amp;$A29,Concentrado!$B$2:$B1018, "=Baja California")</f>
        <v>7.7392407227295728</v>
      </c>
      <c r="Q29" s="12">
        <f>SUMIFS(Concentrado!R$2:R1018,Concentrado!$A$2:$A1018,"="&amp;$A29,Concentrado!$B$2:$B1018, "=Baja California")</f>
        <v>7.7969962505111363</v>
      </c>
    </row>
    <row r="30" spans="1:17" x14ac:dyDescent="0.25">
      <c r="A30" s="5">
        <v>2018</v>
      </c>
      <c r="B30" s="12">
        <f>SUMIFS(Concentrado!C$2:C1019,Concentrado!$A$2:$A1019,"="&amp;$A30,Concentrado!$B$2:$B1019, "=Baja California")</f>
        <v>0.67068856241260089</v>
      </c>
      <c r="C30" s="12">
        <f>SUMIFS(Concentrado!D$2:D1019,Concentrado!$A$2:$A1019,"="&amp;$A30,Concentrado!$B$2:$B1019, "=Baja California")</f>
        <v>6.7068856241260093</v>
      </c>
      <c r="D30" s="12">
        <f>SUMIFS(Concentrado!E$2:E1019,Concentrado!$A$2:$A1019,"="&amp;$A30,Concentrado!$B$2:$B1019, "=Baja California")</f>
        <v>13.20590790616855</v>
      </c>
      <c r="E30" s="12">
        <f>SUMIFS(Concentrado!F$2:F1019,Concentrado!$A$2:$A1019,"="&amp;$A30,Concentrado!$B$2:$B1019, "=Baja California")</f>
        <v>18.96487526374581</v>
      </c>
      <c r="F30" s="12">
        <f>SUMIFS(Concentrado!G$2:G1019,Concentrado!$A$2:$A1019,"="&amp;$A30,Concentrado!$B$2:$B1019, "=Baja California")</f>
        <v>37.628228513478476</v>
      </c>
      <c r="G30" s="12">
        <f>SUMIFS(Concentrado!H$2:H1019,Concentrado!$A$2:$A1019,"="&amp;$A30,Concentrado!$B$2:$B1019, "=Baja California")</f>
        <v>74.149973219676468</v>
      </c>
      <c r="H30" s="12">
        <f>SUMIFS(Concentrado!I$2:I1019,Concentrado!$A$2:$A1019,"="&amp;$A30,Concentrado!$B$2:$B1019, "=Baja California")</f>
        <v>79.540166932084631</v>
      </c>
      <c r="I30" s="12">
        <f>SUMIFS(Concentrado!J$2:J1019,Concentrado!$A$2:$A1019,"="&amp;$A30,Concentrado!$B$2:$B1019, "=Baja California")</f>
        <v>68.819646532756053</v>
      </c>
      <c r="J30" s="12">
        <f>SUMIFS(Concentrado!K$2:K1019,Concentrado!$A$2:$A1019,"="&amp;$A30,Concentrado!$B$2:$B1019, "=Baja California")</f>
        <v>75.456330465216539</v>
      </c>
      <c r="K30" s="12">
        <f>SUMIFS(Concentrado!L$2:L1019,Concentrado!$A$2:$A1019,"="&amp;$A30,Concentrado!$B$2:$B1019, "=Baja California")</f>
        <v>17.153038615352198</v>
      </c>
      <c r="L30" s="12">
        <f>SUMIFS(Concentrado!M$2:M1019,Concentrado!$A$2:$A1019,"="&amp;$A30,Concentrado!$B$2:$B1019, "=Baja California")</f>
        <v>54.213825689912824</v>
      </c>
      <c r="M30" s="12">
        <f>SUMIFS(Concentrado!N$2:N1019,Concentrado!$A$2:$A1019,"="&amp;$A30,Concentrado!$B$2:$B1019, "=Baja California")</f>
        <v>98.17529175617301</v>
      </c>
      <c r="N30" s="12">
        <f>SUMIFS(Concentrado!O$2:O1019,Concentrado!$A$2:$A1019,"="&amp;$A30,Concentrado!$B$2:$B1019, "=Baja California")</f>
        <v>10.447867130385408</v>
      </c>
      <c r="O30" s="12">
        <f>SUMIFS(Concentrado!P$2:P1019,Concentrado!$A$2:$A1019,"="&amp;$A30,Concentrado!$B$2:$B1019, "=Baja California")</f>
        <v>4.8340822132362007</v>
      </c>
      <c r="P30" s="12">
        <f>SUMIFS(Concentrado!Q$2:Q1019,Concentrado!$A$2:$A1019,"="&amp;$A30,Concentrado!$B$2:$B1019, "=Baja California")</f>
        <v>7.8097444026851885</v>
      </c>
      <c r="Q30" s="12">
        <f>SUMIFS(Concentrado!R$2:R1019,Concentrado!$A$2:$A1019,"="&amp;$A30,Concentrado!$B$2:$B1019, "=Baja California")</f>
        <v>8.4629230254552237</v>
      </c>
    </row>
    <row r="31" spans="1:17" x14ac:dyDescent="0.25">
      <c r="A31" s="5">
        <v>2019</v>
      </c>
      <c r="B31" s="12">
        <f>SUMIFS(Concentrado!C$2:C1020,Concentrado!$A$2:$A1020,"="&amp;$A31,Concentrado!$B$2:$B1020, "=Baja California")</f>
        <v>0.67110941096726995</v>
      </c>
      <c r="C31" s="12">
        <f>SUMIFS(Concentrado!D$2:D1020,Concentrado!$A$2:$A1020,"="&amp;$A31,Concentrado!$B$2:$B1020, "=Baja California")</f>
        <v>4.3622111712872549</v>
      </c>
      <c r="D31" s="12">
        <f>SUMIFS(Concentrado!E$2:E1020,Concentrado!$A$2:$A1020,"="&amp;$A31,Concentrado!$B$2:$B1020, "=Baja California")</f>
        <v>13.724129532587076</v>
      </c>
      <c r="E31" s="12">
        <f>SUMIFS(Concentrado!F$2:F1020,Concentrado!$A$2:$A1020,"="&amp;$A31,Concentrado!$B$2:$B1020, "=Baja California")</f>
        <v>18.749867107900652</v>
      </c>
      <c r="F31" s="12">
        <f>SUMIFS(Concentrado!G$2:G1020,Concentrado!$A$2:$A1020,"="&amp;$A31,Concentrado!$B$2:$B1020, "=Baja California")</f>
        <v>40.008399553497419</v>
      </c>
      <c r="G31" s="12">
        <f>SUMIFS(Concentrado!H$2:H1020,Concentrado!$A$2:$A1020,"="&amp;$A31,Concentrado!$B$2:$B1020, "=Baja California")</f>
        <v>78.411406149007931</v>
      </c>
      <c r="H31" s="12">
        <f>SUMIFS(Concentrado!I$2:I1020,Concentrado!$A$2:$A1020,"="&amp;$A31,Concentrado!$B$2:$B1020, "=Baja California")</f>
        <v>85.506937582172512</v>
      </c>
      <c r="I31" s="12">
        <f>SUMIFS(Concentrado!J$2:J1020,Concentrado!$A$2:$A1020,"="&amp;$A31,Concentrado!$B$2:$B1020, "=Baja California")</f>
        <v>71.436470692056858</v>
      </c>
      <c r="J31" s="12">
        <f>SUMIFS(Concentrado!K$2:K1020,Concentrado!$A$2:$A1020,"="&amp;$A31,Concentrado!$B$2:$B1020, "=Baja California")</f>
        <v>78.048131637269847</v>
      </c>
      <c r="K31" s="12">
        <f>SUMIFS(Concentrado!L$2:L1020,Concentrado!$A$2:$A1020,"="&amp;$A31,Concentrado!$B$2:$B1020, "=Baja California")</f>
        <v>17.74456268874556</v>
      </c>
      <c r="L31" s="12">
        <f>SUMIFS(Concentrado!M$2:M1020,Concentrado!$A$2:$A1020,"="&amp;$A31,Concentrado!$B$2:$B1020, "=Baja California")</f>
        <v>65.221746953593922</v>
      </c>
      <c r="M31" s="12">
        <f>SUMIFS(Concentrado!N$2:N1020,Concentrado!$A$2:$A1020,"="&amp;$A31,Concentrado!$B$2:$B1020, "=Baja California")</f>
        <v>118.94915385041263</v>
      </c>
      <c r="N31" s="12">
        <f>SUMIFS(Concentrado!O$2:O1020,Concentrado!$A$2:$A1020,"="&amp;$A31,Concentrado!$B$2:$B1020, "=Baja California")</f>
        <v>11.729209417773216</v>
      </c>
      <c r="O31" s="12">
        <f>SUMIFS(Concentrado!P$2:P1020,Concentrado!$A$2:$A1020,"="&amp;$A31,Concentrado!$B$2:$B1020, "=Baja California")</f>
        <v>4.7241496930904106</v>
      </c>
      <c r="P31" s="12">
        <f>SUMIFS(Concentrado!Q$2:Q1020,Concentrado!$A$2:$A1020,"="&amp;$A31,Concentrado!$B$2:$B1020, "=Baja California")</f>
        <v>7.880262485395666</v>
      </c>
      <c r="Q31" s="12">
        <f>SUMIFS(Concentrado!R$2:R1020,Concentrado!$A$2:$A1020,"="&amp;$A31,Concentrado!$B$2:$B1020, "=Baja California")</f>
        <v>8.4670905428187471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"=Baja California Sur")</f>
        <v>75.693064622953926</v>
      </c>
      <c r="C2" s="12">
        <f>SUMIFS(Concentrado!D$2:D991,Concentrado!$A$2:$A991,"="&amp;$A2,Concentrado!$B$2:$B991, "=Baja California Sur")</f>
        <v>44.942757119878891</v>
      </c>
      <c r="D2" s="12">
        <f>SUMIFS(Concentrado!E$2:E991,Concentrado!$A$2:$A991,"="&amp;$A2,Concentrado!$B$2:$B991, "=Baja California Sur")</f>
        <v>12.440325314506975</v>
      </c>
      <c r="E2" s="12">
        <f>SUMIFS(Concentrado!F$2:F991,Concentrado!$A$2:$A991,"="&amp;$A2,Concentrado!$B$2:$B991, "=Baja California Sur")</f>
        <v>10.885284650193602</v>
      </c>
      <c r="F2" s="12">
        <f>SUMIFS(Concentrado!G$2:G991,Concentrado!$A$2:$A991,"="&amp;$A2,Concentrado!$B$2:$B991, "=Baja California Sur")</f>
        <v>55.126791620727673</v>
      </c>
      <c r="G2" s="12">
        <f>SUMIFS(Concentrado!H$2:H991,Concentrado!$A$2:$A991,"="&amp;$A2,Concentrado!$B$2:$B991, "=Baja California Sur")</f>
        <v>33.118518721078267</v>
      </c>
      <c r="H2" s="12">
        <f>SUMIFS(Concentrado!I$2:I991,Concentrado!$A$2:$A991,"="&amp;$A2,Concentrado!$B$2:$B991, "=Baja California Sur")</f>
        <v>27.269601508127526</v>
      </c>
      <c r="I2" s="12">
        <f>SUMIFS(Concentrado!J$2:J991,Concentrado!$A$2:$A991,"="&amp;$A2,Concentrado!$B$2:$B991, "=Baja California Sur")</f>
        <v>39.268239473930251</v>
      </c>
      <c r="J2" s="12">
        <f>SUMIFS(Concentrado!K$2:K991,Concentrado!$A$2:$A991,"="&amp;$A2,Concentrado!$B$2:$B991, "=Baja California Sur")</f>
        <v>35.245396070138341</v>
      </c>
      <c r="K2" s="12">
        <f>SUMIFS(Concentrado!L$2:L991,Concentrado!$A$2:$A991,"="&amp;$A2,Concentrado!$B$2:$B991, "=Baja California Sur")</f>
        <v>9.1151886388288794</v>
      </c>
      <c r="L2" s="12">
        <f>SUMIFS(Concentrado!M$2:M991,Concentrado!$A$2:$A991,"="&amp;$A2,Concentrado!$B$2:$B991, "=Baja California Sur")</f>
        <v>3.3422358342372558</v>
      </c>
      <c r="M2" s="12">
        <f>SUMIFS(Concentrado!N$2:N991,Concentrado!$A$2:$A991,"="&amp;$A2,Concentrado!$B$2:$B991, "=Baja California Sur")</f>
        <v>6.5209916649870179</v>
      </c>
      <c r="N2" s="12">
        <f>SUMIFS(Concentrado!O$2:O991,Concentrado!$A$2:$A991,"="&amp;$A2,Concentrado!$B$2:$B991, "=Baja California Sur")</f>
        <v>0</v>
      </c>
      <c r="O2" s="12">
        <f>SUMIFS(Concentrado!P$2:P991,Concentrado!$A$2:$A991,"="&amp;$A2,Concentrado!$B$2:$B991, "=Baja California Sur")</f>
        <v>2.8275345312654632</v>
      </c>
      <c r="P2" s="12">
        <f>SUMIFS(Concentrado!Q$2:Q991,Concentrado!$A$2:$A991,"="&amp;$A2,Concentrado!$B$2:$B991, "=Baja California Sur")</f>
        <v>8.2036697749459915</v>
      </c>
      <c r="Q2" s="12">
        <f>SUMIFS(Concentrado!R$2:R991,Concentrado!$A$2:$A991,"="&amp;$A2,Concentrado!$B$2:$B991, "=Baja California Sur")</f>
        <v>0.60767924258859196</v>
      </c>
    </row>
    <row r="3" spans="1:17" x14ac:dyDescent="0.25">
      <c r="A3" s="5">
        <v>1991</v>
      </c>
      <c r="B3" s="12">
        <f>SUMIFS(Concentrado!C$2:C992,Concentrado!$A$2:$A992,"="&amp;$A3,Concentrado!$B$2:$B992, "=Baja California Sur")</f>
        <v>49.005880705684682</v>
      </c>
      <c r="C3" s="12">
        <f>SUMIFS(Concentrado!D$2:D992,Concentrado!$A$2:$A992,"="&amp;$A3,Concentrado!$B$2:$B992, "=Baja California Sur")</f>
        <v>35.004200504060485</v>
      </c>
      <c r="D3" s="12">
        <f>SUMIFS(Concentrado!E$2:E992,Concentrado!$A$2:$A992,"="&amp;$A3,Concentrado!$B$2:$B992, "=Baja California Sur")</f>
        <v>10.378211685866358</v>
      </c>
      <c r="E3" s="12">
        <f>SUMIFS(Concentrado!F$2:F992,Concentrado!$A$2:$A992,"="&amp;$A3,Concentrado!$B$2:$B992, "=Baja California Sur")</f>
        <v>22.239025041142199</v>
      </c>
      <c r="F3" s="12">
        <f>SUMIFS(Concentrado!G$2:G992,Concentrado!$A$2:$A992,"="&amp;$A3,Concentrado!$B$2:$B992, "=Baja California Sur")</f>
        <v>69.105691056910572</v>
      </c>
      <c r="G3" s="12">
        <f>SUMIFS(Concentrado!H$2:H992,Concentrado!$A$2:$A992,"="&amp;$A3,Concentrado!$B$2:$B992, "=Baja California Sur")</f>
        <v>27.488605529643358</v>
      </c>
      <c r="H3" s="12">
        <f>SUMIFS(Concentrado!I$2:I992,Concentrado!$A$2:$A992,"="&amp;$A3,Concentrado!$B$2:$B992, "=Baja California Sur")</f>
        <v>22.518101088952275</v>
      </c>
      <c r="I3" s="12">
        <f>SUMIFS(Concentrado!J$2:J992,Concentrado!$A$2:$A992,"="&amp;$A3,Concentrado!$B$2:$B992, "=Baja California Sur")</f>
        <v>32.701903977520466</v>
      </c>
      <c r="J3" s="12">
        <f>SUMIFS(Concentrado!K$2:K992,Concentrado!$A$2:$A992,"="&amp;$A3,Concentrado!$B$2:$B992, "=Baja California Sur")</f>
        <v>42.563002110415525</v>
      </c>
      <c r="K3" s="12">
        <f>SUMIFS(Concentrado!L$2:L992,Concentrado!$A$2:$A992,"="&amp;$A3,Concentrado!$B$2:$B992, "=Baja California Sur")</f>
        <v>8.2761392992474629</v>
      </c>
      <c r="L3" s="12">
        <f>SUMIFS(Concentrado!M$2:M992,Concentrado!$A$2:$A992,"="&amp;$A3,Concentrado!$B$2:$B992, "=Baja California Sur")</f>
        <v>4.7292224567128356</v>
      </c>
      <c r="M3" s="12">
        <f>SUMIFS(Concentrado!N$2:N992,Concentrado!$A$2:$A992,"="&amp;$A3,Concentrado!$B$2:$B992, "=Baja California Sur")</f>
        <v>6.9286464889083925</v>
      </c>
      <c r="N3" s="12">
        <f>SUMIFS(Concentrado!O$2:O992,Concentrado!$A$2:$A992,"="&amp;$A3,Concentrado!$B$2:$B992, "=Baja California Sur")</f>
        <v>2.422363257594109</v>
      </c>
      <c r="O3" s="12">
        <f>SUMIFS(Concentrado!P$2:P992,Concentrado!$A$2:$A992,"="&amp;$A3,Concentrado!$B$2:$B992, "=Baja California Sur")</f>
        <v>6.9257833060919189</v>
      </c>
      <c r="P3" s="12">
        <f>SUMIFS(Concentrado!Q$2:Q992,Concentrado!$A$2:$A992,"="&amp;$A3,Concentrado!$B$2:$B992, "=Baja California Sur")</f>
        <v>3.5469168425346269</v>
      </c>
      <c r="Q3" s="12">
        <f>SUMIFS(Concentrado!R$2:R992,Concentrado!$A$2:$A992,"="&amp;$A3,Concentrado!$B$2:$B992, "=Baja California Sur")</f>
        <v>2.6601876319009703</v>
      </c>
    </row>
    <row r="4" spans="1:17" x14ac:dyDescent="0.25">
      <c r="A4" s="5">
        <v>1992</v>
      </c>
      <c r="B4" s="12">
        <f>SUMIFS(Concentrado!C$2:C993,Concentrado!$A$2:$A993,"="&amp;$A4,Concentrado!$B$2:$B993, "=Baja California Sur")</f>
        <v>36.851075590768808</v>
      </c>
      <c r="C4" s="12">
        <f>SUMIFS(Concentrado!D$2:D993,Concentrado!$A$2:$A993,"="&amp;$A4,Concentrado!$B$2:$B993, "=Baja California Sur")</f>
        <v>13.819153346538302</v>
      </c>
      <c r="D4" s="12">
        <f>SUMIFS(Concentrado!E$2:E993,Concentrado!$A$2:$A993,"="&amp;$A4,Concentrado!$B$2:$B993, "=Baja California Sur")</f>
        <v>26.86917539914867</v>
      </c>
      <c r="E4" s="12">
        <f>SUMIFS(Concentrado!F$2:F993,Concentrado!$A$2:$A993,"="&amp;$A4,Concentrado!$B$2:$B993, "=Baja California Sur")</f>
        <v>15.55583838898081</v>
      </c>
      <c r="F4" s="12">
        <f>SUMIFS(Concentrado!G$2:G993,Concentrado!$A$2:$A993,"="&amp;$A4,Concentrado!$B$2:$B993, "=Baja California Sur")</f>
        <v>81.797997896622903</v>
      </c>
      <c r="G4" s="12">
        <f>SUMIFS(Concentrado!H$2:H993,Concentrado!$A$2:$A993,"="&amp;$A4,Concentrado!$B$2:$B993, "=Baja California Sur")</f>
        <v>31.359326090959307</v>
      </c>
      <c r="H4" s="12">
        <f>SUMIFS(Concentrado!I$2:I993,Concentrado!$A$2:$A993,"="&amp;$A4,Concentrado!$B$2:$B993, "=Baja California Sur")</f>
        <v>24.194955070531105</v>
      </c>
      <c r="I4" s="12">
        <f>SUMIFS(Concentrado!J$2:J993,Concentrado!$A$2:$A993,"="&amp;$A4,Concentrado!$B$2:$B993, "=Baja California Sur")</f>
        <v>38.855299332984025</v>
      </c>
      <c r="J4" s="12">
        <f>SUMIFS(Concentrado!K$2:K993,Concentrado!$A$2:$A993,"="&amp;$A4,Concentrado!$B$2:$B993, "=Baja California Sur")</f>
        <v>43.442736144356473</v>
      </c>
      <c r="K4" s="12">
        <f>SUMIFS(Concentrado!L$2:L993,Concentrado!$A$2:$A993,"="&amp;$A4,Concentrado!$B$2:$B993, "=Baja California Sur")</f>
        <v>5.1786043085987847</v>
      </c>
      <c r="L4" s="12">
        <f>SUMIFS(Concentrado!M$2:M993,Concentrado!$A$2:$A993,"="&amp;$A4,Concentrado!$B$2:$B993, "=Baja California Sur")</f>
        <v>5.4663045479653833</v>
      </c>
      <c r="M4" s="12">
        <f>SUMIFS(Concentrado!N$2:N993,Concentrado!$A$2:$A993,"="&amp;$A4,Concentrado!$B$2:$B993, "=Baja California Sur")</f>
        <v>10.690794100932349</v>
      </c>
      <c r="N4" s="12">
        <f>SUMIFS(Concentrado!O$2:O993,Concentrado!$A$2:$A993,"="&amp;$A4,Concentrado!$B$2:$B993, "=Baja California Sur")</f>
        <v>0</v>
      </c>
      <c r="O4" s="12">
        <f>SUMIFS(Concentrado!P$2:P993,Concentrado!$A$2:$A993,"="&amp;$A4,Concentrado!$B$2:$B993, "=Baja California Sur")</f>
        <v>4.0768070447225728</v>
      </c>
      <c r="P4" s="12">
        <f>SUMIFS(Concentrado!Q$2:Q993,Concentrado!$A$2:$A993,"="&amp;$A4,Concentrado!$B$2:$B993, "=Baja California Sur")</f>
        <v>2.5893021542993924</v>
      </c>
      <c r="Q4" s="12">
        <f>SUMIFS(Concentrado!R$2:R993,Concentrado!$A$2:$A993,"="&amp;$A4,Concentrado!$B$2:$B993, "=Baja California Sur")</f>
        <v>1.1508009574663964</v>
      </c>
    </row>
    <row r="5" spans="1:17" x14ac:dyDescent="0.25">
      <c r="A5" s="5">
        <v>1993</v>
      </c>
      <c r="B5" s="12">
        <f>SUMIFS(Concentrado!C$2:C994,Concentrado!$A$2:$A994,"="&amp;$A5,Concentrado!$B$2:$B994, "=Baja California Sur")</f>
        <v>56.836266084663308</v>
      </c>
      <c r="C5" s="12">
        <f>SUMIFS(Concentrado!D$2:D994,Concentrado!$A$2:$A994,"="&amp;$A5,Concentrado!$B$2:$B994, "=Baja California Sur")</f>
        <v>22.73450643386532</v>
      </c>
      <c r="D5" s="12">
        <f>SUMIFS(Concentrado!E$2:E994,Concentrado!$A$2:$A994,"="&amp;$A5,Concentrado!$B$2:$B994, "=Baja California Sur")</f>
        <v>22.945686210992335</v>
      </c>
      <c r="E5" s="12">
        <f>SUMIFS(Concentrado!F$2:F994,Concentrado!$A$2:$A994,"="&amp;$A5,Concentrado!$B$2:$B994, "=Baja California Sur")</f>
        <v>29.694417449519491</v>
      </c>
      <c r="F5" s="12">
        <f>SUMIFS(Concentrado!G$2:G994,Concentrado!$A$2:$A994,"="&amp;$A5,Concentrado!$B$2:$B994, "=Baja California Sur")</f>
        <v>63.449408427574369</v>
      </c>
      <c r="G5" s="12">
        <f>SUMIFS(Concentrado!H$2:H994,Concentrado!$A$2:$A994,"="&amp;$A5,Concentrado!$B$2:$B994, "=Baja California Sur")</f>
        <v>31.665256208351781</v>
      </c>
      <c r="H5" s="12">
        <f>SUMIFS(Concentrado!I$2:I994,Concentrado!$A$2:$A994,"="&amp;$A5,Concentrado!$B$2:$B994, "=Baja California Sur")</f>
        <v>26.887473181117311</v>
      </c>
      <c r="I5" s="12">
        <f>SUMIFS(Concentrado!J$2:J994,Concentrado!$A$2:$A994,"="&amp;$A5,Concentrado!$B$2:$B994, "=Baja California Sur")</f>
        <v>36.651643310788756</v>
      </c>
      <c r="J5" s="12">
        <f>SUMIFS(Concentrado!K$2:K994,Concentrado!$A$2:$A994,"="&amp;$A5,Concentrado!$B$2:$B994, "=Baja California Sur")</f>
        <v>35.588385296112179</v>
      </c>
      <c r="K5" s="12">
        <f>SUMIFS(Concentrado!L$2:L994,Concentrado!$A$2:$A994,"="&amp;$A5,Concentrado!$B$2:$B994, "=Baja California Sur")</f>
        <v>9.5275992131323939</v>
      </c>
      <c r="L5" s="12">
        <f>SUMIFS(Concentrado!M$2:M994,Concentrado!$A$2:$A994,"="&amp;$A5,Concentrado!$B$2:$B994, "=Baja California Sur")</f>
        <v>5.8846936316405962</v>
      </c>
      <c r="M5" s="12">
        <f>SUMIFS(Concentrado!N$2:N994,Concentrado!$A$2:$A994,"="&amp;$A5,Concentrado!$B$2:$B994, "=Baja California Sur")</f>
        <v>10.425754906963855</v>
      </c>
      <c r="N5" s="12">
        <f>SUMIFS(Concentrado!O$2:O994,Concentrado!$A$2:$A994,"="&amp;$A5,Concentrado!$B$2:$B994, "=Baja California Sur")</f>
        <v>1.1453638534621486</v>
      </c>
      <c r="O5" s="12">
        <f>SUMIFS(Concentrado!P$2:P994,Concentrado!$A$2:$A994,"="&amp;$A5,Concentrado!$B$2:$B994, "=Baja California Sur")</f>
        <v>5.3408104679885167</v>
      </c>
      <c r="P5" s="12">
        <f>SUMIFS(Concentrado!Q$2:Q994,Concentrado!$A$2:$A994,"="&amp;$A5,Concentrado!$B$2:$B994, "=Baja California Sur")</f>
        <v>6.7253641504463957</v>
      </c>
      <c r="Q5" s="12">
        <f>SUMIFS(Concentrado!R$2:R994,Concentrado!$A$2:$A994,"="&amp;$A5,Concentrado!$B$2:$B994, "=Baja California Sur")</f>
        <v>1.6813410376115989</v>
      </c>
    </row>
    <row r="6" spans="1:17" x14ac:dyDescent="0.25">
      <c r="A6" s="5">
        <v>1994</v>
      </c>
      <c r="B6" s="12">
        <f>SUMIFS(Concentrado!C$2:C995,Concentrado!$A$2:$A995,"="&amp;$A6,Concentrado!$B$2:$B995, "=Baja California Sur")</f>
        <v>13.474970242774047</v>
      </c>
      <c r="C6" s="12">
        <f>SUMIFS(Concentrado!D$2:D995,Concentrado!$A$2:$A995,"="&amp;$A6,Concentrado!$B$2:$B995, "=Baja California Sur")</f>
        <v>42.670739102117821</v>
      </c>
      <c r="D6" s="12">
        <f>SUMIFS(Concentrado!E$2:E995,Concentrado!$A$2:$A995,"="&amp;$A6,Concentrado!$B$2:$B995, "=Baja California Sur")</f>
        <v>10.312467773538208</v>
      </c>
      <c r="E6" s="12">
        <f>SUMIFS(Concentrado!F$2:F995,Concentrado!$A$2:$A995,"="&amp;$A6,Concentrado!$B$2:$B995, "=Baja California Sur")</f>
        <v>11.601526245230483</v>
      </c>
      <c r="F6" s="12">
        <f>SUMIFS(Concentrado!G$2:G995,Concentrado!$A$2:$A995,"="&amp;$A6,Concentrado!$B$2:$B995, "=Baja California Sur")</f>
        <v>39.32503932503932</v>
      </c>
      <c r="G6" s="12">
        <f>SUMIFS(Concentrado!H$2:H995,Concentrado!$A$2:$A995,"="&amp;$A6,Concentrado!$B$2:$B995, "=Baja California Sur")</f>
        <v>33.047016892214835</v>
      </c>
      <c r="H6" s="12">
        <f>SUMIFS(Concentrado!I$2:I995,Concentrado!$A$2:$A995,"="&amp;$A6,Concentrado!$B$2:$B995, "=Baja California Sur")</f>
        <v>34.271149047369157</v>
      </c>
      <c r="I6" s="12">
        <f>SUMIFS(Concentrado!J$2:J995,Concentrado!$A$2:$A995,"="&amp;$A6,Concentrado!$B$2:$B995, "=Baja California Sur")</f>
        <v>31.772752356479131</v>
      </c>
      <c r="J6" s="12">
        <f>SUMIFS(Concentrado!K$2:K995,Concentrado!$A$2:$A995,"="&amp;$A6,Concentrado!$B$2:$B995, "=Baja California Sur")</f>
        <v>49.980199101448882</v>
      </c>
      <c r="K6" s="12">
        <f>SUMIFS(Concentrado!L$2:L995,Concentrado!$A$2:$A995,"="&amp;$A6,Concentrado!$B$2:$B995, "=Baja California Sur")</f>
        <v>13.109560420052166</v>
      </c>
      <c r="L6" s="12">
        <f>SUMIFS(Concentrado!M$2:M995,Concentrado!$A$2:$A995,"="&amp;$A6,Concentrado!$B$2:$B995, "=Baja California Sur")</f>
        <v>7.1010118941949223</v>
      </c>
      <c r="M6" s="12">
        <f>SUMIFS(Concentrado!N$2:N995,Concentrado!$A$2:$A995,"="&amp;$A6,Concentrado!$B$2:$B995, "=Baja California Sur")</f>
        <v>12.851680892763433</v>
      </c>
      <c r="N6" s="12">
        <f>SUMIFS(Concentrado!O$2:O995,Concentrado!$A$2:$A995,"="&amp;$A6,Concentrado!$B$2:$B995, "=Baja California Sur")</f>
        <v>1.1148334160168116</v>
      </c>
      <c r="O6" s="12">
        <f>SUMIFS(Concentrado!P$2:P995,Concentrado!$A$2:$A995,"="&amp;$A6,Concentrado!$B$2:$B995, "=Baja California Sur")</f>
        <v>1.9701716019465296</v>
      </c>
      <c r="P6" s="12">
        <f>SUMIFS(Concentrado!Q$2:Q995,Concentrado!$A$2:$A995,"="&amp;$A6,Concentrado!$B$2:$B995, "=Baja California Sur")</f>
        <v>3.8236217891818818</v>
      </c>
      <c r="Q6" s="12">
        <f>SUMIFS(Concentrado!R$2:R995,Concentrado!$A$2:$A995,"="&amp;$A6,Concentrado!$B$2:$B995, "=Baja California Sur")</f>
        <v>3.0042742629286212</v>
      </c>
    </row>
    <row r="7" spans="1:17" x14ac:dyDescent="0.25">
      <c r="A7" s="5">
        <v>1995</v>
      </c>
      <c r="B7" s="12">
        <f>SUMIFS(Concentrado!C$2:C996,Concentrado!$A$2:$A996,"="&amp;$A7,Concentrado!$B$2:$B996, "=Baja California Sur")</f>
        <v>26.657188555180383</v>
      </c>
      <c r="C7" s="12">
        <f>SUMIFS(Concentrado!D$2:D996,Concentrado!$A$2:$A996,"="&amp;$A7,Concentrado!$B$2:$B996, "=Baja California Sur")</f>
        <v>22.214323795983649</v>
      </c>
      <c r="D7" s="12">
        <f>SUMIFS(Concentrado!E$2:E996,Concentrado!$A$2:$A996,"="&amp;$A7,Concentrado!$B$2:$B996, "=Baja California Sur")</f>
        <v>16.018532209571692</v>
      </c>
      <c r="E7" s="12">
        <f>SUMIFS(Concentrado!F$2:F996,Concentrado!$A$2:$A996,"="&amp;$A7,Concentrado!$B$2:$B996, "=Baja California Sur")</f>
        <v>17.250726994923358</v>
      </c>
      <c r="F7" s="12">
        <f>SUMIFS(Concentrado!G$2:G996,Concentrado!$A$2:$A996,"="&amp;$A7,Concentrado!$B$2:$B996, "=Baja California Sur")</f>
        <v>61.650169537966228</v>
      </c>
      <c r="G7" s="12">
        <f>SUMIFS(Concentrado!H$2:H996,Concentrado!$A$2:$A996,"="&amp;$A7,Concentrado!$B$2:$B996, "=Baja California Sur")</f>
        <v>30.099220882999266</v>
      </c>
      <c r="H7" s="12">
        <f>SUMIFS(Concentrado!I$2:I996,Concentrado!$A$2:$A996,"="&amp;$A7,Concentrado!$B$2:$B996, "=Baja California Sur")</f>
        <v>28.761027239307435</v>
      </c>
      <c r="I7" s="12">
        <f>SUMIFS(Concentrado!J$2:J996,Concentrado!$A$2:$A996,"="&amp;$A7,Concentrado!$B$2:$B996, "=Baja California Sur")</f>
        <v>31.48853925752196</v>
      </c>
      <c r="J7" s="12">
        <f>SUMIFS(Concentrado!K$2:K996,Concentrado!$A$2:$A996,"="&amp;$A7,Concentrado!$B$2:$B996, "=Baja California Sur")</f>
        <v>51.408403809016455</v>
      </c>
      <c r="K7" s="12">
        <f>SUMIFS(Concentrado!L$2:L996,Concentrado!$A$2:$A996,"="&amp;$A7,Concentrado!$B$2:$B996, "=Baja California Sur")</f>
        <v>10.388226676433376</v>
      </c>
      <c r="L7" s="12">
        <f>SUMIFS(Concentrado!M$2:M996,Concentrado!$A$2:$A996,"="&amp;$A7,Concentrado!$B$2:$B996, "=Baja California Sur")</f>
        <v>9.0564027435573013</v>
      </c>
      <c r="M7" s="12">
        <f>SUMIFS(Concentrado!N$2:N996,Concentrado!$A$2:$A996,"="&amp;$A7,Concentrado!$B$2:$B996, "=Baja California Sur")</f>
        <v>13.596121967672607</v>
      </c>
      <c r="N7" s="12">
        <f>SUMIFS(Concentrado!O$2:O996,Concentrado!$A$2:$A996,"="&amp;$A7,Concentrado!$B$2:$B996, "=Baja California Sur")</f>
        <v>4.3432467941409598</v>
      </c>
      <c r="O7" s="12">
        <f>SUMIFS(Concentrado!P$2:P996,Concentrado!$A$2:$A996,"="&amp;$A7,Concentrado!$B$2:$B996, "=Baja California Sur")</f>
        <v>7.1137094114375508</v>
      </c>
      <c r="P7" s="12">
        <f>SUMIFS(Concentrado!Q$2:Q996,Concentrado!$A$2:$A996,"="&amp;$A7,Concentrado!$B$2:$B996, "=Baja California Sur")</f>
        <v>4.7945661583538657</v>
      </c>
      <c r="Q7" s="12">
        <f>SUMIFS(Concentrado!R$2:R996,Concentrado!$A$2:$A996,"="&amp;$A7,Concentrado!$B$2:$B996, "=Baja California Sur")</f>
        <v>4.2618365852034357</v>
      </c>
    </row>
    <row r="8" spans="1:17" x14ac:dyDescent="0.25">
      <c r="A8" s="5">
        <v>1996</v>
      </c>
      <c r="B8" s="12">
        <f>SUMIFS(Concentrado!C$2:C997,Concentrado!$A$2:$A997,"="&amp;$A8,Concentrado!$B$2:$B997, "=Baja California Sur")</f>
        <v>15.369414864419804</v>
      </c>
      <c r="C8" s="12">
        <f>SUMIFS(Concentrado!D$2:D997,Concentrado!$A$2:$A997,"="&amp;$A8,Concentrado!$B$2:$B997, "=Baja California Sur")</f>
        <v>30.738829728839608</v>
      </c>
      <c r="D8" s="12">
        <f>SUMIFS(Concentrado!E$2:E997,Concentrado!$A$2:$A997,"="&amp;$A8,Concentrado!$B$2:$B997, "=Baja California Sur")</f>
        <v>17.691808692575339</v>
      </c>
      <c r="E8" s="12">
        <f>SUMIFS(Concentrado!F$2:F997,Concentrado!$A$2:$A997,"="&amp;$A8,Concentrado!$B$2:$B997, "=Baja California Sur")</f>
        <v>14.153446954060271</v>
      </c>
      <c r="F8" s="12">
        <f>SUMIFS(Concentrado!G$2:G997,Concentrado!$A$2:$A997,"="&amp;$A8,Concentrado!$B$2:$B997, "=Baja California Sur")</f>
        <v>32.780436635415988</v>
      </c>
      <c r="G8" s="12">
        <f>SUMIFS(Concentrado!H$2:H997,Concentrado!$A$2:$A997,"="&amp;$A8,Concentrado!$B$2:$B997, "=Baja California Sur")</f>
        <v>30.840760600539586</v>
      </c>
      <c r="H8" s="12">
        <f>SUMIFS(Concentrado!I$2:I997,Concentrado!$A$2:$A997,"="&amp;$A8,Concentrado!$B$2:$B997, "=Baja California Sur")</f>
        <v>27.459535323641134</v>
      </c>
      <c r="I8" s="12">
        <f>SUMIFS(Concentrado!J$2:J997,Concentrado!$A$2:$A997,"="&amp;$A8,Concentrado!$B$2:$B997, "=Baja California Sur")</f>
        <v>34.355179704016912</v>
      </c>
      <c r="J8" s="12">
        <f>SUMIFS(Concentrado!K$2:K997,Concentrado!$A$2:$A997,"="&amp;$A8,Concentrado!$B$2:$B997, "=Baja California Sur")</f>
        <v>43.799063373875548</v>
      </c>
      <c r="K8" s="12">
        <f>SUMIFS(Concentrado!L$2:L997,Concentrado!$A$2:$A997,"="&amp;$A8,Concentrado!$B$2:$B997, "=Baja California Sur")</f>
        <v>11.662472496002364</v>
      </c>
      <c r="L8" s="12">
        <f>SUMIFS(Concentrado!M$2:M997,Concentrado!$A$2:$A997,"="&amp;$A8,Concentrado!$B$2:$B997, "=Baja California Sur")</f>
        <v>6.7383174421346999</v>
      </c>
      <c r="M8" s="12">
        <f>SUMIFS(Concentrado!N$2:N997,Concentrado!$A$2:$A997,"="&amp;$A8,Concentrado!$B$2:$B997, "=Baja California Sur")</f>
        <v>10.170198268015234</v>
      </c>
      <c r="N8" s="12">
        <f>SUMIFS(Concentrado!O$2:O997,Concentrado!$A$2:$A997,"="&amp;$A8,Concentrado!$B$2:$B997, "=Baja California Sur")</f>
        <v>3.1712473572938689</v>
      </c>
      <c r="O8" s="12">
        <f>SUMIFS(Concentrado!P$2:P997,Concentrado!$A$2:$A997,"="&amp;$A8,Concentrado!$B$2:$B997, "=Baja California Sur")</f>
        <v>9.5104043823943396</v>
      </c>
      <c r="P8" s="12">
        <f>SUMIFS(Concentrado!Q$2:Q997,Concentrado!$A$2:$A997,"="&amp;$A8,Concentrado!$B$2:$B997, "=Baja California Sur")</f>
        <v>2.5916605546671918</v>
      </c>
      <c r="Q8" s="12">
        <f>SUMIFS(Concentrado!R$2:R997,Concentrado!$A$2:$A997,"="&amp;$A8,Concentrado!$B$2:$B997, "=Baja California Sur")</f>
        <v>2.0733284437337534</v>
      </c>
    </row>
    <row r="9" spans="1:17" x14ac:dyDescent="0.25">
      <c r="A9" s="5">
        <v>1997</v>
      </c>
      <c r="B9" s="12">
        <f>SUMIFS(Concentrado!C$2:C998,Concentrado!$A$2:$A998,"="&amp;$A9,Concentrado!$B$2:$B998, "=Baja California Sur")</f>
        <v>13.013490651975882</v>
      </c>
      <c r="C9" s="12">
        <f>SUMIFS(Concentrado!D$2:D998,Concentrado!$A$2:$A998,"="&amp;$A9,Concentrado!$B$2:$B998, "=Baja California Sur")</f>
        <v>41.209387064590288</v>
      </c>
      <c r="D9" s="12">
        <f>SUMIFS(Concentrado!E$2:E998,Concentrado!$A$2:$A998,"="&amp;$A9,Concentrado!$B$2:$B998, "=Baja California Sur")</f>
        <v>15.826362197603435</v>
      </c>
      <c r="E9" s="12">
        <f>SUMIFS(Concentrado!F$2:F998,Concentrado!$A$2:$A998,"="&amp;$A9,Concentrado!$B$2:$B998, "=Baja California Sur")</f>
        <v>15.826362197603435</v>
      </c>
      <c r="F9" s="12">
        <f>SUMIFS(Concentrado!G$2:G998,Concentrado!$A$2:$A998,"="&amp;$A9,Concentrado!$B$2:$B998, "=Baja California Sur")</f>
        <v>53.228129500908011</v>
      </c>
      <c r="G9" s="12">
        <f>SUMIFS(Concentrado!H$2:H998,Concentrado!$A$2:$A998,"="&amp;$A9,Concentrado!$B$2:$B998, "=Baja California Sur")</f>
        <v>29.183711463663762</v>
      </c>
      <c r="H9" s="12">
        <f>SUMIFS(Concentrado!I$2:I998,Concentrado!$A$2:$A998,"="&amp;$A9,Concentrado!$B$2:$B998, "=Baja California Sur")</f>
        <v>30.040973918524937</v>
      </c>
      <c r="I9" s="12">
        <f>SUMIFS(Concentrado!J$2:J998,Concentrado!$A$2:$A998,"="&amp;$A9,Concentrado!$B$2:$B998, "=Baja California Sur")</f>
        <v>28.28839764229064</v>
      </c>
      <c r="J9" s="12">
        <f>SUMIFS(Concentrado!K$2:K998,Concentrado!$A$2:$A998,"="&amp;$A9,Concentrado!$B$2:$B998, "=Baja California Sur")</f>
        <v>46.79457182966776</v>
      </c>
      <c r="K9" s="12">
        <f>SUMIFS(Concentrado!L$2:L998,Concentrado!$A$2:$A998,"="&amp;$A9,Concentrado!$B$2:$B998, "=Baja California Sur")</f>
        <v>9.560181341545027</v>
      </c>
      <c r="L9" s="12">
        <f>SUMIFS(Concentrado!M$2:M998,Concentrado!$A$2:$A998,"="&amp;$A9,Concentrado!$B$2:$B998, "=Baja California Sur")</f>
        <v>8.805430183001997</v>
      </c>
      <c r="M9" s="12">
        <f>SUMIFS(Concentrado!N$2:N998,Concentrado!$A$2:$A998,"="&amp;$A9,Concentrado!$B$2:$B998, "=Baja California Sur")</f>
        <v>16.74414939721062</v>
      </c>
      <c r="N9" s="12">
        <f>SUMIFS(Concentrado!O$2:O998,Concentrado!$A$2:$A998,"="&amp;$A9,Concentrado!$B$2:$B998, "=Baja California Sur")</f>
        <v>0.51433450258710256</v>
      </c>
      <c r="O9" s="12">
        <f>SUMIFS(Concentrado!P$2:P998,Concentrado!$A$2:$A998,"="&amp;$A9,Concentrado!$B$2:$B998, "=Baja California Sur")</f>
        <v>12.378152560730312</v>
      </c>
      <c r="P9" s="12">
        <f>SUMIFS(Concentrado!Q$2:Q998,Concentrado!$A$2:$A998,"="&amp;$A9,Concentrado!$B$2:$B998, "=Baja California Sur")</f>
        <v>4.0253395122294844</v>
      </c>
      <c r="Q9" s="12">
        <f>SUMIFS(Concentrado!R$2:R998,Concentrado!$A$2:$A998,"="&amp;$A9,Concentrado!$B$2:$B998, "=Baja California Sur")</f>
        <v>4.7800906707725135</v>
      </c>
    </row>
    <row r="10" spans="1:17" x14ac:dyDescent="0.25">
      <c r="A10" s="5">
        <v>1998</v>
      </c>
      <c r="B10" s="12">
        <f>SUMIFS(Concentrado!C$2:C999,Concentrado!$A$2:$A999,"="&amp;$A10,Concentrado!$B$2:$B999, "=Baja California Sur")</f>
        <v>19.326576189658134</v>
      </c>
      <c r="C10" s="12">
        <f>SUMIFS(Concentrado!D$2:D999,Concentrado!$A$2:$A999,"="&amp;$A10,Concentrado!$B$2:$B999, "=Baja California Sur")</f>
        <v>21.473973544064595</v>
      </c>
      <c r="D10" s="12">
        <f>SUMIFS(Concentrado!E$2:E999,Concentrado!$A$2:$A999,"="&amp;$A10,Concentrado!$B$2:$B999, "=Baja California Sur")</f>
        <v>16.262630643132834</v>
      </c>
      <c r="E10" s="12">
        <f>SUMIFS(Concentrado!F$2:F999,Concentrado!$A$2:$A999,"="&amp;$A10,Concentrado!$B$2:$B999, "=Baja California Sur")</f>
        <v>6.5050522572531335</v>
      </c>
      <c r="F10" s="12">
        <f>SUMIFS(Concentrado!G$2:G999,Concentrado!$A$2:$A999,"="&amp;$A10,Concentrado!$B$2:$B999, "=Baja California Sur")</f>
        <v>47.829726174817651</v>
      </c>
      <c r="G10" s="12">
        <f>SUMIFS(Concentrado!H$2:H999,Concentrado!$A$2:$A999,"="&amp;$A10,Concentrado!$B$2:$B999, "=Baja California Sur")</f>
        <v>34.219705172797291</v>
      </c>
      <c r="H10" s="12">
        <f>SUMIFS(Concentrado!I$2:I999,Concentrado!$A$2:$A999,"="&amp;$A10,Concentrado!$B$2:$B999, "=Baja California Sur")</f>
        <v>31.511401397960352</v>
      </c>
      <c r="I10" s="12">
        <f>SUMIFS(Concentrado!J$2:J999,Concentrado!$A$2:$A999,"="&amp;$A10,Concentrado!$B$2:$B999, "=Baja California Sur")</f>
        <v>37.060594071306582</v>
      </c>
      <c r="J10" s="12">
        <f>SUMIFS(Concentrado!K$2:K999,Concentrado!$A$2:$A999,"="&amp;$A10,Concentrado!$B$2:$B999, "=Baja California Sur")</f>
        <v>44.730043190156458</v>
      </c>
      <c r="K10" s="12">
        <f>SUMIFS(Concentrado!L$2:L999,Concentrado!$A$2:$A999,"="&amp;$A10,Concentrado!$B$2:$B999, "=Baja California Sur")</f>
        <v>10.510338017359167</v>
      </c>
      <c r="L10" s="12">
        <f>SUMIFS(Concentrado!M$2:M999,Concentrado!$A$2:$A999,"="&amp;$A10,Concentrado!$B$2:$B999, "=Baja California Sur")</f>
        <v>4.155249913839671</v>
      </c>
      <c r="M10" s="12">
        <f>SUMIFS(Concentrado!N$2:N999,Concentrado!$A$2:$A999,"="&amp;$A10,Concentrado!$B$2:$B999, "=Baja California Sur")</f>
        <v>6.2067911844467369</v>
      </c>
      <c r="N10" s="12">
        <f>SUMIFS(Concentrado!O$2:O999,Concentrado!$A$2:$A999,"="&amp;$A10,Concentrado!$B$2:$B999, "=Baja California Sur")</f>
        <v>2.0032753552057612</v>
      </c>
      <c r="O10" s="12">
        <f>SUMIFS(Concentrado!P$2:P999,Concentrado!$A$2:$A999,"="&amp;$A10,Concentrado!$B$2:$B999, "=Baja California Sur")</f>
        <v>7.8623484229943452</v>
      </c>
      <c r="P10" s="12">
        <f>SUMIFS(Concentrado!Q$2:Q999,Concentrado!$A$2:$A999,"="&amp;$A10,Concentrado!$B$2:$B999, "=Baja California Sur")</f>
        <v>4.8885293103996128</v>
      </c>
      <c r="Q10" s="12">
        <f>SUMIFS(Concentrado!R$2:R999,Concentrado!$A$2:$A999,"="&amp;$A10,Concentrado!$B$2:$B999, "=Baja California Sur")</f>
        <v>4.6441028448796322</v>
      </c>
    </row>
    <row r="11" spans="1:17" x14ac:dyDescent="0.25">
      <c r="A11" s="5">
        <v>1999</v>
      </c>
      <c r="B11" s="12">
        <f>SUMIFS(Concentrado!C$2:C1000,Concentrado!$A$2:$A1000,"="&amp;$A11,Concentrado!$B$2:$B1000, "=Baja California Sur")</f>
        <v>19.160758766047135</v>
      </c>
      <c r="C11" s="12">
        <f>SUMIFS(Concentrado!D$2:D1000,Concentrado!$A$2:$A1000,"="&amp;$A11,Concentrado!$B$2:$B1000, "=Baja California Sur")</f>
        <v>23.418705158502057</v>
      </c>
      <c r="D11" s="12">
        <f>SUMIFS(Concentrado!E$2:E1000,Concentrado!$A$2:$A1000,"="&amp;$A11,Concentrado!$B$2:$B1000, "=Baja California Sur")</f>
        <v>17.686593562079942</v>
      </c>
      <c r="E11" s="12">
        <f>SUMIFS(Concentrado!F$2:F1000,Concentrado!$A$2:$A1000,"="&amp;$A11,Concentrado!$B$2:$B1000, "=Baja California Sur")</f>
        <v>10.403878565929379</v>
      </c>
      <c r="F11" s="12">
        <f>SUMIFS(Concentrado!G$2:G1000,Concentrado!$A$2:$A1000,"="&amp;$A11,Concentrado!$B$2:$B1000, "=Baja California Sur")</f>
        <v>65.590600581760114</v>
      </c>
      <c r="G11" s="12">
        <f>SUMIFS(Concentrado!H$2:H1000,Concentrado!$A$2:$A1000,"="&amp;$A11,Concentrado!$B$2:$B1000, "=Baja California Sur")</f>
        <v>39.687160609423678</v>
      </c>
      <c r="H11" s="12">
        <f>SUMIFS(Concentrado!I$2:I1000,Concentrado!$A$2:$A1000,"="&amp;$A11,Concentrado!$B$2:$B1000, "=Baja California Sur")</f>
        <v>37.52605976372481</v>
      </c>
      <c r="I11" s="12">
        <f>SUMIFS(Concentrado!J$2:J1000,Concentrado!$A$2:$A1000,"="&amp;$A11,Concentrado!$B$2:$B1000, "=Baja California Sur")</f>
        <v>41.963296753699844</v>
      </c>
      <c r="J11" s="12">
        <f>SUMIFS(Concentrado!K$2:K1000,Concentrado!$A$2:$A1000,"="&amp;$A11,Concentrado!$B$2:$B1000, "=Baja California Sur")</f>
        <v>48.480124337260065</v>
      </c>
      <c r="K11" s="12">
        <f>SUMIFS(Concentrado!L$2:L1000,Concentrado!$A$2:$A1000,"="&amp;$A11,Concentrado!$B$2:$B1000, "=Baja California Sur")</f>
        <v>8.7929637278363852</v>
      </c>
      <c r="L11" s="12">
        <f>SUMIFS(Concentrado!M$2:M1000,Concentrado!$A$2:$A1000,"="&amp;$A11,Concentrado!$B$2:$B1000, "=Baja California Sur")</f>
        <v>8.0800207228766787</v>
      </c>
      <c r="M11" s="12">
        <f>SUMIFS(Concentrado!N$2:N1000,Concentrado!$A$2:$A1000,"="&amp;$A11,Concentrado!$B$2:$B1000, "=Baja California Sur")</f>
        <v>13.435255964790365</v>
      </c>
      <c r="N11" s="12">
        <f>SUMIFS(Concentrado!O$2:O1000,Concentrado!$A$2:$A1000,"="&amp;$A11,Concentrado!$B$2:$B1000, "=Baja California Sur")</f>
        <v>2.4397265554476655</v>
      </c>
      <c r="O11" s="12">
        <f>SUMIFS(Concentrado!P$2:P1000,Concentrado!$A$2:$A1000,"="&amp;$A11,Concentrado!$B$2:$B1000, "=Baja California Sur")</f>
        <v>2.3671720579010285</v>
      </c>
      <c r="P11" s="12">
        <f>SUMIFS(Concentrado!Q$2:Q1000,Concentrado!$A$2:$A1000,"="&amp;$A11,Concentrado!$B$2:$B1000, "=Baja California Sur")</f>
        <v>3.3270673564786324</v>
      </c>
      <c r="Q11" s="12">
        <f>SUMIFS(Concentrado!R$2:R1000,Concentrado!$A$2:$A1000,"="&amp;$A11,Concentrado!$B$2:$B1000, "=Baja California Sur")</f>
        <v>3.5647150247985344</v>
      </c>
    </row>
    <row r="12" spans="1:17" x14ac:dyDescent="0.25">
      <c r="A12" s="5">
        <v>2000</v>
      </c>
      <c r="B12" s="12">
        <f>SUMIFS(Concentrado!C$2:C1001,Concentrado!$A$2:$A1001,"="&amp;$A12,Concentrado!$B$2:$B1001, "=Baja California Sur")</f>
        <v>23.068050749711649</v>
      </c>
      <c r="C12" s="12">
        <f>SUMIFS(Concentrado!D$2:D1001,Concentrado!$A$2:$A1001,"="&amp;$A12,Concentrado!$B$2:$B1001, "=Baja California Sur")</f>
        <v>35.650623885918002</v>
      </c>
      <c r="D12" s="12">
        <f>SUMIFS(Concentrado!E$2:E1001,Concentrado!$A$2:$A1001,"="&amp;$A12,Concentrado!$B$2:$B1001, "=Baja California Sur")</f>
        <v>19.892184360764656</v>
      </c>
      <c r="E12" s="12">
        <f>SUMIFS(Concentrado!F$2:F1001,Concentrado!$A$2:$A1001,"="&amp;$A12,Concentrado!$B$2:$B1001, "=Baja California Sur")</f>
        <v>19.892184360764656</v>
      </c>
      <c r="F12" s="12">
        <f>SUMIFS(Concentrado!G$2:G1001,Concentrado!$A$2:$A1001,"="&amp;$A12,Concentrado!$B$2:$B1001, "=Baja California Sur")</f>
        <v>40.673554055153339</v>
      </c>
      <c r="G12" s="12">
        <f>SUMIFS(Concentrado!H$2:H1001,Concentrado!$A$2:$A1001,"="&amp;$A12,Concentrado!$B$2:$B1001, "=Baja California Sur")</f>
        <v>41.44428736547875</v>
      </c>
      <c r="H12" s="12">
        <f>SUMIFS(Concentrado!I$2:I1001,Concentrado!$A$2:$A1001,"="&amp;$A12,Concentrado!$B$2:$B1001, "=Baja California Sur")</f>
        <v>37.671877943115469</v>
      </c>
      <c r="I12" s="12">
        <f>SUMIFS(Concentrado!J$2:J1001,Concentrado!$A$2:$A1001,"="&amp;$A12,Concentrado!$B$2:$B1001, "=Baja California Sur")</f>
        <v>45.424434560423961</v>
      </c>
      <c r="J12" s="12">
        <f>SUMIFS(Concentrado!K$2:K1001,Concentrado!$A$2:$A1001,"="&amp;$A12,Concentrado!$B$2:$B1001, "=Baja California Sur")</f>
        <v>50.88437504317114</v>
      </c>
      <c r="K12" s="12">
        <f>SUMIFS(Concentrado!L$2:L1001,Concentrado!$A$2:$A1001,"="&amp;$A12,Concentrado!$B$2:$B1001, "=Baja California Sur")</f>
        <v>9.4400876776923823</v>
      </c>
      <c r="L12" s="12">
        <f>SUMIFS(Concentrado!M$2:M1001,Concentrado!$A$2:$A1001,"="&amp;$A12,Concentrado!$B$2:$B1001, "=Baja California Sur")</f>
        <v>6.9073812275797914</v>
      </c>
      <c r="M12" s="12">
        <f>SUMIFS(Concentrado!N$2:N1001,Concentrado!$A$2:$A1001,"="&amp;$A12,Concentrado!$B$2:$B1001, "=Baja California Sur")</f>
        <v>11.211868435451031</v>
      </c>
      <c r="N12" s="12">
        <f>SUMIFS(Concentrado!O$2:O1001,Concentrado!$A$2:$A1001,"="&amp;$A12,Concentrado!$B$2:$B1001, "=Baja California Sur")</f>
        <v>2.365855966688748</v>
      </c>
      <c r="O12" s="12">
        <f>SUMIFS(Concentrado!P$2:P1001,Concentrado!$A$2:$A1001,"="&amp;$A12,Concentrado!$B$2:$B1001, "=Baja California Sur")</f>
        <v>5.778910444224846</v>
      </c>
      <c r="P12" s="12">
        <f>SUMIFS(Concentrado!Q$2:Q1001,Concentrado!$A$2:$A1001,"="&amp;$A12,Concentrado!$B$2:$B1001, "=Baja California Sur")</f>
        <v>2.0722143682739373</v>
      </c>
      <c r="Q12" s="12">
        <f>SUMIFS(Concentrado!R$2:R1001,Concentrado!$A$2:$A1001,"="&amp;$A12,Concentrado!$B$2:$B1001, "=Baja California Sur")</f>
        <v>5.2956589411445076</v>
      </c>
    </row>
    <row r="13" spans="1:17" x14ac:dyDescent="0.25">
      <c r="A13" s="5">
        <v>2001</v>
      </c>
      <c r="B13" s="12">
        <f>SUMIFS(Concentrado!C$2:C1002,Concentrado!$A$2:$A1002,"="&amp;$A13,Concentrado!$B$2:$B1002, "=Baja California Sur")</f>
        <v>18.468736533212944</v>
      </c>
      <c r="C13" s="12">
        <f>SUMIFS(Concentrado!D$2:D1002,Concentrado!$A$2:$A1002,"="&amp;$A13,Concentrado!$B$2:$B1002, "=Baja California Sur")</f>
        <v>36.937473066425888</v>
      </c>
      <c r="D13" s="12">
        <f>SUMIFS(Concentrado!E$2:E1002,Concentrado!$A$2:$A1002,"="&amp;$A13,Concentrado!$B$2:$B1002, "=Baja California Sur")</f>
        <v>14.212486142826011</v>
      </c>
      <c r="E13" s="12">
        <f>SUMIFS(Concentrado!F$2:F1002,Concentrado!$A$2:$A1002,"="&amp;$A13,Concentrado!$B$2:$B1002, "=Baja California Sur")</f>
        <v>18.002482447579613</v>
      </c>
      <c r="F13" s="12">
        <f>SUMIFS(Concentrado!G$2:G1002,Concentrado!$A$2:$A1002,"="&amp;$A13,Concentrado!$B$2:$B1002, "=Baja California Sur")</f>
        <v>38.555455596966972</v>
      </c>
      <c r="G13" s="12">
        <f>SUMIFS(Concentrado!H$2:H1002,Concentrado!$A$2:$A1002,"="&amp;$A13,Concentrado!$B$2:$B1002, "=Baja California Sur")</f>
        <v>42.213591887880696</v>
      </c>
      <c r="H13" s="12">
        <f>SUMIFS(Concentrado!I$2:I1002,Concentrado!$A$2:$A1002,"="&amp;$A13,Concentrado!$B$2:$B1002, "=Baja California Sur")</f>
        <v>43.275430806913683</v>
      </c>
      <c r="I13" s="12">
        <f>SUMIFS(Concentrado!J$2:J1002,Concentrado!$A$2:$A1002,"="&amp;$A13,Concentrado!$B$2:$B1002, "=Baja California Sur")</f>
        <v>41.093263444346029</v>
      </c>
      <c r="J13" s="12">
        <f>SUMIFS(Concentrado!K$2:K1002,Concentrado!$A$2:$A1002,"="&amp;$A13,Concentrado!$B$2:$B1002, "=Baja California Sur")</f>
        <v>53.322431858375616</v>
      </c>
      <c r="K13" s="12">
        <f>SUMIFS(Concentrado!L$2:L1002,Concentrado!$A$2:$A1002,"="&amp;$A13,Concentrado!$B$2:$B1002, "=Baja California Sur")</f>
        <v>8.8870719763959372</v>
      </c>
      <c r="L13" s="12">
        <f>SUMIFS(Concentrado!M$2:M1002,Concentrado!$A$2:$A1002,"="&amp;$A13,Concentrado!$B$2:$B1002, "=Baja California Sur")</f>
        <v>4.665712787607867</v>
      </c>
      <c r="M13" s="12">
        <f>SUMIFS(Concentrado!N$2:N1002,Concentrado!$A$2:$A1002,"="&amp;$A13,Concentrado!$B$2:$B1002, "=Baja California Sur")</f>
        <v>6.491314621037052</v>
      </c>
      <c r="N13" s="12">
        <f>SUMIFS(Concentrado!O$2:O1002,Concentrado!$A$2:$A1002,"="&amp;$A13,Concentrado!$B$2:$B1002, "=Baja California Sur")</f>
        <v>2.2829590802414459</v>
      </c>
      <c r="O13" s="12">
        <f>SUMIFS(Concentrado!P$2:P1002,Concentrado!$A$2:$A1002,"="&amp;$A13,Concentrado!$B$2:$B1002, "=Baja California Sur")</f>
        <v>5.0594769625148972</v>
      </c>
      <c r="P13" s="12">
        <f>SUMIFS(Concentrado!Q$2:Q1002,Concentrado!$A$2:$A1002,"="&amp;$A13,Concentrado!$B$2:$B1002, "=Baja California Sur")</f>
        <v>3.332651991148476</v>
      </c>
      <c r="Q13" s="12">
        <f>SUMIFS(Concentrado!R$2:R1002,Concentrado!$A$2:$A1002,"="&amp;$A13,Concentrado!$B$2:$B1002, "=Baja California Sur")</f>
        <v>4.4435359881979686</v>
      </c>
    </row>
    <row r="14" spans="1:17" x14ac:dyDescent="0.25">
      <c r="A14" s="5">
        <v>2002</v>
      </c>
      <c r="B14" s="12">
        <f>SUMIFS(Concentrado!C$2:C1003,Concentrado!$A$2:$A1003,"="&amp;$A14,Concentrado!$B$2:$B1003, "=Baja California Sur")</f>
        <v>10.03814495081309</v>
      </c>
      <c r="C14" s="12">
        <f>SUMIFS(Concentrado!D$2:D1003,Concentrado!$A$2:$A1003,"="&amp;$A14,Concentrado!$B$2:$B1003, "=Baja California Sur")</f>
        <v>16.061031921300941</v>
      </c>
      <c r="D14" s="12">
        <f>SUMIFS(Concentrado!E$2:E1003,Concentrado!$A$2:$A1003,"="&amp;$A14,Concentrado!$B$2:$B1003, "=Baja California Sur")</f>
        <v>17.167847332658667</v>
      </c>
      <c r="E14" s="12">
        <f>SUMIFS(Concentrado!F$2:F1003,Concentrado!$A$2:$A1003,"="&amp;$A14,Concentrado!$B$2:$B1003, "=Baja California Sur")</f>
        <v>18.07141824490386</v>
      </c>
      <c r="F14" s="12">
        <f>SUMIFS(Concentrado!G$2:G1003,Concentrado!$A$2:$A1003,"="&amp;$A14,Concentrado!$B$2:$B1003, "=Baja California Sur")</f>
        <v>58.485232478799105</v>
      </c>
      <c r="G14" s="12">
        <f>SUMIFS(Concentrado!H$2:H1003,Concentrado!$A$2:$A1003,"="&amp;$A14,Concentrado!$B$2:$B1003, "=Baja California Sur")</f>
        <v>37.52192352388753</v>
      </c>
      <c r="H14" s="12">
        <f>SUMIFS(Concentrado!I$2:I1003,Concentrado!$A$2:$A1003,"="&amp;$A14,Concentrado!$B$2:$B1003, "=Baja California Sur")</f>
        <v>38.000425938840195</v>
      </c>
      <c r="I14" s="12">
        <f>SUMIFS(Concentrado!J$2:J1003,Concentrado!$A$2:$A1003,"="&amp;$A14,Concentrado!$B$2:$B1003, "=Baja California Sur")</f>
        <v>37.016961700664979</v>
      </c>
      <c r="J14" s="12">
        <f>SUMIFS(Concentrado!K$2:K1003,Concentrado!$A$2:$A1003,"="&amp;$A14,Concentrado!$B$2:$B1003, "=Baja California Sur")</f>
        <v>55.961268798483687</v>
      </c>
      <c r="K14" s="12">
        <f>SUMIFS(Concentrado!L$2:L1003,Concentrado!$A$2:$A1003,"="&amp;$A14,Concentrado!$B$2:$B1003, "=Baja California Sur")</f>
        <v>6.8611517300822902</v>
      </c>
      <c r="L14" s="12">
        <f>SUMIFS(Concentrado!M$2:M1003,Concentrado!$A$2:$A1003,"="&amp;$A14,Concentrado!$B$2:$B1003, "=Baja California Sur")</f>
        <v>7.5043847047775056</v>
      </c>
      <c r="M14" s="12">
        <f>SUMIFS(Concentrado!N$2:N1003,Concentrado!$A$2:$A1003,"="&amp;$A14,Concentrado!$B$2:$B1003, "=Baja California Sur")</f>
        <v>13.362787143328418</v>
      </c>
      <c r="N14" s="12">
        <f>SUMIFS(Concentrado!O$2:O1003,Concentrado!$A$2:$A1003,"="&amp;$A14,Concentrado!$B$2:$B1003, "=Baja California Sur")</f>
        <v>1.3220343464523208</v>
      </c>
      <c r="O14" s="12">
        <f>SUMIFS(Concentrado!P$2:P1003,Concentrado!$A$2:$A1003,"="&amp;$A14,Concentrado!$B$2:$B1003, "=Baja California Sur")</f>
        <v>8.7431693989071047</v>
      </c>
      <c r="P14" s="12">
        <f>SUMIFS(Concentrado!Q$2:Q1003,Concentrado!$A$2:$A1003,"="&amp;$A14,Concentrado!$B$2:$B1003, "=Baja California Sur")</f>
        <v>3.0017538819110023</v>
      </c>
      <c r="Q14" s="12">
        <f>SUMIFS(Concentrado!R$2:R1003,Concentrado!$A$2:$A1003,"="&amp;$A14,Concentrado!$B$2:$B1003, "=Baja California Sur")</f>
        <v>4.7170418144315756</v>
      </c>
    </row>
    <row r="15" spans="1:17" x14ac:dyDescent="0.25">
      <c r="A15" s="5">
        <v>2003</v>
      </c>
      <c r="B15" s="12">
        <f>SUMIFS(Concentrado!C$2:C1004,Concentrado!$A$2:$A1004,"="&amp;$A15,Concentrado!$B$2:$B1004, "=Baja California Sur")</f>
        <v>15.708759597070316</v>
      </c>
      <c r="C15" s="12">
        <f>SUMIFS(Concentrado!D$2:D1004,Concentrado!$A$2:$A1004,"="&amp;$A15,Concentrado!$B$2:$B1004, "=Baja California Sur")</f>
        <v>25.526734345239266</v>
      </c>
      <c r="D15" s="12">
        <f>SUMIFS(Concentrado!E$2:E1004,Concentrado!$A$2:$A1004,"="&amp;$A15,Concentrado!$B$2:$B1004, "=Baja California Sur")</f>
        <v>22.431390142266778</v>
      </c>
      <c r="E15" s="12">
        <f>SUMIFS(Concentrado!F$2:F1004,Concentrado!$A$2:$A1004,"="&amp;$A15,Concentrado!$B$2:$B1004, "=Baja California Sur")</f>
        <v>23.294135916969346</v>
      </c>
      <c r="F15" s="12">
        <f>SUMIFS(Concentrado!G$2:G1004,Concentrado!$A$2:$A1004,"="&amp;$A15,Concentrado!$B$2:$B1004, "=Baja California Sur")</f>
        <v>41.58964879852126</v>
      </c>
      <c r="G15" s="12">
        <f>SUMIFS(Concentrado!H$2:H1004,Concentrado!$A$2:$A1004,"="&amp;$A15,Concentrado!$B$2:$B1004, "=Baja California Sur")</f>
        <v>40.788100641015021</v>
      </c>
      <c r="H15" s="12">
        <f>SUMIFS(Concentrado!I$2:I1004,Concentrado!$A$2:$A1004,"="&amp;$A15,Concentrado!$B$2:$B1004, "=Baja California Sur")</f>
        <v>37.902003161188354</v>
      </c>
      <c r="I15" s="12">
        <f>SUMIFS(Concentrado!J$2:J1004,Concentrado!$A$2:$A1004,"="&amp;$A15,Concentrado!$B$2:$B1004, "=Baja California Sur")</f>
        <v>43.834263924826359</v>
      </c>
      <c r="J15" s="12">
        <f>SUMIFS(Concentrado!K$2:K1004,Concentrado!$A$2:$A1004,"="&amp;$A15,Concentrado!$B$2:$B1004, "=Baja California Sur")</f>
        <v>51.554502840673806</v>
      </c>
      <c r="K15" s="12">
        <f>SUMIFS(Concentrado!L$2:L1004,Concentrado!$A$2:$A1004,"="&amp;$A15,Concentrado!$B$2:$B1004, "=Baja California Sur")</f>
        <v>7.4536630613022377</v>
      </c>
      <c r="L15" s="12">
        <f>SUMIFS(Concentrado!M$2:M1004,Concentrado!$A$2:$A1004,"="&amp;$A15,Concentrado!$B$2:$B1004, "=Baja California Sur")</f>
        <v>4.9691087075348248</v>
      </c>
      <c r="M15" s="12">
        <f>SUMIFS(Concentrado!N$2:N1004,Concentrado!$A$2:$A1004,"="&amp;$A15,Concentrado!$B$2:$B1004, "=Baja California Sur")</f>
        <v>7.6610431921550921</v>
      </c>
      <c r="N15" s="12">
        <f>SUMIFS(Concentrado!O$2:O1004,Concentrado!$A$2:$A1004,"="&amp;$A15,Concentrado!$B$2:$B1004, "=Baja California Sur")</f>
        <v>2.127876889554678</v>
      </c>
      <c r="O15" s="12">
        <f>SUMIFS(Concentrado!P$2:P1004,Concentrado!$A$2:$A1004,"="&amp;$A15,Concentrado!$B$2:$B1004, "=Baja California Sur")</f>
        <v>9.5666824339766041</v>
      </c>
      <c r="P15" s="12">
        <f>SUMIFS(Concentrado!Q$2:Q1004,Concentrado!$A$2:$A1004,"="&amp;$A15,Concentrado!$B$2:$B1004, "=Baja California Sur")</f>
        <v>3.5197853345038346</v>
      </c>
      <c r="Q15" s="12">
        <f>SUMIFS(Concentrado!R$2:R1004,Concentrado!$A$2:$A1004,"="&amp;$A15,Concentrado!$B$2:$B1004, "=Baja California Sur")</f>
        <v>4.9691087075348248</v>
      </c>
    </row>
    <row r="16" spans="1:17" x14ac:dyDescent="0.25">
      <c r="A16" s="5">
        <v>2004</v>
      </c>
      <c r="B16" s="12">
        <f>SUMIFS(Concentrado!C$2:C1005,Concentrado!$A$2:$A1005,"="&amp;$A16,Concentrado!$B$2:$B1005, "=Baja California Sur")</f>
        <v>5.7590416954618746</v>
      </c>
      <c r="C16" s="12">
        <f>SUMIFS(Concentrado!D$2:D1005,Concentrado!$A$2:$A1005,"="&amp;$A16,Concentrado!$B$2:$B1005, "=Baja California Sur")</f>
        <v>23.036166781847498</v>
      </c>
      <c r="D16" s="12">
        <f>SUMIFS(Concentrado!E$2:E1005,Concentrado!$A$2:$A1005,"="&amp;$A16,Concentrado!$B$2:$B1005, "=Baja California Sur")</f>
        <v>11.546106075725961</v>
      </c>
      <c r="E16" s="12">
        <f>SUMIFS(Concentrado!F$2:F1005,Concentrado!$A$2:$A1005,"="&amp;$A16,Concentrado!$B$2:$B1005, "=Baja California Sur")</f>
        <v>18.96860283869265</v>
      </c>
      <c r="F16" s="12">
        <f>SUMIFS(Concentrado!G$2:G1005,Concentrado!$A$2:$A1005,"="&amp;$A16,Concentrado!$B$2:$B1005, "=Baja California Sur")</f>
        <v>43.81161007667032</v>
      </c>
      <c r="G16" s="12">
        <f>SUMIFS(Concentrado!H$2:H1005,Concentrado!$A$2:$A1005,"="&amp;$A16,Concentrado!$B$2:$B1005, "=Baja California Sur")</f>
        <v>45.425529147380828</v>
      </c>
      <c r="H16" s="12">
        <f>SUMIFS(Concentrado!I$2:I1005,Concentrado!$A$2:$A1005,"="&amp;$A16,Concentrado!$B$2:$B1005, "=Baja California Sur")</f>
        <v>45.593415843127474</v>
      </c>
      <c r="I16" s="12">
        <f>SUMIFS(Concentrado!J$2:J1005,Concentrado!$A$2:$A1005,"="&amp;$A16,Concentrado!$B$2:$B1005, "=Baja California Sur")</f>
        <v>45.248310386955325</v>
      </c>
      <c r="J16" s="12">
        <f>SUMIFS(Concentrado!K$2:K1005,Concentrado!$A$2:$A1005,"="&amp;$A16,Concentrado!$B$2:$B1005, "=Baja California Sur")</f>
        <v>46.626203926606749</v>
      </c>
      <c r="K16" s="12">
        <f>SUMIFS(Concentrado!L$2:L1005,Concentrado!$A$2:$A1005,"="&amp;$A16,Concentrado!$B$2:$B1005, "=Baja California Sur")</f>
        <v>9.4052857706030792</v>
      </c>
      <c r="L16" s="12">
        <f>SUMIFS(Concentrado!M$2:M1005,Concentrado!$A$2:$A1005,"="&amp;$A16,Concentrado!$B$2:$B1005, "=Baja California Sur")</f>
        <v>6.4035988225382665</v>
      </c>
      <c r="M16" s="12">
        <f>SUMIFS(Concentrado!N$2:N1005,Concentrado!$A$2:$A1005,"="&amp;$A16,Concentrado!$B$2:$B1005, "=Baja California Sur")</f>
        <v>10.911244817158712</v>
      </c>
      <c r="N16" s="12">
        <f>SUMIFS(Concentrado!O$2:O1005,Concentrado!$A$2:$A1005,"="&amp;$A16,Concentrado!$B$2:$B1005, "=Baja California Sur")</f>
        <v>1.6453931049801935</v>
      </c>
      <c r="O16" s="12">
        <f>SUMIFS(Concentrado!P$2:P1005,Concentrado!$A$2:$A1005,"="&amp;$A16,Concentrado!$B$2:$B1005, "=Baja California Sur")</f>
        <v>7.7648995480828464</v>
      </c>
      <c r="P16" s="12">
        <f>SUMIFS(Concentrado!Q$2:Q1005,Concentrado!$A$2:$A1005,"="&amp;$A16,Concentrado!$B$2:$B1005, "=Baja California Sur")</f>
        <v>2.0011246320432083</v>
      </c>
      <c r="Q16" s="12">
        <f>SUMIFS(Concentrado!R$2:R1005,Concentrado!$A$2:$A1005,"="&amp;$A16,Concentrado!$B$2:$B1005, "=Baja California Sur")</f>
        <v>6.8038237489469076</v>
      </c>
    </row>
    <row r="17" spans="1:17" x14ac:dyDescent="0.25">
      <c r="A17" s="5">
        <v>2005</v>
      </c>
      <c r="B17" s="12">
        <f>SUMIFS(Concentrado!C$2:C1006,Concentrado!$A$2:$A1006,"="&amp;$A17,Concentrado!$B$2:$B1006, "=Baja California Sur")</f>
        <v>9.3808630393996246</v>
      </c>
      <c r="C17" s="12">
        <f>SUMIFS(Concentrado!D$2:D1006,Concentrado!$A$2:$A1006,"="&amp;$A17,Concentrado!$B$2:$B1006, "=Baja California Sur")</f>
        <v>13.133208255159476</v>
      </c>
      <c r="D17" s="12">
        <f>SUMIFS(Concentrado!E$2:E1006,Concentrado!$A$2:$A1006,"="&amp;$A17,Concentrado!$B$2:$B1006, "=Baja California Sur")</f>
        <v>11.836373966290006</v>
      </c>
      <c r="E17" s="12">
        <f>SUMIFS(Concentrado!F$2:F1006,Concentrado!$A$2:$A1006,"="&amp;$A17,Concentrado!$B$2:$B1006, "=Baja California Sur")</f>
        <v>19.727289943816679</v>
      </c>
      <c r="F17" s="12">
        <f>SUMIFS(Concentrado!G$2:G1006,Concentrado!$A$2:$A1006,"="&amp;$A17,Concentrado!$B$2:$B1006, "=Baja California Sur")</f>
        <v>53.999044632287273</v>
      </c>
      <c r="G17" s="12">
        <f>SUMIFS(Concentrado!H$2:H1006,Concentrado!$A$2:$A1006,"="&amp;$A17,Concentrado!$B$2:$B1006, "=Baja California Sur")</f>
        <v>38.317142083059181</v>
      </c>
      <c r="H17" s="12">
        <f>SUMIFS(Concentrado!I$2:I1006,Concentrado!$A$2:$A1006,"="&amp;$A17,Concentrado!$B$2:$B1006, "=Baja California Sur")</f>
        <v>35.800556981297035</v>
      </c>
      <c r="I17" s="12">
        <f>SUMIFS(Concentrado!J$2:J1006,Concentrado!$A$2:$A1006,"="&amp;$A17,Concentrado!$B$2:$B1006, "=Baja California Sur")</f>
        <v>40.973661493907656</v>
      </c>
      <c r="J17" s="12">
        <f>SUMIFS(Concentrado!K$2:K1006,Concentrado!$A$2:$A1006,"="&amp;$A17,Concentrado!$B$2:$B1006, "=Baja California Sur")</f>
        <v>53.218252893137752</v>
      </c>
      <c r="K17" s="12">
        <f>SUMIFS(Concentrado!L$2:L1006,Concentrado!$A$2:$A1006,"="&amp;$A17,Concentrado!$B$2:$B1006, "=Baja California Sur")</f>
        <v>4.6445020706738402</v>
      </c>
      <c r="L17" s="12">
        <f>SUMIFS(Concentrado!M$2:M1006,Concentrado!$A$2:$A1006,"="&amp;$A17,Concentrado!$B$2:$B1006, "=Baja California Sur")</f>
        <v>6.3861903471765302</v>
      </c>
      <c r="M17" s="12">
        <f>SUMIFS(Concentrado!N$2:N1006,Concentrado!$A$2:$A1006,"="&amp;$A17,Concentrado!$B$2:$B1006, "=Baja California Sur")</f>
        <v>11.305439046725379</v>
      </c>
      <c r="N17" s="12">
        <f>SUMIFS(Concentrado!O$2:O1006,Concentrado!$A$2:$A1006,"="&amp;$A17,Concentrado!$B$2:$B1006, "=Baja California Sur")</f>
        <v>1.1934076163274074</v>
      </c>
      <c r="O17" s="12">
        <f>SUMIFS(Concentrado!P$2:P1006,Concentrado!$A$2:$A1006,"="&amp;$A17,Concentrado!$B$2:$B1006, "=Baja California Sur")</f>
        <v>9.0829729579710659</v>
      </c>
      <c r="P17" s="12">
        <f>SUMIFS(Concentrado!Q$2:Q1006,Concentrado!$A$2:$A1006,"="&amp;$A17,Concentrado!$B$2:$B1006, "=Baja California Sur")</f>
        <v>3.2898556333939699</v>
      </c>
      <c r="Q17" s="12">
        <f>SUMIFS(Concentrado!R$2:R1006,Concentrado!$A$2:$A1006,"="&amp;$A17,Concentrado!$B$2:$B1006, "=Baja California Sur")</f>
        <v>6.1926694275651197</v>
      </c>
    </row>
    <row r="18" spans="1:17" x14ac:dyDescent="0.25">
      <c r="A18" s="5">
        <v>2006</v>
      </c>
      <c r="B18" s="12">
        <f>SUMIFS(Concentrado!C$2:C1007,Concentrado!$A$2:$A1007,"="&amp;$A18,Concentrado!$B$2:$B1007, "=Baja California Sur")</f>
        <v>10.927170409222532</v>
      </c>
      <c r="C18" s="12">
        <f>SUMIFS(Concentrado!D$2:D1007,Concentrado!$A$2:$A1007,"="&amp;$A18,Concentrado!$B$2:$B1007, "=Baja California Sur")</f>
        <v>29.139121091260087</v>
      </c>
      <c r="D18" s="12">
        <f>SUMIFS(Concentrado!E$2:E1007,Concentrado!$A$2:$A1007,"="&amp;$A18,Concentrado!$B$2:$B1007, "=Baja California Sur")</f>
        <v>15.755947870321046</v>
      </c>
      <c r="E18" s="12">
        <f>SUMIFS(Concentrado!F$2:F1007,Concentrado!$A$2:$A1007,"="&amp;$A18,Concentrado!$B$2:$B1007, "=Baja California Sur")</f>
        <v>24.009063421441596</v>
      </c>
      <c r="F18" s="12">
        <f>SUMIFS(Concentrado!G$2:G1007,Concentrado!$A$2:$A1007,"="&amp;$A18,Concentrado!$B$2:$B1007, "=Baja California Sur")</f>
        <v>48.87585532746823</v>
      </c>
      <c r="G18" s="12">
        <f>SUMIFS(Concentrado!H$2:H1007,Concentrado!$A$2:$A1007,"="&amp;$A18,Concentrado!$B$2:$B1007, "=Baja California Sur")</f>
        <v>45.741826437660031</v>
      </c>
      <c r="H18" s="12">
        <f>SUMIFS(Concentrado!I$2:I1007,Concentrado!$A$2:$A1007,"="&amp;$A18,Concentrado!$B$2:$B1007, "=Baja California Sur")</f>
        <v>45.649362176967358</v>
      </c>
      <c r="I18" s="12">
        <f>SUMIFS(Concentrado!J$2:J1007,Concentrado!$A$2:$A1007,"="&amp;$A18,Concentrado!$B$2:$B1007, "=Baja California Sur")</f>
        <v>45.839317910949482</v>
      </c>
      <c r="J18" s="12">
        <f>SUMIFS(Concentrado!K$2:K1007,Concentrado!$A$2:$A1007,"="&amp;$A18,Concentrado!$B$2:$B1007, "=Baja California Sur")</f>
        <v>51.691982722233689</v>
      </c>
      <c r="K18" s="12">
        <f>SUMIFS(Concentrado!L$2:L1007,Concentrado!$A$2:$A1007,"="&amp;$A18,Concentrado!$B$2:$B1007, "=Baja California Sur")</f>
        <v>13.201909256397812</v>
      </c>
      <c r="L18" s="12">
        <f>SUMIFS(Concentrado!M$2:M1007,Concentrado!$A$2:$A1007,"="&amp;$A18,Concentrado!$B$2:$B1007, "=Baja California Sur")</f>
        <v>4.8345019812161008</v>
      </c>
      <c r="M18" s="12">
        <f>SUMIFS(Concentrado!N$2:N1007,Concentrado!$A$2:$A1007,"="&amp;$A18,Concentrado!$B$2:$B1007, "=Baja California Sur")</f>
        <v>7.9705235547085858</v>
      </c>
      <c r="N18" s="12">
        <f>SUMIFS(Concentrado!O$2:O1007,Concentrado!$A$2:$A1007,"="&amp;$A18,Concentrado!$B$2:$B1007, "=Baja California Sur")</f>
        <v>1.5279772636983162</v>
      </c>
      <c r="O18" s="12">
        <f>SUMIFS(Concentrado!P$2:P1007,Concentrado!$A$2:$A1007,"="&amp;$A18,Concentrado!$B$2:$B1007, "=Baja California Sur")</f>
        <v>6.841115101761587</v>
      </c>
      <c r="P18" s="12">
        <f>SUMIFS(Concentrado!Q$2:Q1007,Concentrado!$A$2:$A1007,"="&amp;$A18,Concentrado!$B$2:$B1007, "=Baja California Sur")</f>
        <v>2.4172509906080504</v>
      </c>
      <c r="Q18" s="12">
        <f>SUMIFS(Concentrado!R$2:R1007,Concentrado!$A$2:$A1007,"="&amp;$A18,Concentrado!$B$2:$B1007, "=Baja California Sur")</f>
        <v>8.3674072751817121</v>
      </c>
    </row>
    <row r="19" spans="1:17" x14ac:dyDescent="0.25">
      <c r="A19" s="5">
        <v>2007</v>
      </c>
      <c r="B19" s="12">
        <f>SUMIFS(Concentrado!C$2:C1008,Concentrado!$A$2:$A1008,"="&amp;$A19,Concentrado!$B$2:$B1008, "=Baja California Sur")</f>
        <v>1.7568517217146873</v>
      </c>
      <c r="C19" s="12">
        <f>SUMIFS(Concentrado!D$2:D1008,Concentrado!$A$2:$A1008,"="&amp;$A19,Concentrado!$B$2:$B1008, "=Baja California Sur")</f>
        <v>17.568517217146873</v>
      </c>
      <c r="D19" s="12">
        <f>SUMIFS(Concentrado!E$2:E1008,Concentrado!$A$2:$A1008,"="&amp;$A19,Concentrado!$B$2:$B1008, "=Baja California Sur")</f>
        <v>12.059132309962262</v>
      </c>
      <c r="E19" s="12">
        <f>SUMIFS(Concentrado!F$2:F1008,Concentrado!$A$2:$A1008,"="&amp;$A19,Concentrado!$B$2:$B1008, "=Baja California Sur")</f>
        <v>24.118264619924524</v>
      </c>
      <c r="F19" s="12">
        <f>SUMIFS(Concentrado!G$2:G1008,Concentrado!$A$2:$A1008,"="&amp;$A19,Concentrado!$B$2:$B1008, "=Baja California Sur")</f>
        <v>31.085998500557718</v>
      </c>
      <c r="G19" s="12">
        <f>SUMIFS(Concentrado!H$2:H1008,Concentrado!$A$2:$A1008,"="&amp;$A19,Concentrado!$B$2:$B1008, "=Baja California Sur")</f>
        <v>43.15297284914395</v>
      </c>
      <c r="H19" s="12">
        <f>SUMIFS(Concentrado!I$2:I1008,Concentrado!$A$2:$A1008,"="&amp;$A19,Concentrado!$B$2:$B1008, "=Baja California Sur")</f>
        <v>43.981770075773312</v>
      </c>
      <c r="I19" s="12">
        <f>SUMIFS(Concentrado!J$2:J1008,Concentrado!$A$2:$A1008,"="&amp;$A19,Concentrado!$B$2:$B1008, "=Baja California Sur")</f>
        <v>42.280678094599374</v>
      </c>
      <c r="J19" s="12">
        <f>SUMIFS(Concentrado!K$2:K1008,Concentrado!$A$2:$A1008,"="&amp;$A19,Concentrado!$B$2:$B1008, "=Baja California Sur")</f>
        <v>58.425218384231933</v>
      </c>
      <c r="K19" s="12">
        <f>SUMIFS(Concentrado!L$2:L1008,Concentrado!$A$2:$A1008,"="&amp;$A19,Concentrado!$B$2:$B1008, "=Baja California Sur")</f>
        <v>11.898144777335988</v>
      </c>
      <c r="L19" s="12">
        <f>SUMIFS(Concentrado!M$2:M1008,Concentrado!$A$2:$A1008,"="&amp;$A19,Concentrado!$B$2:$B1008, "=Baja California Sur")</f>
        <v>6.2154487642799934</v>
      </c>
      <c r="M19" s="12">
        <f>SUMIFS(Concentrado!N$2:N1008,Concentrado!$A$2:$A1008,"="&amp;$A19,Concentrado!$B$2:$B1008, "=Baja California Sur")</f>
        <v>9.3504550554793671</v>
      </c>
      <c r="N19" s="12">
        <f>SUMIFS(Concentrado!O$2:O1008,Concentrado!$A$2:$A1008,"="&amp;$A19,Concentrado!$B$2:$B1008, "=Baja California Sur")</f>
        <v>2.9159088341103017</v>
      </c>
      <c r="O19" s="12">
        <f>SUMIFS(Concentrado!P$2:P1008,Concentrado!$A$2:$A1008,"="&amp;$A19,Concentrado!$B$2:$B1008, "=Baja California Sur")</f>
        <v>7.9923273657289009</v>
      </c>
      <c r="P19" s="12">
        <f>SUMIFS(Concentrado!Q$2:Q1008,Concentrado!$A$2:$A1008,"="&amp;$A19,Concentrado!$B$2:$B1008, "=Baja California Sur")</f>
        <v>3.0189322569359969</v>
      </c>
      <c r="Q19" s="12">
        <f>SUMIFS(Concentrado!R$2:R1008,Concentrado!$A$2:$A1008,"="&amp;$A19,Concentrado!$B$2:$B1008, "=Baja California Sur")</f>
        <v>4.0844377593839951</v>
      </c>
    </row>
    <row r="20" spans="1:17" x14ac:dyDescent="0.25">
      <c r="A20" s="5">
        <v>2008</v>
      </c>
      <c r="B20" s="12">
        <f>SUMIFS(Concentrado!C$2:C1009,Concentrado!$A$2:$A1009,"="&amp;$A20,Concentrado!$B$2:$B1009, "=Baja California Sur")</f>
        <v>11.879709456248728</v>
      </c>
      <c r="C20" s="12">
        <f>SUMIFS(Concentrado!D$2:D1009,Concentrado!$A$2:$A1009,"="&amp;$A20,Concentrado!$B$2:$B1009, "=Baja California Sur")</f>
        <v>13.576810807141403</v>
      </c>
      <c r="D20" s="12">
        <f>SUMIFS(Concentrado!E$2:E1009,Concentrado!$A$2:$A1009,"="&amp;$A20,Concentrado!$B$2:$B1009, "=Baja California Sur")</f>
        <v>9.4012100700390153</v>
      </c>
      <c r="E20" s="12">
        <f>SUMIFS(Concentrado!F$2:F1009,Concentrado!$A$2:$A1009,"="&amp;$A20,Concentrado!$B$2:$B1009, "=Baja California Sur")</f>
        <v>22.831510170094752</v>
      </c>
      <c r="F20" s="12">
        <f>SUMIFS(Concentrado!G$2:G1009,Concentrado!$A$2:$A1009,"="&amp;$A20,Concentrado!$B$2:$B1009, "=Baja California Sur")</f>
        <v>41.11560337147948</v>
      </c>
      <c r="G20" s="12">
        <f>SUMIFS(Concentrado!H$2:H1009,Concentrado!$A$2:$A1009,"="&amp;$A20,Concentrado!$B$2:$B1009, "=Baja California Sur")</f>
        <v>48.024137644305746</v>
      </c>
      <c r="H20" s="12">
        <f>SUMIFS(Concentrado!I$2:I1009,Concentrado!$A$2:$A1009,"="&amp;$A20,Concentrado!$B$2:$B1009, "=Baja California Sur")</f>
        <v>50.9925332362047</v>
      </c>
      <c r="I20" s="12">
        <f>SUMIFS(Concentrado!J$2:J1009,Concentrado!$A$2:$A1009,"="&amp;$A20,Concentrado!$B$2:$B1009, "=Baja California Sur")</f>
        <v>44.903613870691515</v>
      </c>
      <c r="J20" s="12">
        <f>SUMIFS(Concentrado!K$2:K1009,Concentrado!$A$2:$A1009,"="&amp;$A20,Concentrado!$B$2:$B1009, "=Baja California Sur")</f>
        <v>51.7574628322023</v>
      </c>
      <c r="K20" s="12">
        <f>SUMIFS(Concentrado!L$2:L1009,Concentrado!$A$2:$A1009,"="&amp;$A20,Concentrado!$B$2:$B1009, "=Baja California Sur")</f>
        <v>10.690885765340148</v>
      </c>
      <c r="L20" s="12">
        <f>SUMIFS(Concentrado!M$2:M1009,Concentrado!$A$2:$A1009,"="&amp;$A20,Concentrado!$B$2:$B1009, "=Baja California Sur")</f>
        <v>6.1090775801943709</v>
      </c>
      <c r="M20" s="12">
        <f>SUMIFS(Concentrado!N$2:N1009,Concentrado!$A$2:$A1009,"="&amp;$A20,Concentrado!$B$2:$B1009, "=Baja California Sur")</f>
        <v>11.25809175344779</v>
      </c>
      <c r="N20" s="12">
        <f>SUMIFS(Concentrado!O$2:O1009,Concentrado!$A$2:$A1009,"="&amp;$A20,Concentrado!$B$2:$B1009, "=Baja California Sur")</f>
        <v>0.69618006001072119</v>
      </c>
      <c r="O20" s="12">
        <f>SUMIFS(Concentrado!P$2:P1009,Concentrado!$A$2:$A1009,"="&amp;$A20,Concentrado!$B$2:$B1009, "=Baja California Sur")</f>
        <v>7.6854568552014717</v>
      </c>
      <c r="P20" s="12">
        <f>SUMIFS(Concentrado!Q$2:Q1009,Concentrado!$A$2:$A1009,"="&amp;$A20,Concentrado!$B$2:$B1009, "=Baja California Sur")</f>
        <v>2.5454489917476542</v>
      </c>
      <c r="Q20" s="12">
        <f>SUMIFS(Concentrado!R$2:R1009,Concentrado!$A$2:$A1009,"="&amp;$A20,Concentrado!$B$2:$B1009, "=Baja California Sur")</f>
        <v>7.4666503757931197</v>
      </c>
    </row>
    <row r="21" spans="1:17" x14ac:dyDescent="0.25">
      <c r="A21" s="5">
        <v>2009</v>
      </c>
      <c r="B21" s="12">
        <f>SUMIFS(Concentrado!C$2:C1010,Concentrado!$A$2:$A1010,"="&amp;$A21,Concentrado!$B$2:$B1010, "=Baja California Sur")</f>
        <v>6.5679288036517685</v>
      </c>
      <c r="C21" s="12">
        <f>SUMIFS(Concentrado!D$2:D1010,Concentrado!$A$2:$A1010,"="&amp;$A21,Concentrado!$B$2:$B1010, "=Baja California Sur")</f>
        <v>11.493875406390595</v>
      </c>
      <c r="D21" s="12">
        <f>SUMIFS(Concentrado!E$2:E1010,Concentrado!$A$2:$A1010,"="&amp;$A21,Concentrado!$B$2:$B1010, "=Baja California Sur")</f>
        <v>6.3654128925072726</v>
      </c>
      <c r="E21" s="12">
        <f>SUMIFS(Concentrado!F$2:F1010,Concentrado!$A$2:$A1010,"="&amp;$A21,Concentrado!$B$2:$B1010, "=Baja California Sur")</f>
        <v>21.005862545273999</v>
      </c>
      <c r="F21" s="12">
        <f>SUMIFS(Concentrado!G$2:G1010,Concentrado!$A$2:$A1010,"="&amp;$A21,Concentrado!$B$2:$B1010, "=Baja California Sur")</f>
        <v>46.629791613069202</v>
      </c>
      <c r="G21" s="12">
        <f>SUMIFS(Concentrado!H$2:H1010,Concentrado!$A$2:$A1010,"="&amp;$A21,Concentrado!$B$2:$B1010, "=Baja California Sur")</f>
        <v>46.58168349774882</v>
      </c>
      <c r="H21" s="12">
        <f>SUMIFS(Concentrado!I$2:I1010,Concentrado!$A$2:$A1010,"="&amp;$A21,Concentrado!$B$2:$B1010, "=Baja California Sur")</f>
        <v>49.41994918615481</v>
      </c>
      <c r="I21" s="12">
        <f>SUMIFS(Concentrado!J$2:J1010,Concentrado!$A$2:$A1010,"="&amp;$A21,Concentrado!$B$2:$B1010, "=Baja California Sur")</f>
        <v>43.599813619117349</v>
      </c>
      <c r="J21" s="12">
        <f>SUMIFS(Concentrado!K$2:K1010,Concentrado!$A$2:$A1010,"="&amp;$A21,Concentrado!$B$2:$B1010, "=Baja California Sur")</f>
        <v>56.320014542574363</v>
      </c>
      <c r="K21" s="12">
        <f>SUMIFS(Concentrado!L$2:L1010,Concentrado!$A$2:$A1010,"="&amp;$A21,Concentrado!$B$2:$B1010, "=Baja California Sur")</f>
        <v>10.549858631894333</v>
      </c>
      <c r="L21" s="12">
        <f>SUMIFS(Concentrado!M$2:M1010,Concentrado!$A$2:$A1010,"="&amp;$A21,Concentrado!$B$2:$B1010, "=Baja California Sur")</f>
        <v>5.680693109481564</v>
      </c>
      <c r="M21" s="12">
        <f>SUMIFS(Concentrado!N$2:N1010,Concentrado!$A$2:$A1010,"="&amp;$A21,Concentrado!$B$2:$B1010, "=Baja California Sur")</f>
        <v>8.8702472898226574</v>
      </c>
      <c r="N21" s="12">
        <f>SUMIFS(Concentrado!O$2:O1010,Concentrado!$A$2:$A1010,"="&amp;$A21,Concentrado!$B$2:$B1010, "=Baja California Sur")</f>
        <v>2.3297610330826068</v>
      </c>
      <c r="O21" s="12">
        <f>SUMIFS(Concentrado!P$2:P1010,Concentrado!$A$2:$A1010,"="&amp;$A21,Concentrado!$B$2:$B1010, "=Baja California Sur")</f>
        <v>7.391722140816654</v>
      </c>
      <c r="P21" s="12">
        <f>SUMIFS(Concentrado!Q$2:Q1010,Concentrado!$A$2:$A1010,"="&amp;$A21,Concentrado!$B$2:$B1010, "=Baja California Sur")</f>
        <v>2.2722772437926255</v>
      </c>
      <c r="Q21" s="12">
        <f>SUMIFS(Concentrado!R$2:R1010,Concentrado!$A$2:$A1010,"="&amp;$A21,Concentrado!$B$2:$B1010, "=Baja California Sur")</f>
        <v>5.5183875920678052</v>
      </c>
    </row>
    <row r="22" spans="1:17" x14ac:dyDescent="0.25">
      <c r="A22" s="5">
        <v>2010</v>
      </c>
      <c r="B22" s="12">
        <f>SUMIFS(Concentrado!C$2:C1011,Concentrado!$A$2:$A1011,"="&amp;$A22,Concentrado!$B$2:$B1011, "=Baja California Sur")</f>
        <v>8.0508815715320825</v>
      </c>
      <c r="C22" s="12">
        <f>SUMIFS(Concentrado!D$2:D1011,Concentrado!$A$2:$A1011,"="&amp;$A22,Concentrado!$B$2:$B1011, "=Baja California Sur")</f>
        <v>3.220352628612833</v>
      </c>
      <c r="D22" s="12">
        <f>SUMIFS(Concentrado!E$2:E1011,Concentrado!$A$2:$A1011,"="&amp;$A22,Concentrado!$B$2:$B1011, "=Baja California Sur")</f>
        <v>10.99243354157888</v>
      </c>
      <c r="E22" s="12">
        <f>SUMIFS(Concentrado!F$2:F1011,Concentrado!$A$2:$A1011,"="&amp;$A22,Concentrado!$B$2:$B1011, "=Baja California Sur")</f>
        <v>18.931413321608073</v>
      </c>
      <c r="F22" s="12">
        <f>SUMIFS(Concentrado!G$2:G1011,Concentrado!$A$2:$A1011,"="&amp;$A22,Concentrado!$B$2:$B1011, "=Baja California Sur")</f>
        <v>48.887802493277924</v>
      </c>
      <c r="G22" s="12">
        <f>SUMIFS(Concentrado!H$2:H1011,Concentrado!$A$2:$A1011,"="&amp;$A22,Concentrado!$B$2:$B1011, "=Baja California Sur")</f>
        <v>42.912046024348264</v>
      </c>
      <c r="H22" s="12">
        <f>SUMIFS(Concentrado!I$2:I1011,Concentrado!$A$2:$A1011,"="&amp;$A22,Concentrado!$B$2:$B1011, "=Baja California Sur")</f>
        <v>44.80712985781409</v>
      </c>
      <c r="I22" s="12">
        <f>SUMIFS(Concentrado!J$2:J1011,Concentrado!$A$2:$A1011,"="&amp;$A22,Concentrado!$B$2:$B1011, "=Baja California Sur")</f>
        <v>40.922331348439151</v>
      </c>
      <c r="J22" s="12">
        <f>SUMIFS(Concentrado!K$2:K1011,Concentrado!$A$2:$A1011,"="&amp;$A22,Concentrado!$B$2:$B1011, "=Baja California Sur")</f>
        <v>57.373248347571852</v>
      </c>
      <c r="K22" s="12">
        <f>SUMIFS(Concentrado!L$2:L1011,Concentrado!$A$2:$A1011,"="&amp;$A22,Concentrado!$B$2:$B1011, "=Baja California Sur")</f>
        <v>12.10339759661105</v>
      </c>
      <c r="L22" s="12">
        <f>SUMIFS(Concentrado!M$2:M1011,Concentrado!$A$2:$A1011,"="&amp;$A22,Concentrado!$B$2:$B1011, "=Baja California Sur")</f>
        <v>8.9596579611276592</v>
      </c>
      <c r="M22" s="12">
        <f>SUMIFS(Concentrado!N$2:N1011,Concentrado!$A$2:$A1011,"="&amp;$A22,Concentrado!$B$2:$B1011, "=Baja California Sur")</f>
        <v>14.424213036419605</v>
      </c>
      <c r="N22" s="12">
        <f>SUMIFS(Concentrado!O$2:O1011,Concentrado!$A$2:$A1011,"="&amp;$A22,Concentrado!$B$2:$B1011, "=Baja California Sur")</f>
        <v>3.2222308148377281</v>
      </c>
      <c r="O22" s="12">
        <f>SUMIFS(Concentrado!P$2:P1011,Concentrado!$A$2:$A1011,"="&amp;$A22,Concentrado!$B$2:$B1011, "=Baja California Sur")</f>
        <v>6.3527289205866531</v>
      </c>
      <c r="P22" s="12">
        <f>SUMIFS(Concentrado!Q$2:Q1011,Concentrado!$A$2:$A1011,"="&amp;$A22,Concentrado!$B$2:$B1011, "=Baja California Sur")</f>
        <v>1.8862437812900337</v>
      </c>
      <c r="Q22" s="12">
        <f>SUMIFS(Concentrado!R$2:R1011,Concentrado!$A$2:$A1011,"="&amp;$A22,Concentrado!$B$2:$B1011, "=Baja California Sur")</f>
        <v>5.6587313438701008</v>
      </c>
    </row>
    <row r="23" spans="1:17" x14ac:dyDescent="0.25">
      <c r="A23" s="5">
        <v>2011</v>
      </c>
      <c r="B23" s="12">
        <f>SUMIFS(Concentrado!C$2:C1012,Concentrado!$A$2:$A1012,"="&amp;$A23,Concentrado!$B$2:$B1012, "=Baja California Sur")</f>
        <v>3.184257033227722</v>
      </c>
      <c r="C23" s="12">
        <f>SUMIFS(Concentrado!D$2:D1012,Concentrado!$A$2:$A1012,"="&amp;$A23,Concentrado!$B$2:$B1012, "=Baja California Sur")</f>
        <v>7.9606425830693048</v>
      </c>
      <c r="D23" s="12">
        <f>SUMIFS(Concentrado!E$2:E1012,Concentrado!$A$2:$A1012,"="&amp;$A23,Concentrado!$B$2:$B1012, "=Baja California Sur")</f>
        <v>11.215791834903543</v>
      </c>
      <c r="E23" s="12">
        <f>SUMIFS(Concentrado!F$2:F1012,Concentrado!$A$2:$A1012,"="&amp;$A23,Concentrado!$B$2:$B1012, "=Baja California Sur")</f>
        <v>23.021888503223064</v>
      </c>
      <c r="F23" s="12">
        <f>SUMIFS(Concentrado!G$2:G1012,Concentrado!$A$2:$A1012,"="&amp;$A23,Concentrado!$B$2:$B1012, "=Baja California Sur")</f>
        <v>32.167504971341678</v>
      </c>
      <c r="G23" s="12">
        <f>SUMIFS(Concentrado!H$2:H1012,Concentrado!$A$2:$A1012,"="&amp;$A23,Concentrado!$B$2:$B1012, "=Baja California Sur")</f>
        <v>48.509484678831903</v>
      </c>
      <c r="H23" s="12">
        <f>SUMIFS(Concentrado!I$2:I1012,Concentrado!$A$2:$A1012,"="&amp;$A23,Concentrado!$B$2:$B1012, "=Baja California Sur")</f>
        <v>47.690318865270349</v>
      </c>
      <c r="I23" s="12">
        <f>SUMIFS(Concentrado!J$2:J1012,Concentrado!$A$2:$A1012,"="&amp;$A23,Concentrado!$B$2:$B1012, "=Baja California Sur")</f>
        <v>49.368274751743613</v>
      </c>
      <c r="J23" s="12">
        <f>SUMIFS(Concentrado!K$2:K1012,Concentrado!$A$2:$A1012,"="&amp;$A23,Concentrado!$B$2:$B1012, "=Baja California Sur")</f>
        <v>62.93952126050975</v>
      </c>
      <c r="K23" s="12">
        <f>SUMIFS(Concentrado!L$2:L1012,Concentrado!$A$2:$A1012,"="&amp;$A23,Concentrado!$B$2:$B1012, "=Baja California Sur")</f>
        <v>11.666838087314002</v>
      </c>
      <c r="L23" s="12">
        <f>SUMIFS(Concentrado!M$2:M1012,Concentrado!$A$2:$A1012,"="&amp;$A23,Concentrado!$B$2:$B1012, "=Baja California Sur")</f>
        <v>9.3641726753441326</v>
      </c>
      <c r="M23" s="12">
        <f>SUMIFS(Concentrado!N$2:N1012,Concentrado!$A$2:$A1012,"="&amp;$A23,Concentrado!$B$2:$B1012, "=Baja California Sur")</f>
        <v>14.397077393289161</v>
      </c>
      <c r="N23" s="12">
        <f>SUMIFS(Concentrado!O$2:O1012,Concentrado!$A$2:$A1012,"="&amp;$A23,Concentrado!$B$2:$B1012, "=Baja California Sur")</f>
        <v>4.087818928488324</v>
      </c>
      <c r="O23" s="12">
        <f>SUMIFS(Concentrado!P$2:P1012,Concentrado!$A$2:$A1012,"="&amp;$A23,Concentrado!$B$2:$B1012, "=Baja California Sur")</f>
        <v>3.3319172684942231</v>
      </c>
      <c r="P23" s="12">
        <f>SUMIFS(Concentrado!Q$2:Q1012,Concentrado!$A$2:$A1012,"="&amp;$A23,Concentrado!$B$2:$B1012, "=Baja California Sur")</f>
        <v>1.3815992471819212</v>
      </c>
      <c r="Q23" s="12">
        <f>SUMIFS(Concentrado!R$2:R1012,Concentrado!$A$2:$A1012,"="&amp;$A23,Concentrado!$B$2:$B1012, "=Baja California Sur")</f>
        <v>8.1360844556268699</v>
      </c>
    </row>
    <row r="24" spans="1:17" x14ac:dyDescent="0.25">
      <c r="A24" s="5">
        <v>2012</v>
      </c>
      <c r="B24" s="12">
        <f>SUMIFS(Concentrado!C$2:C1013,Concentrado!$A$2:$A1013,"="&amp;$A24,Concentrado!$B$2:$B1013, "=Baja California Sur")</f>
        <v>4.7057347220479357</v>
      </c>
      <c r="C24" s="12">
        <f>SUMIFS(Concentrado!D$2:D1013,Concentrado!$A$2:$A1013,"="&amp;$A24,Concentrado!$B$2:$B1013, "=Baja California Sur")</f>
        <v>10.980047684778516</v>
      </c>
      <c r="D24" s="12">
        <f>SUMIFS(Concentrado!E$2:E1013,Concentrado!$A$2:$A1013,"="&amp;$A24,Concentrado!$B$2:$B1013, "=Baja California Sur")</f>
        <v>7.3971230881281871</v>
      </c>
      <c r="E24" s="12">
        <f>SUMIFS(Concentrado!F$2:F1013,Concentrado!$A$2:$A1013,"="&amp;$A24,Concentrado!$B$2:$B1013, "=Baja California Sur")</f>
        <v>20.484340859431903</v>
      </c>
      <c r="F24" s="12">
        <f>SUMIFS(Concentrado!G$2:G1013,Concentrado!$A$2:$A1013,"="&amp;$A24,Concentrado!$B$2:$B1013, "=Baja California Sur")</f>
        <v>36.28345753439951</v>
      </c>
      <c r="G24" s="12">
        <f>SUMIFS(Concentrado!H$2:H1013,Concentrado!$A$2:$A1013,"="&amp;$A24,Concentrado!$B$2:$B1013, "=Baja California Sur")</f>
        <v>49.653398341397022</v>
      </c>
      <c r="H24" s="12">
        <f>SUMIFS(Concentrado!I$2:I1013,Concentrado!$A$2:$A1013,"="&amp;$A24,Concentrado!$B$2:$B1013, "=Baja California Sur")</f>
        <v>51.19788421086507</v>
      </c>
      <c r="I24" s="12">
        <f>SUMIFS(Concentrado!J$2:J1013,Concentrado!$A$2:$A1013,"="&amp;$A24,Concentrado!$B$2:$B1013, "=Baja California Sur")</f>
        <v>48.038087778131349</v>
      </c>
      <c r="J24" s="12">
        <f>SUMIFS(Concentrado!K$2:K1013,Concentrado!$A$2:$A1013,"="&amp;$A24,Concentrado!$B$2:$B1013, "=Baja California Sur")</f>
        <v>61.318955783050541</v>
      </c>
      <c r="K24" s="12">
        <f>SUMIFS(Concentrado!L$2:L1013,Concentrado!$A$2:$A1013,"="&amp;$A24,Concentrado!$B$2:$B1013, "=Baja California Sur")</f>
        <v>11.964674299131813</v>
      </c>
      <c r="L24" s="12">
        <f>SUMIFS(Concentrado!M$2:M1013,Concentrado!$A$2:$A1013,"="&amp;$A24,Concentrado!$B$2:$B1013, "=Baja California Sur")</f>
        <v>5.9823371495659066</v>
      </c>
      <c r="M24" s="12">
        <f>SUMIFS(Concentrado!N$2:N1013,Concentrado!$A$2:$A1013,"="&amp;$A24,Concentrado!$B$2:$B1013, "=Baja California Sur")</f>
        <v>10.239576842173014</v>
      </c>
      <c r="N24" s="12">
        <f>SUMIFS(Concentrado!O$2:O1013,Concentrado!$A$2:$A1013,"="&amp;$A24,Concentrado!$B$2:$B1013, "=Baja California Sur")</f>
        <v>1.5298754069468581</v>
      </c>
      <c r="O24" s="12">
        <f>SUMIFS(Concentrado!P$2:P1013,Concentrado!$A$2:$A1013,"="&amp;$A24,Concentrado!$B$2:$B1013, "=Baja California Sur")</f>
        <v>6.1356217839115823</v>
      </c>
      <c r="P24" s="12">
        <f>SUMIFS(Concentrado!Q$2:Q1013,Concentrado!$A$2:$A1013,"="&amp;$A24,Concentrado!$B$2:$B1013, "=Baja California Sur")</f>
        <v>1.7947011448697718</v>
      </c>
      <c r="Q24" s="12">
        <f>SUMIFS(Concentrado!R$2:R1013,Concentrado!$A$2:$A1013,"="&amp;$A24,Concentrado!$B$2:$B1013, "=Baja California Sur")</f>
        <v>6.8796877220007921</v>
      </c>
    </row>
    <row r="25" spans="1:17" x14ac:dyDescent="0.25">
      <c r="A25" s="5">
        <v>2013</v>
      </c>
      <c r="B25" s="12">
        <f>SUMIFS(Concentrado!C$2:C1014,Concentrado!$A$2:$A1014,"="&amp;$A25,Concentrado!$B$2:$B1014, "=Baja California Sur")</f>
        <v>7.7315602288541818</v>
      </c>
      <c r="C25" s="12">
        <f>SUMIFS(Concentrado!D$2:D1014,Concentrado!$A$2:$A1014,"="&amp;$A25,Concentrado!$B$2:$B1014, "=Baja California Sur")</f>
        <v>13.916808411937529</v>
      </c>
      <c r="D25" s="12">
        <f>SUMIFS(Concentrado!E$2:E1014,Concentrado!$A$2:$A1014,"="&amp;$A25,Concentrado!$B$2:$B1014, "=Baja California Sur")</f>
        <v>8.2328468635597734</v>
      </c>
      <c r="E25" s="12">
        <f>SUMIFS(Concentrado!F$2:F1014,Concentrado!$A$2:$A1014,"="&amp;$A25,Concentrado!$B$2:$B1014, "=Baja California Sur")</f>
        <v>18.661119557402152</v>
      </c>
      <c r="F25" s="12">
        <f>SUMIFS(Concentrado!G$2:G1014,Concentrado!$A$2:$A1014,"="&amp;$A25,Concentrado!$B$2:$B1014, "=Baja California Sur")</f>
        <v>41.319560146617796</v>
      </c>
      <c r="G25" s="12">
        <f>SUMIFS(Concentrado!H$2:H1014,Concentrado!$A$2:$A1014,"="&amp;$A25,Concentrado!$B$2:$B1014, "=Baja California Sur")</f>
        <v>47.536833755234888</v>
      </c>
      <c r="H25" s="12">
        <f>SUMIFS(Concentrado!I$2:I1014,Concentrado!$A$2:$A1014,"="&amp;$A25,Concentrado!$B$2:$B1014, "=Baja California Sur")</f>
        <v>46.550946155120322</v>
      </c>
      <c r="I25" s="12">
        <f>SUMIFS(Concentrado!J$2:J1014,Concentrado!$A$2:$A1014,"="&amp;$A25,Concentrado!$B$2:$B1014, "=Baja California Sur")</f>
        <v>48.565384500789555</v>
      </c>
      <c r="J25" s="12">
        <f>SUMIFS(Concentrado!K$2:K1014,Concentrado!$A$2:$A1014,"="&amp;$A25,Concentrado!$B$2:$B1014, "=Baja California Sur")</f>
        <v>59.639769956721061</v>
      </c>
      <c r="K25" s="12">
        <f>SUMIFS(Concentrado!L$2:L1014,Concentrado!$A$2:$A1014,"="&amp;$A25,Concentrado!$B$2:$B1014, "=Baja California Sur")</f>
        <v>11.8112991845829</v>
      </c>
      <c r="L25" s="12">
        <f>SUMIFS(Concentrado!M$2:M1014,Concentrado!$A$2:$A1014,"="&amp;$A25,Concentrado!$B$2:$B1014, "=Baja California Sur")</f>
        <v>7.1451069141303973</v>
      </c>
      <c r="M25" s="12">
        <f>SUMIFS(Concentrado!N$2:N1014,Concentrado!$A$2:$A1014,"="&amp;$A25,Concentrado!$B$2:$B1014, "=Baja California Sur")</f>
        <v>10.566779188585594</v>
      </c>
      <c r="N25" s="12">
        <f>SUMIFS(Concentrado!O$2:O1014,Concentrado!$A$2:$A1014,"="&amp;$A25,Concentrado!$B$2:$B1014, "=Baja California Sur")</f>
        <v>3.575365730119477</v>
      </c>
      <c r="O25" s="12">
        <f>SUMIFS(Concentrado!P$2:P1014,Concentrado!$A$2:$A1014,"="&amp;$A25,Concentrado!$B$2:$B1014, "=Baja California Sur")</f>
        <v>8.0435315929812141</v>
      </c>
      <c r="P25" s="12">
        <f>SUMIFS(Concentrado!Q$2:Q1014,Concentrado!$A$2:$A1014,"="&amp;$A25,Concentrado!$B$2:$B1014, "=Baja California Sur")</f>
        <v>2.0414591183229702</v>
      </c>
      <c r="Q25" s="12">
        <f>SUMIFS(Concentrado!R$2:R1014,Concentrado!$A$2:$A1014,"="&amp;$A25,Concentrado!$B$2:$B1014, "=Baja California Sur")</f>
        <v>5.83274033806563</v>
      </c>
    </row>
    <row r="26" spans="1:17" x14ac:dyDescent="0.25">
      <c r="A26" s="5">
        <v>2014</v>
      </c>
      <c r="B26" s="12">
        <f>SUMIFS(Concentrado!C$2:C1015,Concentrado!$A$2:$A1015,"="&amp;$A26,Concentrado!$B$2:$B1015, "=Baja California Sur")</f>
        <v>1.5247853864568561</v>
      </c>
      <c r="C26" s="12">
        <f>SUMIFS(Concentrado!D$2:D1015,Concentrado!$A$2:$A1015,"="&amp;$A26,Concentrado!$B$2:$B1015, "=Baja California Sur")</f>
        <v>10.673497705197994</v>
      </c>
      <c r="D26" s="12">
        <f>SUMIFS(Concentrado!E$2:E1015,Concentrado!$A$2:$A1015,"="&amp;$A26,Concentrado!$B$2:$B1015, "=Baja California Sur")</f>
        <v>12.715164422969945</v>
      </c>
      <c r="E26" s="12">
        <f>SUMIFS(Concentrado!F$2:F1015,Concentrado!$A$2:$A1015,"="&amp;$A26,Concentrado!$B$2:$B1015, "=Baja California Sur")</f>
        <v>16.423754046336178</v>
      </c>
      <c r="F26" s="12">
        <f>SUMIFS(Concentrado!G$2:G1015,Concentrado!$A$2:$A1015,"="&amp;$A26,Concentrado!$B$2:$B1015, "=Baja California Sur")</f>
        <v>43.319275803636273</v>
      </c>
      <c r="G26" s="12">
        <f>SUMIFS(Concentrado!H$2:H1015,Concentrado!$A$2:$A1015,"="&amp;$A26,Concentrado!$B$2:$B1015, "=Baja California Sur")</f>
        <v>44.812874240848572</v>
      </c>
      <c r="H26" s="12">
        <f>SUMIFS(Concentrado!I$2:I1015,Concentrado!$A$2:$A1015,"="&amp;$A26,Concentrado!$B$2:$B1015, "=Baja California Sur")</f>
        <v>42.401959416861473</v>
      </c>
      <c r="I26" s="12">
        <f>SUMIFS(Concentrado!J$2:J1015,Concentrado!$A$2:$A1015,"="&amp;$A26,Concentrado!$B$2:$B1015, "=Baja California Sur")</f>
        <v>47.321954774146533</v>
      </c>
      <c r="J26" s="12">
        <f>SUMIFS(Concentrado!K$2:K1015,Concentrado!$A$2:$A1015,"="&amp;$A26,Concentrado!$B$2:$B1015, "=Baja California Sur")</f>
        <v>53.775449089018288</v>
      </c>
      <c r="K26" s="12">
        <f>SUMIFS(Concentrado!L$2:L1015,Concentrado!$A$2:$A1015,"="&amp;$A26,Concentrado!$B$2:$B1015, "=Baja California Sur")</f>
        <v>9.9584164979663488</v>
      </c>
      <c r="L26" s="12">
        <f>SUMIFS(Concentrado!M$2:M1015,Concentrado!$A$2:$A1015,"="&amp;$A26,Concentrado!$B$2:$B1015, "=Baja California Sur")</f>
        <v>12.376889076043891</v>
      </c>
      <c r="M26" s="12">
        <f>SUMIFS(Concentrado!N$2:N1015,Concentrado!$A$2:$A1015,"="&amp;$A26,Concentrado!$B$2:$B1015, "=Baja California Sur")</f>
        <v>21.200979708430737</v>
      </c>
      <c r="N26" s="12">
        <f>SUMIFS(Concentrado!O$2:O1015,Concentrado!$A$2:$A1015,"="&amp;$A26,Concentrado!$B$2:$B1015, "=Baja California Sur")</f>
        <v>3.1935061504025266</v>
      </c>
      <c r="O26" s="12">
        <f>SUMIFS(Concentrado!P$2:P1015,Concentrado!$A$2:$A1015,"="&amp;$A26,Concentrado!$B$2:$B1015, "=Baja California Sur")</f>
        <v>8.7085601187530912</v>
      </c>
      <c r="P26" s="12">
        <f>SUMIFS(Concentrado!Q$2:Q1015,Concentrado!$A$2:$A1015,"="&amp;$A26,Concentrado!$B$2:$B1015, "=Baja California Sur")</f>
        <v>2.276209485249451</v>
      </c>
      <c r="Q26" s="12">
        <f>SUMIFS(Concentrado!R$2:R1015,Concentrado!$A$2:$A1015,"="&amp;$A26,Concentrado!$B$2:$B1015, "=Baja California Sur")</f>
        <v>7.3976808270607171</v>
      </c>
    </row>
    <row r="27" spans="1:17" x14ac:dyDescent="0.25">
      <c r="A27" s="5">
        <v>2015</v>
      </c>
      <c r="B27" s="12">
        <f>SUMIFS(Concentrado!C$2:C1016,Concentrado!$A$2:$A1016,"="&amp;$A27,Concentrado!$B$2:$B1016, "=Baja California Sur")</f>
        <v>0</v>
      </c>
      <c r="C27" s="12">
        <f>SUMIFS(Concentrado!D$2:D1016,Concentrado!$A$2:$A1016,"="&amp;$A27,Concentrado!$B$2:$B1016, "=Baja California Sur")</f>
        <v>3.009238361770636</v>
      </c>
      <c r="D27" s="12">
        <f>SUMIFS(Concentrado!E$2:E1016,Concentrado!$A$2:$A1016,"="&amp;$A27,Concentrado!$B$2:$B1016, "=Baja California Sur")</f>
        <v>9.7266802840190643</v>
      </c>
      <c r="E27" s="12">
        <f>SUMIFS(Concentrado!F$2:F1016,Concentrado!$A$2:$A1016,"="&amp;$A27,Concentrado!$B$2:$B1016, "=Baja California Sur")</f>
        <v>16.893707861717321</v>
      </c>
      <c r="F27" s="12">
        <f>SUMIFS(Concentrado!G$2:G1016,Concentrado!$A$2:$A1016,"="&amp;$A27,Concentrado!$B$2:$B1016, "=Baja California Sur")</f>
        <v>45.123051781750775</v>
      </c>
      <c r="G27" s="12">
        <f>SUMIFS(Concentrado!H$2:H1016,Concentrado!$A$2:$A1016,"="&amp;$A27,Concentrado!$B$2:$B1016, "=Baja California Sur")</f>
        <v>50.010696732356649</v>
      </c>
      <c r="H27" s="12">
        <f>SUMIFS(Concentrado!I$2:I1016,Concentrado!$A$2:$A1016,"="&amp;$A27,Concentrado!$B$2:$B1016, "=Baja California Sur")</f>
        <v>52.090293478349807</v>
      </c>
      <c r="I27" s="12">
        <f>SUMIFS(Concentrado!J$2:J1016,Concentrado!$A$2:$A1016,"="&amp;$A27,Concentrado!$B$2:$B1016, "=Baja California Sur")</f>
        <v>47.851631627380193</v>
      </c>
      <c r="J27" s="12">
        <f>SUMIFS(Concentrado!K$2:K1016,Concentrado!$A$2:$A1016,"="&amp;$A27,Concentrado!$B$2:$B1016, "=Baja California Sur")</f>
        <v>67.792277792750113</v>
      </c>
      <c r="K27" s="12">
        <f>SUMIFS(Concentrado!L$2:L1016,Concentrado!$A$2:$A1016,"="&amp;$A27,Concentrado!$B$2:$B1016, "=Baja California Sur")</f>
        <v>14.86429041767267</v>
      </c>
      <c r="L27" s="12">
        <f>SUMIFS(Concentrado!M$2:M1016,Concentrado!$A$2:$A1016,"="&amp;$A27,Concentrado!$B$2:$B1016, "=Baja California Sur")</f>
        <v>24.171836753972379</v>
      </c>
      <c r="M27" s="12">
        <f>SUMIFS(Concentrado!N$2:N1016,Concentrado!$A$2:$A1016,"="&amp;$A27,Concentrado!$B$2:$B1016, "=Baja California Sur")</f>
        <v>41.454055542979944</v>
      </c>
      <c r="N27" s="12">
        <f>SUMIFS(Concentrado!O$2:O1016,Concentrado!$A$2:$A1016,"="&amp;$A27,Concentrado!$B$2:$B1016, "=Baja California Sur")</f>
        <v>6.2292064840376575</v>
      </c>
      <c r="O27" s="12">
        <f>SUMIFS(Concentrado!P$2:P1016,Concentrado!$A$2:$A1016,"="&amp;$A27,Concentrado!$B$2:$B1016, "=Baja California Sur")</f>
        <v>5.4614964500273073</v>
      </c>
      <c r="P27" s="12">
        <f>SUMIFS(Concentrado!Q$2:Q1016,Concentrado!$A$2:$A1016,"="&amp;$A27,Concentrado!$B$2:$B1016, "=Baja California Sur")</f>
        <v>1.5281046223775638</v>
      </c>
      <c r="Q27" s="12">
        <f>SUMIFS(Concentrado!R$2:R1016,Concentrado!$A$2:$A1016,"="&amp;$A27,Concentrado!$B$2:$B1016, "=Baja California Sur")</f>
        <v>5.278906877304312</v>
      </c>
    </row>
    <row r="28" spans="1:17" x14ac:dyDescent="0.25">
      <c r="A28" s="5">
        <v>2016</v>
      </c>
      <c r="B28" s="12">
        <f>SUMIFS(Concentrado!C$2:C1017,Concentrado!$A$2:$A1017,"="&amp;$A28,Concentrado!$B$2:$B1017, "=Baja California Sur")</f>
        <v>0</v>
      </c>
      <c r="C28" s="12">
        <f>SUMIFS(Concentrado!D$2:D1017,Concentrado!$A$2:$A1017,"="&amp;$A28,Concentrado!$B$2:$B1017, "=Baja California Sur")</f>
        <v>2.9676232305546488</v>
      </c>
      <c r="D28" s="12">
        <f>SUMIFS(Concentrado!E$2:E1017,Concentrado!$A$2:$A1017,"="&amp;$A28,Concentrado!$B$2:$B1017, "=Baja California Sur")</f>
        <v>12.880341626291751</v>
      </c>
      <c r="E28" s="12">
        <f>SUMIFS(Concentrado!F$2:F1017,Concentrado!$A$2:$A1017,"="&amp;$A28,Concentrado!$B$2:$B1017, "=Baja California Sur")</f>
        <v>16.843523665150752</v>
      </c>
      <c r="F28" s="12">
        <f>SUMIFS(Concentrado!G$2:G1017,Concentrado!$A$2:$A1017,"="&amp;$A28,Concentrado!$B$2:$B1017, "=Baja California Sur")</f>
        <v>25.660465387531346</v>
      </c>
      <c r="G28" s="12">
        <f>SUMIFS(Concentrado!H$2:H1017,Concentrado!$A$2:$A1017,"="&amp;$A28,Concentrado!$B$2:$B1017, "=Baja California Sur")</f>
        <v>50.068182280748175</v>
      </c>
      <c r="H28" s="12">
        <f>SUMIFS(Concentrado!I$2:I1017,Concentrado!$A$2:$A1017,"="&amp;$A28,Concentrado!$B$2:$B1017, "=Baja California Sur")</f>
        <v>54.37998816435551</v>
      </c>
      <c r="I28" s="12">
        <f>SUMIFS(Concentrado!J$2:J1017,Concentrado!$A$2:$A1017,"="&amp;$A28,Concentrado!$B$2:$B1017, "=Baja California Sur")</f>
        <v>45.598123015445324</v>
      </c>
      <c r="J28" s="12">
        <f>SUMIFS(Concentrado!K$2:K1017,Concentrado!$A$2:$A1017,"="&amp;$A28,Concentrado!$B$2:$B1017, "=Baja California Sur")</f>
        <v>62.008561794856142</v>
      </c>
      <c r="K28" s="12">
        <f>SUMIFS(Concentrado!L$2:L1017,Concentrado!$A$2:$A1017,"="&amp;$A28,Concentrado!$B$2:$B1017, "=Baja California Sur")</f>
        <v>13.16155469168719</v>
      </c>
      <c r="L28" s="12">
        <f>SUMIFS(Concentrado!M$2:M1017,Concentrado!$A$2:$A1017,"="&amp;$A28,Concentrado!$B$2:$B1017, "=Baja California Sur")</f>
        <v>31.750554617059816</v>
      </c>
      <c r="M28" s="12">
        <f>SUMIFS(Concentrado!N$2:N1017,Concentrado!$A$2:$A1017,"="&amp;$A28,Concentrado!$B$2:$B1017, "=Baja California Sur")</f>
        <v>58.378516705852249</v>
      </c>
      <c r="N28" s="12">
        <f>SUMIFS(Concentrado!O$2:O1017,Concentrado!$A$2:$A1017,"="&amp;$A28,Concentrado!$B$2:$B1017, "=Baja California Sur")</f>
        <v>4.1452839104950296</v>
      </c>
      <c r="O28" s="12">
        <f>SUMIFS(Concentrado!P$2:P1017,Concentrado!$A$2:$A1017,"="&amp;$A28,Concentrado!$B$2:$B1017, "=Baja California Sur")</f>
        <v>10.37986460043288</v>
      </c>
      <c r="P28" s="12">
        <f>SUMIFS(Concentrado!Q$2:Q1017,Concentrado!$A$2:$A1017,"="&amp;$A28,Concentrado!$B$2:$B1017, "=Baja California Sur")</f>
        <v>1.6282335701056316</v>
      </c>
      <c r="Q28" s="12">
        <f>SUMIFS(Concentrado!R$2:R1017,Concentrado!$A$2:$A1017,"="&amp;$A28,Concentrado!$B$2:$B1017, "=Baja California Sur")</f>
        <v>4.8847007103168956</v>
      </c>
    </row>
    <row r="29" spans="1:17" x14ac:dyDescent="0.25">
      <c r="A29" s="5">
        <v>2017</v>
      </c>
      <c r="B29" s="12">
        <f>SUMIFS(Concentrado!C$2:C1018,Concentrado!$A$2:$A1018,"="&amp;$A29,Concentrado!$B$2:$B1018, "=Baja California Sur")</f>
        <v>1.4646649578908826</v>
      </c>
      <c r="C29" s="12">
        <f>SUMIFS(Concentrado!D$2:D1018,Concentrado!$A$2:$A1018,"="&amp;$A29,Concentrado!$B$2:$B1018, "=Baja California Sur")</f>
        <v>8.7879897473452946</v>
      </c>
      <c r="D29" s="12">
        <f>SUMIFS(Concentrado!E$2:E1018,Concentrado!$A$2:$A1018,"="&amp;$A29,Concentrado!$B$2:$B1018, "=Baja California Sur")</f>
        <v>10.561030756601845</v>
      </c>
      <c r="E29" s="12">
        <f>SUMIFS(Concentrado!F$2:F1018,Concentrado!$A$2:$A1018,"="&amp;$A29,Concentrado!$B$2:$B1018, "=Baja California Sur")</f>
        <v>26.402576891504609</v>
      </c>
      <c r="F29" s="12">
        <f>SUMIFS(Concentrado!G$2:G1018,Concentrado!$A$2:$A1018,"="&amp;$A29,Concentrado!$B$2:$B1018, "=Baja California Sur")</f>
        <v>40.136016500362338</v>
      </c>
      <c r="G29" s="12">
        <f>SUMIFS(Concentrado!H$2:H1018,Concentrado!$A$2:$A1018,"="&amp;$A29,Concentrado!$B$2:$B1018, "=Baja California Sur")</f>
        <v>49.982101899850193</v>
      </c>
      <c r="H29" s="12">
        <f>SUMIFS(Concentrado!I$2:I1018,Concentrado!$A$2:$A1018,"="&amp;$A29,Concentrado!$B$2:$B1018, "=Baja California Sur")</f>
        <v>53.934481330071215</v>
      </c>
      <c r="I29" s="12">
        <f>SUMIFS(Concentrado!J$2:J1018,Concentrado!$A$2:$A1018,"="&amp;$A29,Concentrado!$B$2:$B1018, "=Baja California Sur")</f>
        <v>45.887532357458483</v>
      </c>
      <c r="J29" s="12">
        <f>SUMIFS(Concentrado!K$2:K1018,Concentrado!$A$2:$A1018,"="&amp;$A29,Concentrado!$B$2:$B1018, "=Baja California Sur")</f>
        <v>63.372532382303419</v>
      </c>
      <c r="K29" s="12">
        <f>SUMIFS(Concentrado!L$2:L1018,Concentrado!$A$2:$A1018,"="&amp;$A29,Concentrado!$B$2:$B1018, "=Baja California Sur")</f>
        <v>10.871438609516487</v>
      </c>
      <c r="L29" s="12">
        <f>SUMIFS(Concentrado!M$2:M1018,Concentrado!$A$2:$A1018,"="&amp;$A29,Concentrado!$B$2:$B1018, "=Baja California Sur")</f>
        <v>87.634401474273133</v>
      </c>
      <c r="M29" s="12">
        <f>SUMIFS(Concentrado!N$2:N1018,Concentrado!$A$2:$A1018,"="&amp;$A29,Concentrado!$B$2:$B1018, "=Baja California Sur")</f>
        <v>155.02906469271676</v>
      </c>
      <c r="N29" s="12">
        <f>SUMIFS(Concentrado!O$2:O1018,Concentrado!$A$2:$A1018,"="&amp;$A29,Concentrado!$B$2:$B1018, "=Baja California Sur")</f>
        <v>17.815159621130938</v>
      </c>
      <c r="O29" s="12">
        <f>SUMIFS(Concentrado!P$2:P1018,Concentrado!$A$2:$A1018,"="&amp;$A29,Concentrado!$B$2:$B1018, "=Baja California Sur")</f>
        <v>6.062558020574806</v>
      </c>
      <c r="P29" s="12">
        <f>SUMIFS(Concentrado!Q$2:Q1018,Concentrado!$A$2:$A1018,"="&amp;$A29,Concentrado!$B$2:$B1018, "=Baja California Sur")</f>
        <v>2.1212563140519975</v>
      </c>
      <c r="Q29" s="12">
        <f>SUMIFS(Concentrado!R$2:R1018,Concentrado!$A$2:$A1018,"="&amp;$A29,Concentrado!$B$2:$B1018, "=Baja California Sur")</f>
        <v>4.9054052262452439</v>
      </c>
    </row>
    <row r="30" spans="1:17" x14ac:dyDescent="0.25">
      <c r="A30" s="5">
        <v>2018</v>
      </c>
      <c r="B30" s="12">
        <f>SUMIFS(Concentrado!C$2:C1019,Concentrado!$A$2:$A1019,"="&amp;$A30,Concentrado!$B$2:$B1019, "=Baja California Sur")</f>
        <v>1.4494854326714017</v>
      </c>
      <c r="C30" s="12">
        <f>SUMIFS(Concentrado!D$2:D1019,Concentrado!$A$2:$A1019,"="&amp;$A30,Concentrado!$B$2:$B1019, "=Baja California Sur")</f>
        <v>7.2474271633570089</v>
      </c>
      <c r="D30" s="12">
        <f>SUMIFS(Concentrado!E$2:E1019,Concentrado!$A$2:$A1019,"="&amp;$A30,Concentrado!$B$2:$B1019, "=Baja California Sur")</f>
        <v>11.63927557148843</v>
      </c>
      <c r="E30" s="12">
        <f>SUMIFS(Concentrado!F$2:F1019,Concentrado!$A$2:$A1019,"="&amp;$A30,Concentrado!$B$2:$B1019, "=Baja California Sur")</f>
        <v>29.330974440150843</v>
      </c>
      <c r="F30" s="12">
        <f>SUMIFS(Concentrado!G$2:G1019,Concentrado!$A$2:$A1019,"="&amp;$A30,Concentrado!$B$2:$B1019, "=Baja California Sur")</f>
        <v>32.012292720404631</v>
      </c>
      <c r="G30" s="12">
        <f>SUMIFS(Concentrado!H$2:H1019,Concentrado!$A$2:$A1019,"="&amp;$A30,Concentrado!$B$2:$B1019, "=Baja California Sur")</f>
        <v>52.379507684488665</v>
      </c>
      <c r="H30" s="12">
        <f>SUMIFS(Concentrado!I$2:I1019,Concentrado!$A$2:$A1019,"="&amp;$A30,Concentrado!$B$2:$B1019, "=Baja California Sur")</f>
        <v>59.389688114925413</v>
      </c>
      <c r="I30" s="12">
        <f>SUMIFS(Concentrado!J$2:J1019,Concentrado!$A$2:$A1019,"="&amp;$A30,Concentrado!$B$2:$B1019, "=Baja California Sur")</f>
        <v>45.122305195661923</v>
      </c>
      <c r="J30" s="12">
        <f>SUMIFS(Concentrado!K$2:K1019,Concentrado!$A$2:$A1019,"="&amp;$A30,Concentrado!$B$2:$B1019, "=Baja California Sur")</f>
        <v>67.159863813280026</v>
      </c>
      <c r="K30" s="12">
        <f>SUMIFS(Concentrado!L$2:L1019,Concentrado!$A$2:$A1019,"="&amp;$A30,Concentrado!$B$2:$B1019, "=Baja California Sur")</f>
        <v>12.446615687403249</v>
      </c>
      <c r="L30" s="12">
        <f>SUMIFS(Concentrado!M$2:M1019,Concentrado!$A$2:$A1019,"="&amp;$A30,Concentrado!$B$2:$B1019, "=Baja California Sur")</f>
        <v>95.294401356681121</v>
      </c>
      <c r="M30" s="12">
        <f>SUMIFS(Concentrado!N$2:N1019,Concentrado!$A$2:$A1019,"="&amp;$A30,Concentrado!$B$2:$B1019, "=Baja California Sur")</f>
        <v>170.01254065517276</v>
      </c>
      <c r="N30" s="12">
        <f>SUMIFS(Concentrado!O$2:O1019,Concentrado!$A$2:$A1019,"="&amp;$A30,Concentrado!$B$2:$B1019, "=Baja California Sur")</f>
        <v>17.943372826345094</v>
      </c>
      <c r="O30" s="12">
        <f>SUMIFS(Concentrado!P$2:P1019,Concentrado!$A$2:$A1019,"="&amp;$A30,Concentrado!$B$2:$B1019, "=Baja California Sur")</f>
        <v>7.1051677006555449</v>
      </c>
      <c r="P30" s="12">
        <f>SUMIFS(Concentrado!Q$2:Q1019,Concentrado!$A$2:$A1019,"="&amp;$A30,Concentrado!$B$2:$B1019, "=Baja California Sur")</f>
        <v>1.8151314544129735</v>
      </c>
      <c r="Q30" s="12">
        <f>SUMIFS(Concentrado!R$2:R1019,Concentrado!$A$2:$A1019,"="&amp;$A30,Concentrado!$B$2:$B1019, "=Baja California Sur")</f>
        <v>3.7599151555697312</v>
      </c>
    </row>
    <row r="31" spans="1:17" x14ac:dyDescent="0.25">
      <c r="A31" s="5">
        <v>2019</v>
      </c>
      <c r="B31" s="12">
        <f>SUMIFS(Concentrado!C$2:C1020,Concentrado!$A$2:$A1020,"="&amp;$A31,Concentrado!$B$2:$B1020, "=Baja California Sur")</f>
        <v>1.4378351953299113</v>
      </c>
      <c r="C31" s="12">
        <f>SUMIFS(Concentrado!D$2:D1020,Concentrado!$A$2:$A1020,"="&amp;$A31,Concentrado!$B$2:$B1020, "=Baja California Sur")</f>
        <v>5.7513407813196453</v>
      </c>
      <c r="D31" s="12">
        <f>SUMIFS(Concentrado!E$2:E1020,Concentrado!$A$2:$A1020,"="&amp;$A31,Concentrado!$B$2:$B1020, "=Baja California Sur")</f>
        <v>10.392990605640231</v>
      </c>
      <c r="E31" s="12">
        <f>SUMIFS(Concentrado!F$2:F1020,Concentrado!$A$2:$A1020,"="&amp;$A31,Concentrado!$B$2:$B1020, "=Baja California Sur")</f>
        <v>36.149532541357324</v>
      </c>
      <c r="F31" s="12">
        <f>SUMIFS(Concentrado!G$2:G1020,Concentrado!$A$2:$A1020,"="&amp;$A31,Concentrado!$B$2:$B1020, "=Baja California Sur")</f>
        <v>30.681748450571703</v>
      </c>
      <c r="G31" s="12">
        <f>SUMIFS(Concentrado!H$2:H1020,Concentrado!$A$2:$A1020,"="&amp;$A31,Concentrado!$B$2:$B1020, "=Baja California Sur")</f>
        <v>52.403253823343938</v>
      </c>
      <c r="H31" s="12">
        <f>SUMIFS(Concentrado!I$2:I1020,Concentrado!$A$2:$A1020,"="&amp;$A31,Concentrado!$B$2:$B1020, "=Baja California Sur")</f>
        <v>60.138743324849024</v>
      </c>
      <c r="I31" s="12">
        <f>SUMIFS(Concentrado!J$2:J1020,Concentrado!$A$2:$A1020,"="&amp;$A31,Concentrado!$B$2:$B1020, "=Baja California Sur")</f>
        <v>44.400961332441874</v>
      </c>
      <c r="J31" s="12">
        <f>SUMIFS(Concentrado!K$2:K1020,Concentrado!$A$2:$A1020,"="&amp;$A31,Concentrado!$B$2:$B1020, "=Baja California Sur")</f>
        <v>65.091693005751665</v>
      </c>
      <c r="K31" s="12">
        <f>SUMIFS(Concentrado!L$2:L1020,Concentrado!$A$2:$A1020,"="&amp;$A31,Concentrado!$B$2:$B1020, "=Baja California Sur")</f>
        <v>10.658288913222496</v>
      </c>
      <c r="L31" s="12">
        <f>SUMIFS(Concentrado!M$2:M1020,Concentrado!$A$2:$A1020,"="&amp;$A31,Concentrado!$B$2:$B1020, "=Baja California Sur")</f>
        <v>124.2198195957717</v>
      </c>
      <c r="M31" s="12">
        <f>SUMIFS(Concentrado!N$2:N1020,Concentrado!$A$2:$A1020,"="&amp;$A31,Concentrado!$B$2:$B1020, "=Baja California Sur")</f>
        <v>221.83959674601985</v>
      </c>
      <c r="N31" s="12">
        <f>SUMIFS(Concentrado!O$2:O1020,Concentrado!$A$2:$A1020,"="&amp;$A31,Concentrado!$B$2:$B1020, "=Baja California Sur")</f>
        <v>23.233061162324237</v>
      </c>
      <c r="O31" s="12">
        <f>SUMIFS(Concentrado!P$2:P1020,Concentrado!$A$2:$A1020,"="&amp;$A31,Concentrado!$B$2:$B1020, "=Baja California Sur")</f>
        <v>7.3897814102658845</v>
      </c>
      <c r="P31" s="12">
        <f>SUMIFS(Concentrado!Q$2:Q1020,Concentrado!$A$2:$A1020,"="&amp;$A31,Concentrado!$B$2:$B1020, "=Baja California Sur")</f>
        <v>2.1570346610093143</v>
      </c>
      <c r="Q31" s="12">
        <f>SUMIFS(Concentrado!R$2:R1020,Concentrado!$A$2:$A1020,"="&amp;$A31,Concentrado!$B$2:$B1020, "=Baja California Sur")</f>
        <v>3.6796473628982427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"=Campeche")</f>
        <v>197.89734075448362</v>
      </c>
      <c r="C2" s="12">
        <f>SUMIFS(Concentrado!D$2:D991,Concentrado!$A$2:$A991,"="&amp;$A2,Concentrado!$B$2:$B991, "=Campeche")</f>
        <v>91.527520098948671</v>
      </c>
      <c r="D2" s="12">
        <f>SUMIFS(Concentrado!E$2:E991,Concentrado!$A$2:$A991,"="&amp;$A2,Concentrado!$B$2:$B991, "=Campeche")</f>
        <v>30.072361620148484</v>
      </c>
      <c r="E2" s="12">
        <f>SUMIFS(Concentrado!F$2:F991,Concentrado!$A$2:$A991,"="&amp;$A2,Concentrado!$B$2:$B991, "=Campeche")</f>
        <v>11.277135607555682</v>
      </c>
      <c r="F2" s="12">
        <f>SUMIFS(Concentrado!G$2:G991,Concentrado!$A$2:$A991,"="&amp;$A2,Concentrado!$B$2:$B991, "=Campeche")</f>
        <v>22.026431718061676</v>
      </c>
      <c r="G2" s="12">
        <f>SUMIFS(Concentrado!H$2:H991,Concentrado!$A$2:$A991,"="&amp;$A2,Concentrado!$B$2:$B991, "=Campeche")</f>
        <v>19.696494919199608</v>
      </c>
      <c r="H2" s="12">
        <f>SUMIFS(Concentrado!I$2:I991,Concentrado!$A$2:$A991,"="&amp;$A2,Concentrado!$B$2:$B991, "=Campeche")</f>
        <v>14.520830308160351</v>
      </c>
      <c r="I2" s="12">
        <f>SUMIFS(Concentrado!J$2:J991,Concentrado!$A$2:$A991,"="&amp;$A2,Concentrado!$B$2:$B991, "=Campeche")</f>
        <v>24.988954157944676</v>
      </c>
      <c r="J2" s="12">
        <f>SUMIFS(Concentrado!K$2:K991,Concentrado!$A$2:$A991,"="&amp;$A2,Concentrado!$B$2:$B991, "=Campeche")</f>
        <v>27.396033842159454</v>
      </c>
      <c r="K2" s="12">
        <f>SUMIFS(Concentrado!L$2:L991,Concentrado!$A$2:$A991,"="&amp;$A2,Concentrado!$B$2:$B991, "=Campeche")</f>
        <v>2.148708536639957</v>
      </c>
      <c r="L2" s="12">
        <f>SUMIFS(Concentrado!M$2:M991,Concentrado!$A$2:$A991,"="&amp;$A2,Concentrado!$B$2:$B991, "=Campeche")</f>
        <v>15.220018801199696</v>
      </c>
      <c r="M2" s="12">
        <f>SUMIFS(Concentrado!N$2:N991,Concentrado!$A$2:$A991,"="&amp;$A2,Concentrado!$B$2:$B991, "=Campeche")</f>
        <v>26.916661059028947</v>
      </c>
      <c r="N2" s="12">
        <f>SUMIFS(Concentrado!O$2:O991,Concentrado!$A$2:$A991,"="&amp;$A2,Concentrado!$B$2:$B991, "=Campeche")</f>
        <v>3.259428803210175</v>
      </c>
      <c r="O2" s="12">
        <f>SUMIFS(Concentrado!P$2:P991,Concentrado!$A$2:$A991,"="&amp;$A2,Concentrado!$B$2:$B991, "=Campeche")</f>
        <v>9.5193589144469239</v>
      </c>
      <c r="P2" s="12">
        <f>SUMIFS(Concentrado!Q$2:Q991,Concentrado!$A$2:$A991,"="&amp;$A2,Concentrado!$B$2:$B991, "=Campeche")</f>
        <v>6.983302744079861</v>
      </c>
      <c r="Q2" s="12">
        <f>SUMIFS(Concentrado!R$2:R991,Concentrado!$A$2:$A991,"="&amp;$A2,Concentrado!$B$2:$B991, "=Campeche")</f>
        <v>0.7162361788799857</v>
      </c>
    </row>
    <row r="3" spans="1:17" x14ac:dyDescent="0.25">
      <c r="A3" s="5">
        <v>1991</v>
      </c>
      <c r="B3" s="12">
        <f>SUMIFS(Concentrado!C$2:C992,Concentrado!$A$2:$A992,"="&amp;$A3,Concentrado!$B$2:$B992, "=Campeche")</f>
        <v>182.51080978453925</v>
      </c>
      <c r="C3" s="12">
        <f>SUMIFS(Concentrado!D$2:D992,Concentrado!$A$2:$A992,"="&amp;$A3,Concentrado!$B$2:$B992, "=Campeche")</f>
        <v>68.594666764659053</v>
      </c>
      <c r="D3" s="12">
        <f>SUMIFS(Concentrado!E$2:E992,Concentrado!$A$2:$A992,"="&amp;$A3,Concentrado!$B$2:$B992, "=Campeche")</f>
        <v>31.487562412846927</v>
      </c>
      <c r="E3" s="12">
        <f>SUMIFS(Concentrado!F$2:F992,Concentrado!$A$2:$A992,"="&amp;$A3,Concentrado!$B$2:$B992, "=Campeche")</f>
        <v>8.99644640367055</v>
      </c>
      <c r="F3" s="12">
        <f>SUMIFS(Concentrado!G$2:G992,Concentrado!$A$2:$A992,"="&amp;$A3,Concentrado!$B$2:$B992, "=Campeche")</f>
        <v>44.677499000634889</v>
      </c>
      <c r="G3" s="12">
        <f>SUMIFS(Concentrado!H$2:H992,Concentrado!$A$2:$A992,"="&amp;$A3,Concentrado!$B$2:$B992, "=Campeche")</f>
        <v>23.120221675990084</v>
      </c>
      <c r="H3" s="12">
        <f>SUMIFS(Concentrado!I$2:I992,Concentrado!$A$2:$A992,"="&amp;$A3,Concentrado!$B$2:$B992, "=Campeche")</f>
        <v>18.239069463323982</v>
      </c>
      <c r="I3" s="12">
        <f>SUMIFS(Concentrado!J$2:J992,Concentrado!$A$2:$A992,"="&amp;$A3,Concentrado!$B$2:$B992, "=Campeche")</f>
        <v>28.102814145551502</v>
      </c>
      <c r="J3" s="12">
        <f>SUMIFS(Concentrado!K$2:K992,Concentrado!$A$2:$A992,"="&amp;$A3,Concentrado!$B$2:$B992, "=Campeche")</f>
        <v>25.553929220831147</v>
      </c>
      <c r="K3" s="12">
        <f>SUMIFS(Concentrado!L$2:L992,Concentrado!$A$2:$A992,"="&amp;$A3,Concentrado!$B$2:$B992, "=Campeche")</f>
        <v>1.9121987852322626</v>
      </c>
      <c r="L3" s="12">
        <f>SUMIFS(Concentrado!M$2:M992,Concentrado!$A$2:$A992,"="&amp;$A3,Concentrado!$B$2:$B992, "=Campeche")</f>
        <v>11.994701471002374</v>
      </c>
      <c r="M3" s="12">
        <f>SUMIFS(Concentrado!N$2:N992,Concentrado!$A$2:$A992,"="&amp;$A3,Concentrado!$B$2:$B992, "=Campeche")</f>
        <v>20.648003166027152</v>
      </c>
      <c r="N3" s="12">
        <f>SUMIFS(Concentrado!O$2:O992,Concentrado!$A$2:$A992,"="&amp;$A3,Concentrado!$B$2:$B992, "=Campeche")</f>
        <v>3.1615665913745441</v>
      </c>
      <c r="O3" s="12">
        <f>SUMIFS(Concentrado!P$2:P992,Concentrado!$A$2:$A992,"="&amp;$A3,Concentrado!$B$2:$B992, "=Campeche")</f>
        <v>9.6621198690992802</v>
      </c>
      <c r="P3" s="12">
        <f>SUMIFS(Concentrado!Q$2:Q992,Concentrado!$A$2:$A992,"="&amp;$A3,Concentrado!$B$2:$B992, "=Campeche")</f>
        <v>4.6935788364791904</v>
      </c>
      <c r="Q3" s="12">
        <f>SUMIFS(Concentrado!R$2:R992,Concentrado!$A$2:$A992,"="&amp;$A3,Concentrado!$B$2:$B992, "=Campeche")</f>
        <v>0.69534501281173178</v>
      </c>
    </row>
    <row r="4" spans="1:17" x14ac:dyDescent="0.25">
      <c r="A4" s="5">
        <v>1992</v>
      </c>
      <c r="B4" s="12">
        <f>SUMIFS(Concentrado!C$2:C993,Concentrado!$A$2:$A993,"="&amp;$A4,Concentrado!$B$2:$B993, "=Campeche")</f>
        <v>105.56715041498811</v>
      </c>
      <c r="C4" s="12">
        <f>SUMIFS(Concentrado!D$2:D993,Concentrado!$A$2:$A993,"="&amp;$A4,Concentrado!$B$2:$B993, "=Campeche")</f>
        <v>55.817114012522445</v>
      </c>
      <c r="D4" s="12">
        <f>SUMIFS(Concentrado!E$2:E993,Concentrado!$A$2:$A993,"="&amp;$A4,Concentrado!$B$2:$B993, "=Campeche")</f>
        <v>31.020844283978597</v>
      </c>
      <c r="E4" s="12">
        <f>SUMIFS(Concentrado!F$2:F993,Concentrado!$A$2:$A993,"="&amp;$A4,Concentrado!$B$2:$B993, "=Campeche")</f>
        <v>14.648732022989893</v>
      </c>
      <c r="F4" s="12">
        <f>SUMIFS(Concentrado!G$2:G993,Concentrado!$A$2:$A993,"="&amp;$A4,Concentrado!$B$2:$B993, "=Campeche")</f>
        <v>40.658670461475907</v>
      </c>
      <c r="G4" s="12">
        <f>SUMIFS(Concentrado!H$2:H993,Concentrado!$A$2:$A993,"="&amp;$A4,Concentrado!$B$2:$B993, "=Campeche")</f>
        <v>23.643895906059424</v>
      </c>
      <c r="H4" s="12">
        <f>SUMIFS(Concentrado!I$2:I993,Concentrado!$A$2:$A993,"="&amp;$A4,Concentrado!$B$2:$B993, "=Campeche")</f>
        <v>19.073305069149097</v>
      </c>
      <c r="I4" s="12">
        <f>SUMIFS(Concentrado!J$2:J993,Concentrado!$A$2:$A993,"="&amp;$A4,Concentrado!$B$2:$B993, "=Campeche")</f>
        <v>28.301372105076513</v>
      </c>
      <c r="J4" s="12">
        <f>SUMIFS(Concentrado!K$2:K993,Concentrado!$A$2:$A993,"="&amp;$A4,Concentrado!$B$2:$B993, "=Campeche")</f>
        <v>31.074834619392387</v>
      </c>
      <c r="K4" s="12">
        <f>SUMIFS(Concentrado!L$2:L993,Concentrado!$A$2:$A993,"="&amp;$A4,Concentrado!$B$2:$B993, "=Campeche")</f>
        <v>3.0399294736362115</v>
      </c>
      <c r="L4" s="12">
        <f>SUMIFS(Concentrado!M$2:M993,Concentrado!$A$2:$A993,"="&amp;$A4,Concentrado!$B$2:$B993, "=Campeche")</f>
        <v>14.692992455908355</v>
      </c>
      <c r="M4" s="12">
        <f>SUMIFS(Concentrado!N$2:N993,Concentrado!$A$2:$A993,"="&amp;$A4,Concentrado!$B$2:$B993, "=Campeche")</f>
        <v>26.100312199888233</v>
      </c>
      <c r="N4" s="12">
        <f>SUMIFS(Concentrado!O$2:O993,Concentrado!$A$2:$A993,"="&amp;$A4,Concentrado!$B$2:$B993, "=Campeche")</f>
        <v>3.0688234812733568</v>
      </c>
      <c r="O4" s="12">
        <f>SUMIFS(Concentrado!P$2:P993,Concentrado!$A$2:$A993,"="&amp;$A4,Concentrado!$B$2:$B993, "=Campeche")</f>
        <v>10.211417181322092</v>
      </c>
      <c r="P4" s="12">
        <f>SUMIFS(Concentrado!Q$2:Q993,Concentrado!$A$2:$A993,"="&amp;$A4,Concentrado!$B$2:$B993, "=Campeche")</f>
        <v>6.24874391802999</v>
      </c>
      <c r="Q4" s="12">
        <f>SUMIFS(Concentrado!R$2:R993,Concentrado!$A$2:$A993,"="&amp;$A4,Concentrado!$B$2:$B993, "=Campeche")</f>
        <v>1.688849707575673</v>
      </c>
    </row>
    <row r="5" spans="1:17" x14ac:dyDescent="0.25">
      <c r="A5" s="5">
        <v>1993</v>
      </c>
      <c r="B5" s="12">
        <f>SUMIFS(Concentrado!C$2:C994,Concentrado!$A$2:$A994,"="&amp;$A5,Concentrado!$B$2:$B994, "=Campeche")</f>
        <v>99.786001106061704</v>
      </c>
      <c r="C5" s="12">
        <f>SUMIFS(Concentrado!D$2:D994,Concentrado!$A$2:$A994,"="&amp;$A5,Concentrado!$B$2:$B994, "=Campeche")</f>
        <v>54.100843973165979</v>
      </c>
      <c r="D5" s="12">
        <f>SUMIFS(Concentrado!E$2:E994,Concentrado!$A$2:$A994,"="&amp;$A5,Concentrado!$B$2:$B994, "=Campeche")</f>
        <v>20.645459650513658</v>
      </c>
      <c r="E5" s="12">
        <f>SUMIFS(Concentrado!F$2:F994,Concentrado!$A$2:$A994,"="&amp;$A5,Concentrado!$B$2:$B994, "=Campeche")</f>
        <v>7.432365474184917</v>
      </c>
      <c r="F5" s="12">
        <f>SUMIFS(Concentrado!G$2:G994,Concentrado!$A$2:$A994,"="&amp;$A5,Concentrado!$B$2:$B994, "=Campeche")</f>
        <v>26.029804125723956</v>
      </c>
      <c r="G5" s="12">
        <f>SUMIFS(Concentrado!H$2:H994,Concentrado!$A$2:$A994,"="&amp;$A5,Concentrado!$B$2:$B994, "=Campeche")</f>
        <v>24.630986766591846</v>
      </c>
      <c r="H5" s="12">
        <f>SUMIFS(Concentrado!I$2:I994,Concentrado!$A$2:$A994,"="&amp;$A5,Concentrado!$B$2:$B994, "=Campeche")</f>
        <v>23.118526405590124</v>
      </c>
      <c r="I5" s="12">
        <f>SUMIFS(Concentrado!J$2:J994,Concentrado!$A$2:$A994,"="&amp;$A5,Concentrado!$B$2:$B994, "=Campeche")</f>
        <v>26.169685566258995</v>
      </c>
      <c r="J5" s="12">
        <f>SUMIFS(Concentrado!K$2:K994,Concentrado!$A$2:$A994,"="&amp;$A5,Concentrado!$B$2:$B994, "=Campeche")</f>
        <v>29.064564384578372</v>
      </c>
      <c r="K5" s="12">
        <f>SUMIFS(Concentrado!L$2:L994,Concentrado!$A$2:$A994,"="&amp;$A5,Concentrado!$B$2:$B994, "=Campeche")</f>
        <v>2.62730525510313</v>
      </c>
      <c r="L5" s="12">
        <f>SUMIFS(Concentrado!M$2:M994,Concentrado!$A$2:$A994,"="&amp;$A5,Concentrado!$B$2:$B994, "=Campeche")</f>
        <v>12.808113118627757</v>
      </c>
      <c r="M5" s="12">
        <f>SUMIFS(Concentrado!N$2:N994,Concentrado!$A$2:$A994,"="&amp;$A5,Concentrado!$B$2:$B994, "=Campeche")</f>
        <v>23.769752501522241</v>
      </c>
      <c r="N5" s="12">
        <f>SUMIFS(Concentrado!O$2:O994,Concentrado!$A$2:$A994,"="&amp;$A5,Concentrado!$B$2:$B994, "=Campeche")</f>
        <v>1.6563092130543666</v>
      </c>
      <c r="O5" s="12">
        <f>SUMIFS(Concentrado!P$2:P994,Concentrado!$A$2:$A994,"="&amp;$A5,Concentrado!$B$2:$B994, "=Campeche")</f>
        <v>7.9568737443058621</v>
      </c>
      <c r="P5" s="12">
        <f>SUMIFS(Concentrado!Q$2:Q994,Concentrado!$A$2:$A994,"="&amp;$A5,Concentrado!$B$2:$B994, "=Campeche")</f>
        <v>3.2841315688789123</v>
      </c>
      <c r="Q5" s="12">
        <f>SUMIFS(Concentrado!R$2:R994,Concentrado!$A$2:$A994,"="&amp;$A5,Concentrado!$B$2:$B994, "=Campeche")</f>
        <v>1.6420657844394562</v>
      </c>
    </row>
    <row r="6" spans="1:17" x14ac:dyDescent="0.25">
      <c r="A6" s="5">
        <v>1994</v>
      </c>
      <c r="B6" s="12">
        <f>SUMIFS(Concentrado!C$2:C995,Concentrado!$A$2:$A995,"="&amp;$A6,Concentrado!$B$2:$B995, "=Campeche")</f>
        <v>58.407733660734507</v>
      </c>
      <c r="C6" s="12">
        <f>SUMIFS(Concentrado!D$2:D995,Concentrado!$A$2:$A995,"="&amp;$A6,Concentrado!$B$2:$B995, "=Campeche")</f>
        <v>70.327679305782368</v>
      </c>
      <c r="D6" s="12">
        <f>SUMIFS(Concentrado!E$2:E995,Concentrado!$A$2:$A995,"="&amp;$A6,Concentrado!$B$2:$B995, "=Campeche")</f>
        <v>38.007458963821648</v>
      </c>
      <c r="E6" s="12">
        <f>SUMIFS(Concentrado!F$2:F995,Concentrado!$A$2:$A995,"="&amp;$A6,Concentrado!$B$2:$B995, "=Campeche")</f>
        <v>7.126398555716559</v>
      </c>
      <c r="F6" s="12">
        <f>SUMIFS(Concentrado!G$2:G995,Concentrado!$A$2:$A995,"="&amp;$A6,Concentrado!$B$2:$B995, "=Campeche")</f>
        <v>37.485162123326184</v>
      </c>
      <c r="G6" s="12">
        <f>SUMIFS(Concentrado!H$2:H995,Concentrado!$A$2:$A995,"="&amp;$A6,Concentrado!$B$2:$B995, "=Campeche")</f>
        <v>25.084400219208899</v>
      </c>
      <c r="H6" s="12">
        <f>SUMIFS(Concentrado!I$2:I995,Concentrado!$A$2:$A995,"="&amp;$A6,Concentrado!$B$2:$B995, "=Campeche")</f>
        <v>21.561222774992785</v>
      </c>
      <c r="I6" s="12">
        <f>SUMIFS(Concentrado!J$2:J995,Concentrado!$A$2:$A995,"="&amp;$A6,Concentrado!$B$2:$B995, "=Campeche")</f>
        <v>28.662892182437702</v>
      </c>
      <c r="J6" s="12">
        <f>SUMIFS(Concentrado!K$2:K995,Concentrado!$A$2:$A995,"="&amp;$A6,Concentrado!$B$2:$B995, "=Campeche")</f>
        <v>35.948981205872627</v>
      </c>
      <c r="K6" s="12">
        <f>SUMIFS(Concentrado!L$2:L995,Concentrado!$A$2:$A995,"="&amp;$A6,Concentrado!$B$2:$B995, "=Campeche")</f>
        <v>2.8759184964698101</v>
      </c>
      <c r="L6" s="12">
        <f>SUMIFS(Concentrado!M$2:M995,Concentrado!$A$2:$A995,"="&amp;$A6,Concentrado!$B$2:$B995, "=Campeche")</f>
        <v>11.982993735290874</v>
      </c>
      <c r="M6" s="12">
        <f>SUMIFS(Concentrado!N$2:N995,Concentrado!$A$2:$A995,"="&amp;$A6,Concentrado!$B$2:$B995, "=Campeche")</f>
        <v>21.878299580507388</v>
      </c>
      <c r="N6" s="12">
        <f>SUMIFS(Concentrado!O$2:O995,Concentrado!$A$2:$A995,"="&amp;$A6,Concentrado!$B$2:$B995, "=Campeche")</f>
        <v>1.9323298100519799</v>
      </c>
      <c r="O6" s="12">
        <f>SUMIFS(Concentrado!P$2:P995,Concentrado!$A$2:$A995,"="&amp;$A6,Concentrado!$B$2:$B995, "=Campeche")</f>
        <v>8.1484097020398174</v>
      </c>
      <c r="P6" s="12">
        <f>SUMIFS(Concentrado!Q$2:Q995,Concentrado!$A$2:$A995,"="&amp;$A6,Concentrado!$B$2:$B995, "=Campeche")</f>
        <v>4.3138777447047145</v>
      </c>
      <c r="Q6" s="12">
        <f>SUMIFS(Concentrado!R$2:R995,Concentrado!$A$2:$A995,"="&amp;$A6,Concentrado!$B$2:$B995, "=Campeche")</f>
        <v>0.95863949882326993</v>
      </c>
    </row>
    <row r="7" spans="1:17" x14ac:dyDescent="0.25">
      <c r="A7" s="5">
        <v>1995</v>
      </c>
      <c r="B7" s="12">
        <f>SUMIFS(Concentrado!C$2:C996,Concentrado!$A$2:$A996,"="&amp;$A7,Concentrado!$B$2:$B996, "=Campeche")</f>
        <v>80.460042123198519</v>
      </c>
      <c r="C7" s="12">
        <f>SUMIFS(Concentrado!D$2:D996,Concentrado!$A$2:$A996,"="&amp;$A7,Concentrado!$B$2:$B996, "=Campeche")</f>
        <v>55.61208793809309</v>
      </c>
      <c r="D7" s="12">
        <f>SUMIFS(Concentrado!E$2:E996,Concentrado!$A$2:$A996,"="&amp;$A7,Concentrado!$B$2:$B996, "=Campeche")</f>
        <v>23.554441151888156</v>
      </c>
      <c r="E7" s="12">
        <f>SUMIFS(Concentrado!F$2:F996,Concentrado!$A$2:$A996,"="&amp;$A7,Concentrado!$B$2:$B996, "=Campeche")</f>
        <v>8.3580275055087014</v>
      </c>
      <c r="F7" s="12">
        <f>SUMIFS(Concentrado!G$2:G996,Concentrado!$A$2:$A996,"="&amp;$A7,Concentrado!$B$2:$B996, "=Campeche")</f>
        <v>41.994960604727432</v>
      </c>
      <c r="G7" s="12">
        <f>SUMIFS(Concentrado!H$2:H996,Concentrado!$A$2:$A996,"="&amp;$A7,Concentrado!$B$2:$B996, "=Campeche")</f>
        <v>25.203690940517731</v>
      </c>
      <c r="H7" s="12">
        <f>SUMIFS(Concentrado!I$2:I996,Concentrado!$A$2:$A996,"="&amp;$A7,Concentrado!$B$2:$B996, "=Campeche")</f>
        <v>17.922309876737767</v>
      </c>
      <c r="I7" s="12">
        <f>SUMIFS(Concentrado!J$2:J996,Concentrado!$A$2:$A996,"="&amp;$A7,Concentrado!$B$2:$B996, "=Campeche")</f>
        <v>32.587170681573205</v>
      </c>
      <c r="J7" s="12">
        <f>SUMIFS(Concentrado!K$2:K996,Concentrado!$A$2:$A996,"="&amp;$A7,Concentrado!$B$2:$B996, "=Campeche")</f>
        <v>34.693969627996637</v>
      </c>
      <c r="K7" s="12">
        <f>SUMIFS(Concentrado!L$2:L996,Concentrado!$A$2:$A996,"="&amp;$A7,Concentrado!$B$2:$B996, "=Campeche")</f>
        <v>2.9559884436409689</v>
      </c>
      <c r="L7" s="12">
        <f>SUMIFS(Concentrado!M$2:M996,Concentrado!$A$2:$A996,"="&amp;$A7,Concentrado!$B$2:$B996, "=Campeche")</f>
        <v>14.468785539926847</v>
      </c>
      <c r="M7" s="12">
        <f>SUMIFS(Concentrado!N$2:N996,Concentrado!$A$2:$A996,"="&amp;$A7,Concentrado!$B$2:$B996, "=Campeche")</f>
        <v>25.647443444297153</v>
      </c>
      <c r="N7" s="12">
        <f>SUMIFS(Concentrado!O$2:O996,Concentrado!$A$2:$A996,"="&amp;$A7,Concentrado!$B$2:$B996, "=Campeche")</f>
        <v>3.133381796305116</v>
      </c>
      <c r="O7" s="12">
        <f>SUMIFS(Concentrado!P$2:P996,Concentrado!$A$2:$A996,"="&amp;$A7,Concentrado!$B$2:$B996, "=Campeche")</f>
        <v>7.9565948804995221</v>
      </c>
      <c r="P7" s="12">
        <f>SUMIFS(Concentrado!Q$2:Q996,Concentrado!$A$2:$A996,"="&amp;$A7,Concentrado!$B$2:$B996, "=Campeche")</f>
        <v>3.4227234610579638</v>
      </c>
      <c r="Q7" s="12">
        <f>SUMIFS(Concentrado!R$2:R996,Concentrado!$A$2:$A996,"="&amp;$A7,Concentrado!$B$2:$B996, "=Campeche")</f>
        <v>2.1780967479459772</v>
      </c>
    </row>
    <row r="8" spans="1:17" x14ac:dyDescent="0.25">
      <c r="A8" s="5">
        <v>1996</v>
      </c>
      <c r="B8" s="12">
        <f>SUMIFS(Concentrado!C$2:C997,Concentrado!$A$2:$A997,"="&amp;$A8,Concentrado!$B$2:$B997, "=Campeche")</f>
        <v>42.466351314687458</v>
      </c>
      <c r="C8" s="12">
        <f>SUMIFS(Concentrado!D$2:D997,Concentrado!$A$2:$A997,"="&amp;$A8,Concentrado!$B$2:$B997, "=Campeche")</f>
        <v>66.058768711736036</v>
      </c>
      <c r="D8" s="12">
        <f>SUMIFS(Concentrado!E$2:E997,Concentrado!$A$2:$A997,"="&amp;$A8,Concentrado!$B$2:$B997, "=Campeche")</f>
        <v>27.076670886724379</v>
      </c>
      <c r="E8" s="12">
        <f>SUMIFS(Concentrado!F$2:F997,Concentrado!$A$2:$A997,"="&amp;$A8,Concentrado!$B$2:$B997, "=Campeche")</f>
        <v>5.8544153268593258</v>
      </c>
      <c r="F8" s="12">
        <f>SUMIFS(Concentrado!G$2:G997,Concentrado!$A$2:$A997,"="&amp;$A8,Concentrado!$B$2:$B997, "=Campeche")</f>
        <v>26.997319551844498</v>
      </c>
      <c r="G8" s="12">
        <f>SUMIFS(Concentrado!H$2:H997,Concentrado!$A$2:$A997,"="&amp;$A8,Concentrado!$B$2:$B997, "=Campeche")</f>
        <v>27.998843526028274</v>
      </c>
      <c r="H8" s="12">
        <f>SUMIFS(Concentrado!I$2:I997,Concentrado!$A$2:$A997,"="&amp;$A8,Concentrado!$B$2:$B997, "=Campeche")</f>
        <v>28.429110199094502</v>
      </c>
      <c r="I8" s="12">
        <f>SUMIFS(Concentrado!J$2:J997,Concentrado!$A$2:$A997,"="&amp;$A8,Concentrado!$B$2:$B997, "=Campeche")</f>
        <v>27.563142565761066</v>
      </c>
      <c r="J8" s="12">
        <f>SUMIFS(Concentrado!K$2:K997,Concentrado!$A$2:$A997,"="&amp;$A8,Concentrado!$B$2:$B997, "=Campeche")</f>
        <v>34.237716268241094</v>
      </c>
      <c r="K8" s="12">
        <f>SUMIFS(Concentrado!L$2:L997,Concentrado!$A$2:$A997,"="&amp;$A8,Concentrado!$B$2:$B997, "=Campeche")</f>
        <v>3.3476878128946845</v>
      </c>
      <c r="L8" s="12">
        <f>SUMIFS(Concentrado!M$2:M997,Concentrado!$A$2:$A997,"="&amp;$A8,Concentrado!$B$2:$B997, "=Campeche")</f>
        <v>11.869074972990246</v>
      </c>
      <c r="M8" s="12">
        <f>SUMIFS(Concentrado!N$2:N997,Concentrado!$A$2:$A997,"="&amp;$A8,Concentrado!$B$2:$B997, "=Campeche")</f>
        <v>20.868176635505542</v>
      </c>
      <c r="N8" s="12">
        <f>SUMIFS(Concentrado!O$2:O997,Concentrado!$A$2:$A997,"="&amp;$A8,Concentrado!$B$2:$B997, "=Campeche")</f>
        <v>2.7563142565761063</v>
      </c>
      <c r="O8" s="12">
        <f>SUMIFS(Concentrado!P$2:P997,Concentrado!$A$2:$A997,"="&amp;$A8,Concentrado!$B$2:$B997, "=Campeche")</f>
        <v>6.6920219944456223</v>
      </c>
      <c r="P8" s="12">
        <f>SUMIFS(Concentrado!Q$2:Q997,Concentrado!$A$2:$A997,"="&amp;$A8,Concentrado!$B$2:$B997, "=Campeche")</f>
        <v>4.2606935800477803</v>
      </c>
      <c r="Q8" s="12">
        <f>SUMIFS(Concentrado!R$2:R997,Concentrado!$A$2:$A997,"="&amp;$A8,Concentrado!$B$2:$B997, "=Campeche")</f>
        <v>3.1955201850358357</v>
      </c>
    </row>
    <row r="9" spans="1:17" x14ac:dyDescent="0.25">
      <c r="A9" s="5">
        <v>1997</v>
      </c>
      <c r="B9" s="12">
        <f>SUMIFS(Concentrado!C$2:C998,Concentrado!$A$2:$A998,"="&amp;$A9,Concentrado!$B$2:$B998, "=Campeche")</f>
        <v>34.255474969878811</v>
      </c>
      <c r="C9" s="12">
        <f>SUMIFS(Concentrado!D$2:D998,Concentrado!$A$2:$A998,"="&amp;$A9,Concentrado!$B$2:$B998, "=Campeche")</f>
        <v>56.698717191523542</v>
      </c>
      <c r="D9" s="12">
        <f>SUMIFS(Concentrado!E$2:E998,Concentrado!$A$2:$A998,"="&amp;$A9,Concentrado!$B$2:$B998, "=Campeche")</f>
        <v>27.585231291554678</v>
      </c>
      <c r="E9" s="12">
        <f>SUMIFS(Concentrado!F$2:F998,Concentrado!$A$2:$A998,"="&amp;$A9,Concentrado!$B$2:$B998, "=Campeche")</f>
        <v>11.317017965766022</v>
      </c>
      <c r="F9" s="12">
        <f>SUMIFS(Concentrado!G$2:G998,Concentrado!$A$2:$A998,"="&amp;$A9,Concentrado!$B$2:$B998, "=Campeche")</f>
        <v>29.852974102544966</v>
      </c>
      <c r="G9" s="12">
        <f>SUMIFS(Concentrado!H$2:H998,Concentrado!$A$2:$A998,"="&amp;$A9,Concentrado!$B$2:$B998, "=Campeche")</f>
        <v>24.213400772138449</v>
      </c>
      <c r="H9" s="12">
        <f>SUMIFS(Concentrado!I$2:I998,Concentrado!$A$2:$A998,"="&amp;$A9,Concentrado!$B$2:$B998, "=Campeche")</f>
        <v>19.915108136064774</v>
      </c>
      <c r="I9" s="12">
        <f>SUMIFS(Concentrado!J$2:J998,Concentrado!$A$2:$A998,"="&amp;$A9,Concentrado!$B$2:$B998, "=Campeche")</f>
        <v>28.560863199478085</v>
      </c>
      <c r="J9" s="12">
        <f>SUMIFS(Concentrado!K$2:K998,Concentrado!$A$2:$A998,"="&amp;$A9,Concentrado!$B$2:$B998, "=Campeche")</f>
        <v>34.07811960523189</v>
      </c>
      <c r="K9" s="12">
        <f>SUMIFS(Concentrado!L$2:L998,Concentrado!$A$2:$A998,"="&amp;$A9,Concentrado!$B$2:$B998, "=Campeche")</f>
        <v>4.3344976690865122</v>
      </c>
      <c r="L9" s="12">
        <f>SUMIFS(Concentrado!M$2:M998,Concentrado!$A$2:$A998,"="&amp;$A9,Concentrado!$B$2:$B998, "=Campeche")</f>
        <v>11.658304075474067</v>
      </c>
      <c r="M9" s="12">
        <f>SUMIFS(Concentrado!N$2:N998,Concentrado!$A$2:$A998,"="&amp;$A9,Concentrado!$B$2:$B998, "=Campeche")</f>
        <v>20.80682939588857</v>
      </c>
      <c r="N9" s="12">
        <f>SUMIFS(Concentrado!O$2:O998,Concentrado!$A$2:$A998,"="&amp;$A9,Concentrado!$B$2:$B998, "=Campeche")</f>
        <v>2.4051253220613127</v>
      </c>
      <c r="O9" s="12">
        <f>SUMIFS(Concentrado!P$2:P998,Concentrado!$A$2:$A998,"="&amp;$A9,Concentrado!$B$2:$B998, "=Campeche")</f>
        <v>11.726938243011478</v>
      </c>
      <c r="P9" s="12">
        <f>SUMIFS(Concentrado!Q$2:Q998,Concentrado!$A$2:$A998,"="&amp;$A9,Concentrado!$B$2:$B998, "=Campeche")</f>
        <v>2.8398433004359909</v>
      </c>
      <c r="Q9" s="12">
        <f>SUMIFS(Concentrado!R$2:R998,Concentrado!$A$2:$A998,"="&amp;$A9,Concentrado!$B$2:$B998, "=Campeche")</f>
        <v>3.1387741741660946</v>
      </c>
    </row>
    <row r="10" spans="1:17" x14ac:dyDescent="0.25">
      <c r="A10" s="5">
        <v>1998</v>
      </c>
      <c r="B10" s="12">
        <f>SUMIFS(Concentrado!C$2:C999,Concentrado!$A$2:$A999,"="&amp;$A10,Concentrado!$B$2:$B999, "=Campeche")</f>
        <v>34.367519139152897</v>
      </c>
      <c r="C10" s="12">
        <f>SUMIFS(Concentrado!D$2:D999,Concentrado!$A$2:$A999,"="&amp;$A10,Concentrado!$B$2:$B999, "=Campeche")</f>
        <v>30.812258538550875</v>
      </c>
      <c r="D10" s="12">
        <f>SUMIFS(Concentrado!E$2:E999,Concentrado!$A$2:$A999,"="&amp;$A10,Concentrado!$B$2:$B999, "=Campeche")</f>
        <v>26.674509428413142</v>
      </c>
      <c r="E10" s="12">
        <f>SUMIFS(Concentrado!F$2:F999,Concentrado!$A$2:$A999,"="&amp;$A10,Concentrado!$B$2:$B999, "=Campeche")</f>
        <v>8.89150314280438</v>
      </c>
      <c r="F10" s="12">
        <f>SUMIFS(Concentrado!G$2:G999,Concentrado!$A$2:$A999,"="&amp;$A10,Concentrado!$B$2:$B999, "=Campeche")</f>
        <v>37.880154406724628</v>
      </c>
      <c r="G10" s="12">
        <f>SUMIFS(Concentrado!H$2:H999,Concentrado!$A$2:$A999,"="&amp;$A10,Concentrado!$B$2:$B999, "=Campeche")</f>
        <v>29.525433737435165</v>
      </c>
      <c r="H10" s="12">
        <f>SUMIFS(Concentrado!I$2:I999,Concentrado!$A$2:$A999,"="&amp;$A10,Concentrado!$B$2:$B999, "=Campeche")</f>
        <v>25.723547861876238</v>
      </c>
      <c r="I10" s="12">
        <f>SUMIFS(Concentrado!J$2:J999,Concentrado!$A$2:$A999,"="&amp;$A10,Concentrado!$B$2:$B999, "=Campeche")</f>
        <v>33.365813328608972</v>
      </c>
      <c r="J10" s="12">
        <f>SUMIFS(Concentrado!K$2:K999,Concentrado!$A$2:$A999,"="&amp;$A10,Concentrado!$B$2:$B999, "=Campeche")</f>
        <v>39.807923098730996</v>
      </c>
      <c r="K10" s="12">
        <f>SUMIFS(Concentrado!L$2:L999,Concentrado!$A$2:$A999,"="&amp;$A10,Concentrado!$B$2:$B999, "=Campeche")</f>
        <v>2.9378541032273797</v>
      </c>
      <c r="L10" s="12">
        <f>SUMIFS(Concentrado!M$2:M999,Concentrado!$A$2:$A999,"="&amp;$A10,Concentrado!$B$2:$B999, "=Campeche")</f>
        <v>12.338987233554993</v>
      </c>
      <c r="M10" s="12">
        <f>SUMIFS(Concentrado!N$2:N999,Concentrado!$A$2:$A999,"="&amp;$A10,Concentrado!$B$2:$B999, "=Campeche")</f>
        <v>22.215791335256753</v>
      </c>
      <c r="N10" s="12">
        <f>SUMIFS(Concentrado!O$2:O999,Concentrado!$A$2:$A999,"="&amp;$A10,Concentrado!$B$2:$B999, "=Campeche")</f>
        <v>2.3621814745917855</v>
      </c>
      <c r="O10" s="12">
        <f>SUMIFS(Concentrado!P$2:P999,Concentrado!$A$2:$A999,"="&amp;$A10,Concentrado!$B$2:$B999, "=Campeche")</f>
        <v>10.484340372302542</v>
      </c>
      <c r="P10" s="12">
        <f>SUMIFS(Concentrado!Q$2:Q999,Concentrado!$A$2:$A999,"="&amp;$A10,Concentrado!$B$2:$B999, "=Campeche")</f>
        <v>2.9378541032273797</v>
      </c>
      <c r="Q10" s="12">
        <f>SUMIFS(Concentrado!R$2:R999,Concentrado!$A$2:$A999,"="&amp;$A10,Concentrado!$B$2:$B999, "=Campeche")</f>
        <v>3.8192103341955934</v>
      </c>
    </row>
    <row r="11" spans="1:17" x14ac:dyDescent="0.25">
      <c r="A11" s="5">
        <v>1999</v>
      </c>
      <c r="B11" s="12">
        <f>SUMIFS(Concentrado!C$2:C1000,Concentrado!$A$2:$A1000,"="&amp;$A11,Concentrado!$B$2:$B1000, "=Campeche")</f>
        <v>22.618778347876813</v>
      </c>
      <c r="C11" s="12">
        <f>SUMIFS(Concentrado!D$2:D1000,Concentrado!$A$2:$A1000,"="&amp;$A11,Concentrado!$B$2:$B1000, "=Campeche")</f>
        <v>40.4757086225164</v>
      </c>
      <c r="D11" s="12">
        <f>SUMIFS(Concentrado!E$2:E1000,Concentrado!$A$2:$A1000,"="&amp;$A11,Concentrado!$B$2:$B1000, "=Campeche")</f>
        <v>23.158563375062858</v>
      </c>
      <c r="E11" s="12">
        <f>SUMIFS(Concentrado!F$2:F1000,Concentrado!$A$2:$A1000,"="&amp;$A11,Concentrado!$B$2:$B1000, "=Campeche")</f>
        <v>8.6017521107376336</v>
      </c>
      <c r="F11" s="12">
        <f>SUMIFS(Concentrado!G$2:G1000,Concentrado!$A$2:$A1000,"="&amp;$A11,Concentrado!$B$2:$B1000, "=Campeche")</f>
        <v>27.881850657837415</v>
      </c>
      <c r="G11" s="12">
        <f>SUMIFS(Concentrado!H$2:H1000,Concentrado!$A$2:$A1000,"="&amp;$A11,Concentrado!$B$2:$B1000, "=Campeche")</f>
        <v>31.777901358505282</v>
      </c>
      <c r="H11" s="12">
        <f>SUMIFS(Concentrado!I$2:I1000,Concentrado!$A$2:$A1000,"="&amp;$A11,Concentrado!$B$2:$B1000, "=Campeche")</f>
        <v>25.026176805624274</v>
      </c>
      <c r="I11" s="12">
        <f>SUMIFS(Concentrado!J$2:J1000,Concentrado!$A$2:$A1000,"="&amp;$A11,Concentrado!$B$2:$B1000, "=Campeche")</f>
        <v>38.587746504617471</v>
      </c>
      <c r="J11" s="12">
        <f>SUMIFS(Concentrado!K$2:K1000,Concentrado!$A$2:$A1000,"="&amp;$A11,Concentrado!$B$2:$B1000, "=Campeche")</f>
        <v>39.000151667256482</v>
      </c>
      <c r="K11" s="12">
        <f>SUMIFS(Concentrado!L$2:L1000,Concentrado!$A$2:$A1000,"="&amp;$A11,Concentrado!$B$2:$B1000, "=Campeche")</f>
        <v>3.4666801482005765</v>
      </c>
      <c r="L11" s="12">
        <f>SUMIFS(Concentrado!M$2:M1000,Concentrado!$A$2:$A1000,"="&amp;$A11,Concentrado!$B$2:$B1000, "=Campeche")</f>
        <v>10.688930456951777</v>
      </c>
      <c r="M11" s="12">
        <f>SUMIFS(Concentrado!N$2:N1000,Concentrado!$A$2:$A1000,"="&amp;$A11,Concentrado!$B$2:$B1000, "=Campeche")</f>
        <v>19.56068991703966</v>
      </c>
      <c r="N11" s="12">
        <f>SUMIFS(Concentrado!O$2:O1000,Concentrado!$A$2:$A1000,"="&amp;$A11,Concentrado!$B$2:$B1000, "=Campeche")</f>
        <v>1.7408005941932696</v>
      </c>
      <c r="O11" s="12">
        <f>SUMIFS(Concentrado!P$2:P1000,Concentrado!$A$2:$A1000,"="&amp;$A11,Concentrado!$B$2:$B1000, "=Campeche")</f>
        <v>7.4973223848625494</v>
      </c>
      <c r="P11" s="12">
        <f>SUMIFS(Concentrado!Q$2:Q1000,Concentrado!$A$2:$A1000,"="&amp;$A11,Concentrado!$B$2:$B1000, "=Campeche")</f>
        <v>2.4555651049754084</v>
      </c>
      <c r="Q11" s="12">
        <f>SUMIFS(Concentrado!R$2:R1000,Concentrado!$A$2:$A1000,"="&amp;$A11,Concentrado!$B$2:$B1000, "=Campeche")</f>
        <v>2.8889001235004801</v>
      </c>
    </row>
    <row r="12" spans="1:17" x14ac:dyDescent="0.25">
      <c r="A12" s="5">
        <v>2000</v>
      </c>
      <c r="B12" s="12">
        <f>SUMIFS(Concentrado!C$2:C1001,Concentrado!$A$2:$A1001,"="&amp;$A12,Concentrado!$B$2:$B1001, "=Campeche")</f>
        <v>27.520191444810049</v>
      </c>
      <c r="C12" s="12">
        <f>SUMIFS(Concentrado!D$2:D1001,Concentrado!$A$2:$A1001,"="&amp;$A12,Concentrado!$B$2:$B1001, "=Campeche")</f>
        <v>33.502841758899194</v>
      </c>
      <c r="D12" s="12">
        <f>SUMIFS(Concentrado!E$2:E1001,Concentrado!$A$2:$A1001,"="&amp;$A12,Concentrado!$B$2:$B1001, "=Campeche")</f>
        <v>25.533979343010714</v>
      </c>
      <c r="E12" s="12">
        <f>SUMIFS(Concentrado!F$2:F1001,Concentrado!$A$2:$A1001,"="&amp;$A12,Concentrado!$B$2:$B1001, "=Campeche")</f>
        <v>6.3834948357526784</v>
      </c>
      <c r="F12" s="12">
        <f>SUMIFS(Concentrado!G$2:G1001,Concentrado!$A$2:$A1001,"="&amp;$A12,Concentrado!$B$2:$B1001, "=Campeche")</f>
        <v>36.889231697910731</v>
      </c>
      <c r="G12" s="12">
        <f>SUMIFS(Concentrado!H$2:H1001,Concentrado!$A$2:$A1001,"="&amp;$A12,Concentrado!$B$2:$B1001, "=Campeche")</f>
        <v>29.104435231983647</v>
      </c>
      <c r="H12" s="12">
        <f>SUMIFS(Concentrado!I$2:I1001,Concentrado!$A$2:$A1001,"="&amp;$A12,Concentrado!$B$2:$B1001, "=Campeche")</f>
        <v>23.212890514420302</v>
      </c>
      <c r="I12" s="12">
        <f>SUMIFS(Concentrado!J$2:J1001,Concentrado!$A$2:$A1001,"="&amp;$A12,Concentrado!$B$2:$B1001, "=Campeche")</f>
        <v>35.031955979356781</v>
      </c>
      <c r="J12" s="12">
        <f>SUMIFS(Concentrado!K$2:K1001,Concentrado!$A$2:$A1001,"="&amp;$A12,Concentrado!$B$2:$B1001, "=Campeche")</f>
        <v>41.172127889147589</v>
      </c>
      <c r="K12" s="12">
        <f>SUMIFS(Concentrado!L$2:L1001,Concentrado!$A$2:$A1001,"="&amp;$A12,Concentrado!$B$2:$B1001, "=Campeche")</f>
        <v>4.5431313532852515</v>
      </c>
      <c r="L12" s="12">
        <f>SUMIFS(Concentrado!M$2:M1001,Concentrado!$A$2:$A1001,"="&amp;$A12,Concentrado!$B$2:$B1001, "=Campeche")</f>
        <v>9.0862627065705031</v>
      </c>
      <c r="M12" s="12">
        <f>SUMIFS(Concentrado!N$2:N1001,Concentrado!$A$2:$A1001,"="&amp;$A12,Concentrado!$B$2:$B1001, "=Campeche")</f>
        <v>16.70195780915607</v>
      </c>
      <c r="N12" s="12">
        <f>SUMIFS(Concentrado!O$2:O1001,Concentrado!$A$2:$A1001,"="&amp;$A12,Concentrado!$B$2:$B1001, "=Campeche")</f>
        <v>1.1392506009546919</v>
      </c>
      <c r="O12" s="12">
        <f>SUMIFS(Concentrado!P$2:P1001,Concentrado!$A$2:$A1001,"="&amp;$A12,Concentrado!$B$2:$B1001, "=Campeche")</f>
        <v>11.647072525967678</v>
      </c>
      <c r="P12" s="12">
        <f>SUMIFS(Concentrado!Q$2:Q1001,Concentrado!$A$2:$A1001,"="&amp;$A12,Concentrado!$B$2:$B1001, "=Campeche")</f>
        <v>1.8456471122721334</v>
      </c>
      <c r="Q12" s="12">
        <f>SUMIFS(Concentrado!R$2:R1001,Concentrado!$A$2:$A1001,"="&amp;$A12,Concentrado!$B$2:$B1001, "=Campeche")</f>
        <v>5.1110227724459083</v>
      </c>
    </row>
    <row r="13" spans="1:17" x14ac:dyDescent="0.25">
      <c r="A13" s="5">
        <v>2001</v>
      </c>
      <c r="B13" s="12">
        <f>SUMIFS(Concentrado!C$2:C1002,Concentrado!$A$2:$A1002,"="&amp;$A13,Concentrado!$B$2:$B1002, "=Campeche")</f>
        <v>16.837851490149855</v>
      </c>
      <c r="C13" s="12">
        <f>SUMIFS(Concentrado!D$2:D1002,Concentrado!$A$2:$A1002,"="&amp;$A13,Concentrado!$B$2:$B1002, "=Campeche")</f>
        <v>2.4054073557356941</v>
      </c>
      <c r="D13" s="12">
        <f>SUMIFS(Concentrado!E$2:E1002,Concentrado!$A$2:$A1002,"="&amp;$A13,Concentrado!$B$2:$B1002, "=Campeche")</f>
        <v>20.266162264405864</v>
      </c>
      <c r="E13" s="12">
        <f>SUMIFS(Concentrado!F$2:F1002,Concentrado!$A$2:$A1002,"="&amp;$A13,Concentrado!$B$2:$B1002, "=Campeche")</f>
        <v>7.9836396799174612</v>
      </c>
      <c r="F13" s="12">
        <f>SUMIFS(Concentrado!G$2:G1002,Concentrado!$A$2:$A1002,"="&amp;$A13,Concentrado!$B$2:$B1002, "=Campeche")</f>
        <v>28.93890675241158</v>
      </c>
      <c r="G13" s="12">
        <f>SUMIFS(Concentrado!H$2:H1002,Concentrado!$A$2:$A1002,"="&amp;$A13,Concentrado!$B$2:$B1002, "=Campeche")</f>
        <v>30.240530672538256</v>
      </c>
      <c r="H13" s="12">
        <f>SUMIFS(Concentrado!I$2:I1002,Concentrado!$A$2:$A1002,"="&amp;$A13,Concentrado!$B$2:$B1002, "=Campeche")</f>
        <v>28.385452177470299</v>
      </c>
      <c r="I13" s="12">
        <f>SUMIFS(Concentrado!J$2:J1002,Concentrado!$A$2:$A1002,"="&amp;$A13,Concentrado!$B$2:$B1002, "=Campeche")</f>
        <v>32.10129493832364</v>
      </c>
      <c r="J13" s="12">
        <f>SUMIFS(Concentrado!K$2:K1002,Concentrado!$A$2:$A1002,"="&amp;$A13,Concentrado!$B$2:$B1002, "=Campeche")</f>
        <v>34.978678335516598</v>
      </c>
      <c r="K13" s="12">
        <f>SUMIFS(Concentrado!L$2:L1002,Concentrado!$A$2:$A1002,"="&amp;$A13,Concentrado!$B$2:$B1002, "=Campeche")</f>
        <v>5.0168622313888349</v>
      </c>
      <c r="L13" s="12">
        <f>SUMIFS(Concentrado!M$2:M1002,Concentrado!$A$2:$A1002,"="&amp;$A13,Concentrado!$B$2:$B1002, "=Campeche")</f>
        <v>6.9678642102622703</v>
      </c>
      <c r="M13" s="12">
        <f>SUMIFS(Concentrado!N$2:N1002,Concentrado!$A$2:$A1002,"="&amp;$A13,Concentrado!$B$2:$B1002, "=Campeche")</f>
        <v>12.80128235454543</v>
      </c>
      <c r="N13" s="12">
        <f>SUMIFS(Concentrado!O$2:O1002,Concentrado!$A$2:$A1002,"="&amp;$A13,Concentrado!$B$2:$B1002, "=Campeche")</f>
        <v>1.1165667804634309</v>
      </c>
      <c r="O13" s="12">
        <f>SUMIFS(Concentrado!P$2:P1002,Concentrado!$A$2:$A1002,"="&amp;$A13,Concentrado!$B$2:$B1002, "=Campeche")</f>
        <v>12.548582184499015</v>
      </c>
      <c r="P13" s="12">
        <f>SUMIFS(Concentrado!Q$2:Q1002,Concentrado!$A$2:$A1002,"="&amp;$A13,Concentrado!$B$2:$B1002, "=Campeche")</f>
        <v>2.2297165472839264</v>
      </c>
      <c r="Q13" s="12">
        <f>SUMIFS(Concentrado!R$2:R1002,Concentrado!$A$2:$A1002,"="&amp;$A13,Concentrado!$B$2:$B1002, "=Campeche")</f>
        <v>4.3200758103626082</v>
      </c>
    </row>
    <row r="14" spans="1:17" x14ac:dyDescent="0.25">
      <c r="A14" s="5">
        <v>2002</v>
      </c>
      <c r="B14" s="12">
        <f>SUMIFS(Concentrado!C$2:C1003,Concentrado!$A$2:$A1003,"="&amp;$A14,Concentrado!$B$2:$B1003, "=Campeche")</f>
        <v>18.118786766038145</v>
      </c>
      <c r="C14" s="12">
        <f>SUMIFS(Concentrado!D$2:D1003,Concentrado!$A$2:$A1003,"="&amp;$A14,Concentrado!$B$2:$B1003, "=Campeche")</f>
        <v>37.445492649812167</v>
      </c>
      <c r="D14" s="12">
        <f>SUMIFS(Concentrado!E$2:E1003,Concentrado!$A$2:$A1003,"="&amp;$A14,Concentrado!$B$2:$B1003, "=Campeche")</f>
        <v>26.017029328287606</v>
      </c>
      <c r="E14" s="12">
        <f>SUMIFS(Concentrado!F$2:F1003,Concentrado!$A$2:$A1003,"="&amp;$A14,Concentrado!$B$2:$B1003, "=Campeche")</f>
        <v>9.460737937559129</v>
      </c>
      <c r="F14" s="12">
        <f>SUMIFS(Concentrado!G$2:G1003,Concentrado!$A$2:$A1003,"="&amp;$A14,Concentrado!$B$2:$B1003, "=Campeche")</f>
        <v>60.1044893430117</v>
      </c>
      <c r="G14" s="12">
        <f>SUMIFS(Concentrado!H$2:H1003,Concentrado!$A$2:$A1003,"="&amp;$A14,Concentrado!$B$2:$B1003, "=Campeche")</f>
        <v>42.38186056367875</v>
      </c>
      <c r="H14" s="12">
        <f>SUMIFS(Concentrado!I$2:I1003,Concentrado!$A$2:$A1003,"="&amp;$A14,Concentrado!$B$2:$B1003, "=Campeche")</f>
        <v>38.000153094141965</v>
      </c>
      <c r="I14" s="12">
        <f>SUMIFS(Concentrado!J$2:J1003,Concentrado!$A$2:$A1003,"="&amp;$A14,Concentrado!$B$2:$B1003, "=Campeche")</f>
        <v>46.765137820416406</v>
      </c>
      <c r="J14" s="12">
        <f>SUMIFS(Concentrado!K$2:K1003,Concentrado!$A$2:$A1003,"="&amp;$A14,Concentrado!$B$2:$B1003, "=Campeche")</f>
        <v>35.546076601795079</v>
      </c>
      <c r="K14" s="12">
        <f>SUMIFS(Concentrado!L$2:L1003,Concentrado!$A$2:$A1003,"="&amp;$A14,Concentrado!$B$2:$B1003, "=Campeche")</f>
        <v>6.0154898864576287</v>
      </c>
      <c r="L14" s="12">
        <f>SUMIFS(Concentrado!M$2:M1003,Concentrado!$A$2:$A1003,"="&amp;$A14,Concentrado!$B$2:$B1003, "=Campeche")</f>
        <v>6.9724996411213427</v>
      </c>
      <c r="M14" s="12">
        <f>SUMIFS(Concentrado!N$2:N1003,Concentrado!$A$2:$A1003,"="&amp;$A14,Concentrado!$B$2:$B1003, "=Campeche")</f>
        <v>13.395737421675944</v>
      </c>
      <c r="N14" s="12">
        <f>SUMIFS(Concentrado!O$2:O1003,Concentrado!$A$2:$A1003,"="&amp;$A14,Concentrado!$B$2:$B1003, "=Campeche")</f>
        <v>0.54696067626218015</v>
      </c>
      <c r="O14" s="12">
        <f>SUMIFS(Concentrado!P$2:P1003,Concentrado!$A$2:$A1003,"="&amp;$A14,Concentrado!$B$2:$B1003, "=Campeche")</f>
        <v>13.752604399458148</v>
      </c>
      <c r="P14" s="12">
        <f>SUMIFS(Concentrado!Q$2:Q1003,Concentrado!$A$2:$A1003,"="&amp;$A14,Concentrado!$B$2:$B1003, "=Campeche")</f>
        <v>3.8280390186548545</v>
      </c>
      <c r="Q14" s="12">
        <f>SUMIFS(Concentrado!R$2:R1003,Concentrado!$A$2:$A1003,"="&amp;$A14,Concentrado!$B$2:$B1003, "=Campeche")</f>
        <v>6.4256369241706484</v>
      </c>
    </row>
    <row r="15" spans="1:17" x14ac:dyDescent="0.25">
      <c r="A15" s="5">
        <v>2003</v>
      </c>
      <c r="B15" s="12">
        <f>SUMIFS(Concentrado!C$2:C1004,Concentrado!$A$2:$A1004,"="&amp;$A15,Concentrado!$B$2:$B1004, "=Campeche")</f>
        <v>14.5424579177624</v>
      </c>
      <c r="C15" s="12">
        <f>SUMIFS(Concentrado!D$2:D1004,Concentrado!$A$2:$A1004,"="&amp;$A15,Concentrado!$B$2:$B1004, "=Campeche")</f>
        <v>29.0849158355248</v>
      </c>
      <c r="D15" s="12">
        <f>SUMIFS(Concentrado!E$2:E1004,Concentrado!$A$2:$A1004,"="&amp;$A15,Concentrado!$B$2:$B1004, "=Campeche")</f>
        <v>15.385053705233769</v>
      </c>
      <c r="E15" s="12">
        <f>SUMIFS(Concentrado!F$2:F1004,Concentrado!$A$2:$A1004,"="&amp;$A15,Concentrado!$B$2:$B1004, "=Campeche")</f>
        <v>8.5472520584632043</v>
      </c>
      <c r="F15" s="12">
        <f>SUMIFS(Concentrado!G$2:G1004,Concentrado!$A$2:$A1004,"="&amp;$A15,Concentrado!$B$2:$B1004, "=Campeche")</f>
        <v>39.888902021037701</v>
      </c>
      <c r="G15" s="12">
        <f>SUMIFS(Concentrado!H$2:H1004,Concentrado!$A$2:$A1004,"="&amp;$A15,Concentrado!$B$2:$B1004, "=Campeche")</f>
        <v>43.995605804737309</v>
      </c>
      <c r="H15" s="12">
        <f>SUMIFS(Concentrado!I$2:I1004,Concentrado!$A$2:$A1004,"="&amp;$A15,Concentrado!$B$2:$B1004, "=Campeche")</f>
        <v>34.917889240455331</v>
      </c>
      <c r="I15" s="12">
        <f>SUMIFS(Concentrado!J$2:J1004,Concentrado!$A$2:$A1004,"="&amp;$A15,Concentrado!$B$2:$B1004, "=Campeche")</f>
        <v>53.050824297277529</v>
      </c>
      <c r="J15" s="12">
        <f>SUMIFS(Concentrado!K$2:K1004,Concentrado!$A$2:$A1004,"="&amp;$A15,Concentrado!$B$2:$B1004, "=Campeche")</f>
        <v>43.995605804737309</v>
      </c>
      <c r="K15" s="12">
        <f>SUMIFS(Concentrado!L$2:L1004,Concentrado!$A$2:$A1004,"="&amp;$A15,Concentrado!$B$2:$B1004, "=Campeche")</f>
        <v>4.4263871693790584</v>
      </c>
      <c r="L15" s="12">
        <f>SUMIFS(Concentrado!M$2:M1004,Concentrado!$A$2:$A1004,"="&amp;$A15,Concentrado!$B$2:$B1004, "=Campeche")</f>
        <v>5.2311848365388869</v>
      </c>
      <c r="M15" s="12">
        <f>SUMIFS(Concentrado!N$2:N1004,Concentrado!$A$2:$A1004,"="&amp;$A15,Concentrado!$B$2:$B1004, "=Campeche")</f>
        <v>8.5951727361120813</v>
      </c>
      <c r="N15" s="12">
        <f>SUMIFS(Concentrado!O$2:O1004,Concentrado!$A$2:$A1004,"="&amp;$A15,Concentrado!$B$2:$B1004, "=Campeche")</f>
        <v>1.8755341923279936</v>
      </c>
      <c r="O15" s="12">
        <f>SUMIFS(Concentrado!P$2:P1004,Concentrado!$A$2:$A1004,"="&amp;$A15,Concentrado!$B$2:$B1004, "=Campeche")</f>
        <v>9.1580061324722557</v>
      </c>
      <c r="P15" s="12">
        <f>SUMIFS(Concentrado!Q$2:Q1004,Concentrado!$A$2:$A1004,"="&amp;$A15,Concentrado!$B$2:$B1004, "=Campeche")</f>
        <v>2.6826588905327626</v>
      </c>
      <c r="Q15" s="12">
        <f>SUMIFS(Concentrado!R$2:R1004,Concentrado!$A$2:$A1004,"="&amp;$A15,Concentrado!$B$2:$B1004, "=Campeche")</f>
        <v>5.633583670118802</v>
      </c>
    </row>
    <row r="16" spans="1:17" x14ac:dyDescent="0.25">
      <c r="A16" s="5">
        <v>2004</v>
      </c>
      <c r="B16" s="12">
        <f>SUMIFS(Concentrado!C$2:C1005,Concentrado!$A$2:$A1005,"="&amp;$A16,Concentrado!$B$2:$B1005, "=Campeche")</f>
        <v>14.576020017734157</v>
      </c>
      <c r="C16" s="12">
        <f>SUMIFS(Concentrado!D$2:D1005,Concentrado!$A$2:$A1005,"="&amp;$A16,Concentrado!$B$2:$B1005, "=Campeche")</f>
        <v>15.790688352545338</v>
      </c>
      <c r="D16" s="12">
        <f>SUMIFS(Concentrado!E$2:E1005,Concentrado!$A$2:$A1005,"="&amp;$A16,Concentrado!$B$2:$B1005, "=Campeche")</f>
        <v>17.037366792523343</v>
      </c>
      <c r="E16" s="12">
        <f>SUMIFS(Concentrado!F$2:F1005,Concentrado!$A$2:$A1005,"="&amp;$A16,Concentrado!$B$2:$B1005, "=Campeche")</f>
        <v>10.991849543563449</v>
      </c>
      <c r="F16" s="12">
        <f>SUMIFS(Concentrado!G$2:G1005,Concentrado!$A$2:$A1005,"="&amp;$A16,Concentrado!$B$2:$B1005, "=Campeche")</f>
        <v>42.471261113313325</v>
      </c>
      <c r="G16" s="12">
        <f>SUMIFS(Concentrado!H$2:H1005,Concentrado!$A$2:$A1005,"="&amp;$A16,Concentrado!$B$2:$B1005, "=Campeche")</f>
        <v>41.46755657359504</v>
      </c>
      <c r="H16" s="12">
        <f>SUMIFS(Concentrado!I$2:I1005,Concentrado!$A$2:$A1005,"="&amp;$A16,Concentrado!$B$2:$B1005, "=Campeche")</f>
        <v>35.109764210215097</v>
      </c>
      <c r="I16" s="12">
        <f>SUMIFS(Concentrado!J$2:J1005,Concentrado!$A$2:$A1005,"="&amp;$A16,Concentrado!$B$2:$B1005, "=Campeche")</f>
        <v>47.791858578113427</v>
      </c>
      <c r="J16" s="12">
        <f>SUMIFS(Concentrado!K$2:K1005,Concentrado!$A$2:$A1005,"="&amp;$A16,Concentrado!$B$2:$B1005, "=Campeche")</f>
        <v>39.887840132696184</v>
      </c>
      <c r="K16" s="12">
        <f>SUMIFS(Concentrado!L$2:L1005,Concentrado!$A$2:$A1005,"="&amp;$A16,Concentrado!$B$2:$B1005, "=Campeche")</f>
        <v>6.3188657635954355</v>
      </c>
      <c r="L16" s="12">
        <f>SUMIFS(Concentrado!M$2:M1005,Concentrado!$A$2:$A1005,"="&amp;$A16,Concentrado!$B$2:$B1005, "=Campeche")</f>
        <v>4.3442202124718614</v>
      </c>
      <c r="M16" s="12">
        <f>SUMIFS(Concentrado!N$2:N1005,Concentrado!$A$2:$A1005,"="&amp;$A16,Concentrado!$B$2:$B1005, "=Campeche")</f>
        <v>7.6555124969641932</v>
      </c>
      <c r="N16" s="12">
        <f>SUMIFS(Concentrado!O$2:O1005,Concentrado!$A$2:$A1005,"="&amp;$A16,Concentrado!$B$2:$B1005, "=Campeche")</f>
        <v>1.0503705182002951</v>
      </c>
      <c r="O16" s="12">
        <f>SUMIFS(Concentrado!P$2:P1005,Concentrado!$A$2:$A1005,"="&amp;$A16,Concentrado!$B$2:$B1005, "=Campeche")</f>
        <v>12.058241305505591</v>
      </c>
      <c r="P16" s="12">
        <f>SUMIFS(Concentrado!Q$2:Q1005,Concentrado!$A$2:$A1005,"="&amp;$A16,Concentrado!$B$2:$B1005, "=Campeche")</f>
        <v>2.7645037715730023</v>
      </c>
      <c r="Q16" s="12">
        <f>SUMIFS(Concentrado!R$2:R1005,Concentrado!$A$2:$A1005,"="&amp;$A16,Concentrado!$B$2:$B1005, "=Campeche")</f>
        <v>4.8707923594381475</v>
      </c>
    </row>
    <row r="17" spans="1:17" x14ac:dyDescent="0.25">
      <c r="A17" s="5">
        <v>2005</v>
      </c>
      <c r="B17" s="12">
        <f>SUMIFS(Concentrado!C$2:C1006,Concentrado!$A$2:$A1006,"="&amp;$A17,Concentrado!$B$2:$B1006, "=Campeche")</f>
        <v>13.379553609438666</v>
      </c>
      <c r="C17" s="12">
        <f>SUMIFS(Concentrado!D$2:D1006,Concentrado!$A$2:$A1006,"="&amp;$A17,Concentrado!$B$2:$B1006, "=Campeche")</f>
        <v>17.028522775649215</v>
      </c>
      <c r="D17" s="12">
        <f>SUMIFS(Concentrado!E$2:E1006,Concentrado!$A$2:$A1006,"="&amp;$A17,Concentrado!$B$2:$B1006, "=Campeche")</f>
        <v>18.563798471403796</v>
      </c>
      <c r="E17" s="12">
        <f>SUMIFS(Concentrado!F$2:F1006,Concentrado!$A$2:$A1006,"="&amp;$A17,Concentrado!$B$2:$B1006, "=Campeche")</f>
        <v>11.668673324882386</v>
      </c>
      <c r="F17" s="12">
        <f>SUMIFS(Concentrado!G$2:G1006,Concentrado!$A$2:$A1006,"="&amp;$A17,Concentrado!$B$2:$B1006, "=Campeche")</f>
        <v>35.266191929467617</v>
      </c>
      <c r="G17" s="12">
        <f>SUMIFS(Concentrado!H$2:H1006,Concentrado!$A$2:$A1006,"="&amp;$A17,Concentrado!$B$2:$B1006, "=Campeche")</f>
        <v>43.024311966314414</v>
      </c>
      <c r="H17" s="12">
        <f>SUMIFS(Concentrado!I$2:I1006,Concentrado!$A$2:$A1006,"="&amp;$A17,Concentrado!$B$2:$B1006, "=Campeche")</f>
        <v>35.546099658809332</v>
      </c>
      <c r="I17" s="12">
        <f>SUMIFS(Concentrado!J$2:J1006,Concentrado!$A$2:$A1006,"="&amp;$A17,Concentrado!$B$2:$B1006, "=Campeche")</f>
        <v>50.441881173339922</v>
      </c>
      <c r="J17" s="12">
        <f>SUMIFS(Concentrado!K$2:K1006,Concentrado!$A$2:$A1006,"="&amp;$A17,Concentrado!$B$2:$B1006, "=Campeche")</f>
        <v>47.546386797608726</v>
      </c>
      <c r="K17" s="12">
        <f>SUMIFS(Concentrado!L$2:L1006,Concentrado!$A$2:$A1006,"="&amp;$A17,Concentrado!$B$2:$B1006, "=Campeche")</f>
        <v>7.235319730070894</v>
      </c>
      <c r="L17" s="12">
        <f>SUMIFS(Concentrado!M$2:M1006,Concentrado!$A$2:$A1006,"="&amp;$A17,Concentrado!$B$2:$B1006, "=Campeche")</f>
        <v>6.3309047638120308</v>
      </c>
      <c r="M17" s="12">
        <f>SUMIFS(Concentrado!N$2:N1006,Concentrado!$A$2:$A1006,"="&amp;$A17,Concentrado!$B$2:$B1006, "=Campeche")</f>
        <v>11.675726165302336</v>
      </c>
      <c r="N17" s="12">
        <f>SUMIFS(Concentrado!O$2:O1006,Concentrado!$A$2:$A1006,"="&amp;$A17,Concentrado!$B$2:$B1006, "=Campeche")</f>
        <v>1.0294261463946923</v>
      </c>
      <c r="O17" s="12">
        <f>SUMIFS(Concentrado!P$2:P1006,Concentrado!$A$2:$A1006,"="&amp;$A17,Concentrado!$B$2:$B1006, "=Campeche")</f>
        <v>7.9420495120603327</v>
      </c>
      <c r="P17" s="12">
        <f>SUMIFS(Concentrado!Q$2:Q1006,Concentrado!$A$2:$A1006,"="&amp;$A17,Concentrado!$B$2:$B1006, "=Campeche")</f>
        <v>2.5840427607396048</v>
      </c>
      <c r="Q17" s="12">
        <f>SUMIFS(Concentrado!R$2:R1006,Concentrado!$A$2:$A1006,"="&amp;$A17,Concentrado!$B$2:$B1006, "=Campeche")</f>
        <v>4.522074831294308</v>
      </c>
    </row>
    <row r="18" spans="1:17" x14ac:dyDescent="0.25">
      <c r="A18" s="5">
        <v>2006</v>
      </c>
      <c r="B18" s="12">
        <f>SUMIFS(Concentrado!C$2:C1007,Concentrado!$A$2:$A1007,"="&amp;$A18,Concentrado!$B$2:$B1007, "=Campeche")</f>
        <v>18.267954354471385</v>
      </c>
      <c r="C18" s="12">
        <f>SUMIFS(Concentrado!D$2:D1007,Concentrado!$A$2:$A1007,"="&amp;$A18,Concentrado!$B$2:$B1007, "=Campeche")</f>
        <v>14.614363483577108</v>
      </c>
      <c r="D18" s="12">
        <f>SUMIFS(Concentrado!E$2:E1007,Concentrado!$A$2:$A1007,"="&amp;$A18,Concentrado!$B$2:$B1007, "=Campeche")</f>
        <v>17.973973686102525</v>
      </c>
      <c r="E18" s="12">
        <f>SUMIFS(Concentrado!F$2:F1007,Concentrado!$A$2:$A1007,"="&amp;$A18,Concentrado!$B$2:$B1007, "=Campeche")</f>
        <v>15.406263159516449</v>
      </c>
      <c r="F18" s="12">
        <f>SUMIFS(Concentrado!G$2:G1007,Concentrado!$A$2:$A1007,"="&amp;$A18,Concentrado!$B$2:$B1007, "=Campeche")</f>
        <v>33.871808233454921</v>
      </c>
      <c r="G18" s="12">
        <f>SUMIFS(Concentrado!H$2:H1007,Concentrado!$A$2:$A1007,"="&amp;$A18,Concentrado!$B$2:$B1007, "=Campeche")</f>
        <v>44.241374838862235</v>
      </c>
      <c r="H18" s="12">
        <f>SUMIFS(Concentrado!I$2:I1007,Concentrado!$A$2:$A1007,"="&amp;$A18,Concentrado!$B$2:$B1007, "=Campeche")</f>
        <v>38.079660605441049</v>
      </c>
      <c r="I18" s="12">
        <f>SUMIFS(Concentrado!J$2:J1007,Concentrado!$A$2:$A1007,"="&amp;$A18,Concentrado!$B$2:$B1007, "=Campeche")</f>
        <v>50.340366649886548</v>
      </c>
      <c r="J18" s="12">
        <f>SUMIFS(Concentrado!K$2:K1007,Concentrado!$A$2:$A1007,"="&amp;$A18,Concentrado!$B$2:$B1007, "=Campeche")</f>
        <v>45.385548326074186</v>
      </c>
      <c r="K18" s="12">
        <f>SUMIFS(Concentrado!L$2:L1007,Concentrado!$A$2:$A1007,"="&amp;$A18,Concentrado!$B$2:$B1007, "=Campeche")</f>
        <v>7.2464320856757114</v>
      </c>
      <c r="L18" s="12">
        <f>SUMIFS(Concentrado!M$2:M1007,Concentrado!$A$2:$A1007,"="&amp;$A18,Concentrado!$B$2:$B1007, "=Campeche")</f>
        <v>4.0681723989758378</v>
      </c>
      <c r="M18" s="12">
        <f>SUMIFS(Concentrado!N$2:N1007,Concentrado!$A$2:$A1007,"="&amp;$A18,Concentrado!$B$2:$B1007, "=Campeche")</f>
        <v>6.9003411835362973</v>
      </c>
      <c r="N18" s="12">
        <f>SUMIFS(Concentrado!O$2:O1007,Concentrado!$A$2:$A1007,"="&amp;$A18,Concentrado!$B$2:$B1007, "=Campeche")</f>
        <v>1.0118666663293778</v>
      </c>
      <c r="O18" s="12">
        <f>SUMIFS(Concentrado!P$2:P1007,Concentrado!$A$2:$A1007,"="&amp;$A18,Concentrado!$B$2:$B1007, "=Campeche")</f>
        <v>8.8575993281346879</v>
      </c>
      <c r="P18" s="12">
        <f>SUMIFS(Concentrado!Q$2:Q1007,Concentrado!$A$2:$A1007,"="&amp;$A18,Concentrado!$B$2:$B1007, "=Campeche")</f>
        <v>1.0170430997439595</v>
      </c>
      <c r="Q18" s="12">
        <f>SUMIFS(Concentrado!R$2:R1007,Concentrado!$A$2:$A1007,"="&amp;$A18,Concentrado!$B$2:$B1007, "=Campeche")</f>
        <v>5.3394762736557873</v>
      </c>
    </row>
    <row r="19" spans="1:17" x14ac:dyDescent="0.25">
      <c r="A19" s="5">
        <v>2007</v>
      </c>
      <c r="B19" s="12">
        <f>SUMIFS(Concentrado!C$2:C1008,Concentrado!$A$2:$A1008,"="&amp;$A19,Concentrado!$B$2:$B1008, "=Campeche")</f>
        <v>25.606321103266634</v>
      </c>
      <c r="C19" s="12">
        <f>SUMIFS(Concentrado!D$2:D1008,Concentrado!$A$2:$A1008,"="&amp;$A19,Concentrado!$B$2:$B1008, "=Campeche")</f>
        <v>14.632183487580933</v>
      </c>
      <c r="D19" s="12">
        <f>SUMIFS(Concentrado!E$2:E1008,Concentrado!$A$2:$A1008,"="&amp;$A19,Concentrado!$B$2:$B1008, "=Campeche")</f>
        <v>20.946795140343529</v>
      </c>
      <c r="E19" s="12">
        <f>SUMIFS(Concentrado!F$2:F1008,Concentrado!$A$2:$A1008,"="&amp;$A19,Concentrado!$B$2:$B1008, "=Campeche")</f>
        <v>6.4835318291539483</v>
      </c>
      <c r="F19" s="12">
        <f>SUMIFS(Concentrado!G$2:G1008,Concentrado!$A$2:$A1008,"="&amp;$A19,Concentrado!$B$2:$B1008, "=Campeche")</f>
        <v>36.369108831422913</v>
      </c>
      <c r="G19" s="12">
        <f>SUMIFS(Concentrado!H$2:H1008,Concentrado!$A$2:$A1008,"="&amp;$A19,Concentrado!$B$2:$B1008, "=Campeche")</f>
        <v>53.037626622631642</v>
      </c>
      <c r="H19" s="12">
        <f>SUMIFS(Concentrado!I$2:I1008,Concentrado!$A$2:$A1008,"="&amp;$A19,Concentrado!$B$2:$B1008, "=Campeche")</f>
        <v>48.167491734609726</v>
      </c>
      <c r="I19" s="12">
        <f>SUMIFS(Concentrado!J$2:J1008,Concentrado!$A$2:$A1008,"="&amp;$A19,Concentrado!$B$2:$B1008, "=Campeche")</f>
        <v>57.603973926097339</v>
      </c>
      <c r="J19" s="12">
        <f>SUMIFS(Concentrado!K$2:K1008,Concentrado!$A$2:$A1008,"="&amp;$A19,Concentrado!$B$2:$B1008, "=Campeche")</f>
        <v>41.376871833258726</v>
      </c>
      <c r="K19" s="12">
        <f>SUMIFS(Concentrado!L$2:L1008,Concentrado!$A$2:$A1008,"="&amp;$A19,Concentrado!$B$2:$B1008, "=Campeche")</f>
        <v>8.400758826752531</v>
      </c>
      <c r="L19" s="12">
        <f>SUMIFS(Concentrado!M$2:M1008,Concentrado!$A$2:$A1008,"="&amp;$A19,Concentrado!$B$2:$B1008, "=Campeche")</f>
        <v>5.767685164636065</v>
      </c>
      <c r="M19" s="12">
        <f>SUMIFS(Concentrado!N$2:N1008,Concentrado!$A$2:$A1008,"="&amp;$A19,Concentrado!$B$2:$B1008, "=Campeche")</f>
        <v>10.087432824002038</v>
      </c>
      <c r="N19" s="12">
        <f>SUMIFS(Concentrado!O$2:O1008,Concentrado!$A$2:$A1008,"="&amp;$A19,Concentrado!$B$2:$B1008, "=Campeche")</f>
        <v>1.4962071149635674</v>
      </c>
      <c r="O19" s="12">
        <f>SUMIFS(Concentrado!P$2:P1008,Concentrado!$A$2:$A1008,"="&amp;$A19,Concentrado!$B$2:$B1008, "=Campeche")</f>
        <v>9.4602441395418637</v>
      </c>
      <c r="P19" s="12">
        <f>SUMIFS(Concentrado!Q$2:Q1008,Concentrado!$A$2:$A1008,"="&amp;$A19,Concentrado!$B$2:$B1008, "=Campeche")</f>
        <v>2.2569202818141125</v>
      </c>
      <c r="Q19" s="12">
        <f>SUMIFS(Concentrado!R$2:R1008,Concentrado!$A$2:$A1008,"="&amp;$A19,Concentrado!$B$2:$B1008, "=Campeche")</f>
        <v>7.8992209863493938</v>
      </c>
    </row>
    <row r="20" spans="1:17" x14ac:dyDescent="0.25">
      <c r="A20" s="5">
        <v>2008</v>
      </c>
      <c r="B20" s="12">
        <f>SUMIFS(Concentrado!C$2:C1009,Concentrado!$A$2:$A1009,"="&amp;$A20,Concentrado!$B$2:$B1009, "=Campeche")</f>
        <v>3.6628694919600018</v>
      </c>
      <c r="C20" s="12">
        <f>SUMIFS(Concentrado!D$2:D1009,Concentrado!$A$2:$A1009,"="&amp;$A20,Concentrado!$B$2:$B1009, "=Campeche")</f>
        <v>14.651477967840007</v>
      </c>
      <c r="D20" s="12">
        <f>SUMIFS(Concentrado!E$2:E1009,Concentrado!$A$2:$A1009,"="&amp;$A20,Concentrado!$B$2:$B1009, "=Campeche")</f>
        <v>13.565365683500639</v>
      </c>
      <c r="E20" s="12">
        <f>SUMIFS(Concentrado!F$2:F1009,Concentrado!$A$2:$A1009,"="&amp;$A20,Concentrado!$B$2:$B1009, "=Campeche")</f>
        <v>9.2050695709468613</v>
      </c>
      <c r="F20" s="12">
        <f>SUMIFS(Concentrado!G$2:G1009,Concentrado!$A$2:$A1009,"="&amp;$A20,Concentrado!$B$2:$B1009, "=Campeche")</f>
        <v>32.628793097197551</v>
      </c>
      <c r="G20" s="12">
        <f>SUMIFS(Concentrado!H$2:H1009,Concentrado!$A$2:$A1009,"="&amp;$A20,Concentrado!$B$2:$B1009, "=Campeche")</f>
        <v>57.846264898812301</v>
      </c>
      <c r="H20" s="12">
        <f>SUMIFS(Concentrado!I$2:I1009,Concentrado!$A$2:$A1009,"="&amp;$A20,Concentrado!$B$2:$B1009, "=Campeche")</f>
        <v>51.726882062708896</v>
      </c>
      <c r="I20" s="12">
        <f>SUMIFS(Concentrado!J$2:J1009,Concentrado!$A$2:$A1009,"="&amp;$A20,Concentrado!$B$2:$B1009, "=Campeche")</f>
        <v>63.893209871992411</v>
      </c>
      <c r="J20" s="12">
        <f>SUMIFS(Concentrado!K$2:K1009,Concentrado!$A$2:$A1009,"="&amp;$A20,Concentrado!$B$2:$B1009, "=Campeche")</f>
        <v>45.980364406748237</v>
      </c>
      <c r="K20" s="12">
        <f>SUMIFS(Concentrado!L$2:L1009,Concentrado!$A$2:$A1009,"="&amp;$A20,Concentrado!$B$2:$B1009, "=Campeche")</f>
        <v>10.506266060681721</v>
      </c>
      <c r="L20" s="12">
        <f>SUMIFS(Concentrado!M$2:M1009,Concentrado!$A$2:$A1009,"="&amp;$A20,Concentrado!$B$2:$B1009, "=Campeche")</f>
        <v>6.7981721569117006</v>
      </c>
      <c r="M20" s="12">
        <f>SUMIFS(Concentrado!N$2:N1009,Concentrado!$A$2:$A1009,"="&amp;$A20,Concentrado!$B$2:$B1009, "=Campeche")</f>
        <v>12.434346649689639</v>
      </c>
      <c r="N20" s="12">
        <f>SUMIFS(Concentrado!O$2:O1009,Concentrado!$A$2:$A1009,"="&amp;$A20,Concentrado!$B$2:$B1009, "=Campeche")</f>
        <v>1.2287155744613925</v>
      </c>
      <c r="O20" s="12">
        <f>SUMIFS(Concentrado!P$2:P1009,Concentrado!$A$2:$A1009,"="&amp;$A20,Concentrado!$B$2:$B1009, "=Campeche")</f>
        <v>11.338199040464412</v>
      </c>
      <c r="P20" s="12">
        <f>SUMIFS(Concentrado!Q$2:Q1009,Concentrado!$A$2:$A1009,"="&amp;$A20,Concentrado!$B$2:$B1009, "=Campeche")</f>
        <v>1.3596344313823403</v>
      </c>
      <c r="Q20" s="12">
        <f>SUMIFS(Concentrado!R$2:R1009,Concentrado!$A$2:$A1009,"="&amp;$A20,Concentrado!$B$2:$B1009, "=Campeche")</f>
        <v>7.2925846774143706</v>
      </c>
    </row>
    <row r="21" spans="1:17" x14ac:dyDescent="0.25">
      <c r="A21" s="5">
        <v>2009</v>
      </c>
      <c r="B21" s="12">
        <f>SUMIFS(Concentrado!C$2:C1010,Concentrado!$A$2:$A1010,"="&amp;$A21,Concentrado!$B$2:$B1010, "=Campeche")</f>
        <v>8.5617485536760469</v>
      </c>
      <c r="C21" s="12">
        <f>SUMIFS(Concentrado!D$2:D1010,Concentrado!$A$2:$A1010,"="&amp;$A21,Concentrado!$B$2:$B1010, "=Campeche")</f>
        <v>19.569710979830969</v>
      </c>
      <c r="D21" s="12">
        <f>SUMIFS(Concentrado!E$2:E1010,Concentrado!$A$2:$A1010,"="&amp;$A21,Concentrado!$B$2:$B1010, "=Campeche")</f>
        <v>17.891698722626877</v>
      </c>
      <c r="E21" s="12">
        <f>SUMIFS(Concentrado!F$2:F1010,Concentrado!$A$2:$A1010,"="&amp;$A21,Concentrado!$B$2:$B1010, "=Campeche")</f>
        <v>12.241688599692074</v>
      </c>
      <c r="F21" s="12">
        <f>SUMIFS(Concentrado!G$2:G1010,Concentrado!$A$2:$A1010,"="&amp;$A21,Concentrado!$B$2:$B1010, "=Campeche")</f>
        <v>36.130957237263836</v>
      </c>
      <c r="G21" s="12">
        <f>SUMIFS(Concentrado!H$2:H1010,Concentrado!$A$2:$A1010,"="&amp;$A21,Concentrado!$B$2:$B1010, "=Campeche")</f>
        <v>52.875243664717345</v>
      </c>
      <c r="H21" s="12">
        <f>SUMIFS(Concentrado!I$2:I1010,Concentrado!$A$2:$A1010,"="&amp;$A21,Concentrado!$B$2:$B1010, "=Campeche")</f>
        <v>49.278474867977813</v>
      </c>
      <c r="I21" s="12">
        <f>SUMIFS(Concentrado!J$2:J1010,Concentrado!$A$2:$A1010,"="&amp;$A21,Concentrado!$B$2:$B1010, "=Campeche")</f>
        <v>56.428215076262852</v>
      </c>
      <c r="J21" s="12">
        <f>SUMIFS(Concentrado!K$2:K1010,Concentrado!$A$2:$A1010,"="&amp;$A21,Concentrado!$B$2:$B1010, "=Campeche")</f>
        <v>45.565302144249515</v>
      </c>
      <c r="K21" s="12">
        <f>SUMIFS(Concentrado!L$2:L1010,Concentrado!$A$2:$A1010,"="&amp;$A21,Concentrado!$B$2:$B1010, "=Campeche")</f>
        <v>10.23391812865497</v>
      </c>
      <c r="L21" s="12">
        <f>SUMIFS(Concentrado!M$2:M1010,Concentrado!$A$2:$A1010,"="&amp;$A21,Concentrado!$B$2:$B1010, "=Campeche")</f>
        <v>7.0662768031189085</v>
      </c>
      <c r="M21" s="12">
        <f>SUMIFS(Concentrado!N$2:N1010,Concentrado!$A$2:$A1010,"="&amp;$A21,Concentrado!$B$2:$B1010, "=Campeche")</f>
        <v>12.013160539954791</v>
      </c>
      <c r="N21" s="12">
        <f>SUMIFS(Concentrado!O$2:O1010,Concentrado!$A$2:$A1010,"="&amp;$A21,Concentrado!$B$2:$B1010, "=Campeche")</f>
        <v>2.1796306252633717</v>
      </c>
      <c r="O21" s="12">
        <f>SUMIFS(Concentrado!P$2:P1010,Concentrado!$A$2:$A1010,"="&amp;$A21,Concentrado!$B$2:$B1010, "=Campeche")</f>
        <v>13.502565487442613</v>
      </c>
      <c r="P21" s="12">
        <f>SUMIFS(Concentrado!Q$2:Q1010,Concentrado!$A$2:$A1010,"="&amp;$A21,Concentrado!$B$2:$B1010, "=Campeche")</f>
        <v>1.3401559454191034</v>
      </c>
      <c r="Q21" s="12">
        <f>SUMIFS(Concentrado!R$2:R1010,Concentrado!$A$2:$A1010,"="&amp;$A21,Concentrado!$B$2:$B1010, "=Campeche")</f>
        <v>7.0662768031189085</v>
      </c>
    </row>
    <row r="22" spans="1:17" x14ac:dyDescent="0.25">
      <c r="A22" s="5">
        <v>2010</v>
      </c>
      <c r="B22" s="12">
        <f>SUMIFS(Concentrado!C$2:C1011,Concentrado!$A$2:$A1011,"="&amp;$A22,Concentrado!$B$2:$B1011, "=Campeche")</f>
        <v>7.3193046660567243</v>
      </c>
      <c r="C22" s="12">
        <f>SUMIFS(Concentrado!D$2:D1011,Concentrado!$A$2:$A1011,"="&amp;$A22,Concentrado!$B$2:$B1011, "=Campeche")</f>
        <v>19.518145776151268</v>
      </c>
      <c r="D22" s="12">
        <f>SUMIFS(Concentrado!E$2:E1011,Concentrado!$A$2:$A1011,"="&amp;$A22,Concentrado!$B$2:$B1011, "=Campeche")</f>
        <v>12.362693968378977</v>
      </c>
      <c r="E22" s="12">
        <f>SUMIFS(Concentrado!F$2:F1011,Concentrado!$A$2:$A1011,"="&amp;$A22,Concentrado!$B$2:$B1011, "=Campeche")</f>
        <v>11.90481641399457</v>
      </c>
      <c r="F22" s="12">
        <f>SUMIFS(Concentrado!G$2:G1011,Concentrado!$A$2:$A1011,"="&amp;$A22,Concentrado!$B$2:$B1011, "=Campeche")</f>
        <v>50.66540566101466</v>
      </c>
      <c r="G22" s="12">
        <f>SUMIFS(Concentrado!H$2:H1011,Concentrado!$A$2:$A1011,"="&amp;$A22,Concentrado!$B$2:$B1011, "=Campeche")</f>
        <v>60.435857649572753</v>
      </c>
      <c r="H22" s="12">
        <f>SUMIFS(Concentrado!I$2:I1011,Concentrado!$A$2:$A1011,"="&amp;$A22,Concentrado!$B$2:$B1011, "=Campeche")</f>
        <v>56.72094982247549</v>
      </c>
      <c r="I22" s="12">
        <f>SUMIFS(Concentrado!J$2:J1011,Concentrado!$A$2:$A1011,"="&amp;$A22,Concentrado!$B$2:$B1011, "=Campeche")</f>
        <v>64.103633413006122</v>
      </c>
      <c r="J22" s="12">
        <f>SUMIFS(Concentrado!K$2:K1011,Concentrado!$A$2:$A1011,"="&amp;$A22,Concentrado!$B$2:$B1011, "=Campeche")</f>
        <v>52.76146302740478</v>
      </c>
      <c r="K22" s="12">
        <f>SUMIFS(Concentrado!L$2:L1011,Concentrado!$A$2:$A1011,"="&amp;$A22,Concentrado!$B$2:$B1011, "=Campeche")</f>
        <v>10.552292605480956</v>
      </c>
      <c r="L22" s="12">
        <f>SUMIFS(Concentrado!M$2:M1011,Concentrado!$A$2:$A1011,"="&amp;$A22,Concentrado!$B$2:$B1011, "=Campeche")</f>
        <v>5.8757083825973506</v>
      </c>
      <c r="M22" s="12">
        <f>SUMIFS(Concentrado!N$2:N1011,Concentrado!$A$2:$A1011,"="&amp;$A22,Concentrado!$B$2:$B1011, "=Campeche")</f>
        <v>9.6546297570171049</v>
      </c>
      <c r="N22" s="12">
        <f>SUMIFS(Concentrado!O$2:O1011,Concentrado!$A$2:$A1011,"="&amp;$A22,Concentrado!$B$2:$B1011, "=Campeche")</f>
        <v>2.1447312294314318</v>
      </c>
      <c r="O22" s="12">
        <f>SUMIFS(Concentrado!P$2:P1011,Concentrado!$A$2:$A1011,"="&amp;$A22,Concentrado!$B$2:$B1011, "=Campeche")</f>
        <v>8.2800701895180691</v>
      </c>
      <c r="P22" s="12">
        <f>SUMIFS(Concentrado!Q$2:Q1011,Concentrado!$A$2:$A1011,"="&amp;$A22,Concentrado!$B$2:$B1011, "=Campeche")</f>
        <v>1.5588614076278684</v>
      </c>
      <c r="Q22" s="12">
        <f>SUMIFS(Concentrado!R$2:R1011,Concentrado!$A$2:$A1011,"="&amp;$A22,Concentrado!$B$2:$B1011, "=Campeche")</f>
        <v>5.3960587187118527</v>
      </c>
    </row>
    <row r="23" spans="1:17" x14ac:dyDescent="0.25">
      <c r="A23" s="5">
        <v>2011</v>
      </c>
      <c r="B23" s="12">
        <f>SUMIFS(Concentrado!C$2:C1012,Concentrado!$A$2:$A1012,"="&amp;$A23,Concentrado!$B$2:$B1012, "=Campeche")</f>
        <v>3.6177704886402005</v>
      </c>
      <c r="C23" s="12">
        <f>SUMIFS(Concentrado!D$2:D1012,Concentrado!$A$2:$A1012,"="&amp;$A23,Concentrado!$B$2:$B1012, "=Campeche")</f>
        <v>16.882928946987601</v>
      </c>
      <c r="D23" s="12">
        <f>SUMIFS(Concentrado!E$2:E1012,Concentrado!$A$2:$A1012,"="&amp;$A23,Concentrado!$B$2:$B1012, "=Campeche")</f>
        <v>11.562698733884488</v>
      </c>
      <c r="E23" s="12">
        <f>SUMIFS(Concentrado!F$2:F1012,Concentrado!$A$2:$A1012,"="&amp;$A23,Concentrado!$B$2:$B1012, "=Campeche")</f>
        <v>9.7838220055945673</v>
      </c>
      <c r="F23" s="12">
        <f>SUMIFS(Concentrado!G$2:G1012,Concentrado!$A$2:$A1012,"="&amp;$A23,Concentrado!$B$2:$B1012, "=Campeche")</f>
        <v>39.193485171798109</v>
      </c>
      <c r="G23" s="12">
        <f>SUMIFS(Concentrado!H$2:H1012,Concentrado!$A$2:$A1012,"="&amp;$A23,Concentrado!$B$2:$B1012, "=Campeche")</f>
        <v>56.945129132492731</v>
      </c>
      <c r="H23" s="12">
        <f>SUMIFS(Concentrado!I$2:I1012,Concentrado!$A$2:$A1012,"="&amp;$A23,Concentrado!$B$2:$B1012, "=Campeche")</f>
        <v>47.873651479817227</v>
      </c>
      <c r="I23" s="12">
        <f>SUMIFS(Concentrado!J$2:J1012,Concentrado!$A$2:$A1012,"="&amp;$A23,Concentrado!$B$2:$B1012, "=Campeche")</f>
        <v>65.888312301254444</v>
      </c>
      <c r="J23" s="12">
        <f>SUMIFS(Concentrado!K$2:K1012,Concentrado!$A$2:$A1012,"="&amp;$A23,Concentrado!$B$2:$B1012, "=Campeche")</f>
        <v>50.59174695655345</v>
      </c>
      <c r="K23" s="12">
        <f>SUMIFS(Concentrado!L$2:L1012,Concentrado!$A$2:$A1012,"="&amp;$A23,Concentrado!$B$2:$B1012, "=Campeche")</f>
        <v>11.765522548035687</v>
      </c>
      <c r="L23" s="12">
        <f>SUMIFS(Concentrado!M$2:M1012,Concentrado!$A$2:$A1012,"="&amp;$A23,Concentrado!$B$2:$B1012, "=Campeche")</f>
        <v>6.9416583033410557</v>
      </c>
      <c r="M23" s="12">
        <f>SUMIFS(Concentrado!N$2:N1012,Concentrado!$A$2:$A1012,"="&amp;$A23,Concentrado!$B$2:$B1012, "=Campeche")</f>
        <v>11.849913732628027</v>
      </c>
      <c r="N23" s="12">
        <f>SUMIFS(Concentrado!O$2:O1012,Concentrado!$A$2:$A1012,"="&amp;$A23,Concentrado!$B$2:$B1012, "=Campeche")</f>
        <v>2.1028184776996102</v>
      </c>
      <c r="O23" s="12">
        <f>SUMIFS(Concentrado!P$2:P1012,Concentrado!$A$2:$A1012,"="&amp;$A23,Concentrado!$B$2:$B1012, "=Campeche")</f>
        <v>11.953745297144943</v>
      </c>
      <c r="P23" s="12">
        <f>SUMIFS(Concentrado!Q$2:Q1012,Concentrado!$A$2:$A1012,"="&amp;$A23,Concentrado!$B$2:$B1012, "=Campeche")</f>
        <v>2.000138833166067</v>
      </c>
      <c r="Q23" s="12">
        <f>SUMIFS(Concentrado!R$2:R1012,Concentrado!$A$2:$A1012,"="&amp;$A23,Concentrado!$B$2:$B1012, "=Campeche")</f>
        <v>5.8827612740178434</v>
      </c>
    </row>
    <row r="24" spans="1:17" x14ac:dyDescent="0.25">
      <c r="A24" s="5">
        <v>2012</v>
      </c>
      <c r="B24" s="12">
        <f>SUMIFS(Concentrado!C$2:C1013,Concentrado!$A$2:$A1013,"="&amp;$A24,Concentrado!$B$2:$B1013, "=Campeche")</f>
        <v>9.5026548041859193</v>
      </c>
      <c r="C24" s="12">
        <f>SUMIFS(Concentrado!D$2:D1013,Concentrado!$A$2:$A1013,"="&amp;$A24,Concentrado!$B$2:$B1013, "=Campeche")</f>
        <v>10.690486654709158</v>
      </c>
      <c r="D24" s="12">
        <f>SUMIFS(Concentrado!E$2:E1013,Concentrado!$A$2:$A1013,"="&amp;$A24,Concentrado!$B$2:$B1013, "=Campeche")</f>
        <v>13.375675255863724</v>
      </c>
      <c r="E24" s="12">
        <f>SUMIFS(Concentrado!F$2:F1013,Concentrado!$A$2:$A1013,"="&amp;$A24,Concentrado!$B$2:$B1013, "=Campeche")</f>
        <v>9.0609413023592964</v>
      </c>
      <c r="F24" s="12">
        <f>SUMIFS(Concentrado!G$2:G1013,Concentrado!$A$2:$A1013,"="&amp;$A24,Concentrado!$B$2:$B1013, "=Campeche")</f>
        <v>45.283654706867324</v>
      </c>
      <c r="G24" s="12">
        <f>SUMIFS(Concentrado!H$2:H1013,Concentrado!$A$2:$A1013,"="&amp;$A24,Concentrado!$B$2:$B1013, "=Campeche")</f>
        <v>59.511177952261882</v>
      </c>
      <c r="H24" s="12">
        <f>SUMIFS(Concentrado!I$2:I1013,Concentrado!$A$2:$A1013,"="&amp;$A24,Concentrado!$B$2:$B1013, "=Campeche")</f>
        <v>60.472991831494333</v>
      </c>
      <c r="I24" s="12">
        <f>SUMIFS(Concentrado!J$2:J1013,Concentrado!$A$2:$A1013,"="&amp;$A24,Concentrado!$B$2:$B1013, "=Campeche")</f>
        <v>58.565153733528547</v>
      </c>
      <c r="J24" s="12">
        <f>SUMIFS(Concentrado!K$2:K1013,Concentrado!$A$2:$A1013,"="&amp;$A24,Concentrado!$B$2:$B1013, "=Campeche")</f>
        <v>54.897908343559415</v>
      </c>
      <c r="K24" s="12">
        <f>SUMIFS(Concentrado!L$2:L1013,Concentrado!$A$2:$A1013,"="&amp;$A24,Concentrado!$B$2:$B1013, "=Campeche")</f>
        <v>10.610520100015686</v>
      </c>
      <c r="L24" s="12">
        <f>SUMIFS(Concentrado!M$2:M1013,Concentrado!$A$2:$A1013,"="&amp;$A24,Concentrado!$B$2:$B1013, "=Campeche")</f>
        <v>9.4572026978400672</v>
      </c>
      <c r="M24" s="12">
        <f>SUMIFS(Concentrado!N$2:N1013,Concentrado!$A$2:$A1013,"="&amp;$A24,Concentrado!$B$2:$B1013, "=Campeche")</f>
        <v>15.583424818115848</v>
      </c>
      <c r="N24" s="12">
        <f>SUMIFS(Concentrado!O$2:O1013,Concentrado!$A$2:$A1013,"="&amp;$A24,Concentrado!$B$2:$B1013, "=Campeche")</f>
        <v>3.4315519765739384</v>
      </c>
      <c r="O24" s="12">
        <f>SUMIFS(Concentrado!P$2:P1013,Concentrado!$A$2:$A1013,"="&amp;$A24,Concentrado!$B$2:$B1013, "=Campeche")</f>
        <v>6.5241502294326166</v>
      </c>
      <c r="P24" s="12">
        <f>SUMIFS(Concentrado!Q$2:Q1013,Concentrado!$A$2:$A1013,"="&amp;$A24,Concentrado!$B$2:$B1013, "=Campeche")</f>
        <v>1.9606395836985506</v>
      </c>
      <c r="Q24" s="12">
        <f>SUMIFS(Concentrado!R$2:R1013,Concentrado!$A$2:$A1013,"="&amp;$A24,Concentrado!$B$2:$B1013, "=Campeche")</f>
        <v>8.8805439967522588</v>
      </c>
    </row>
    <row r="25" spans="1:17" x14ac:dyDescent="0.25">
      <c r="A25" s="5">
        <v>2013</v>
      </c>
      <c r="B25" s="12">
        <f>SUMIFS(Concentrado!C$2:C1014,Concentrado!$A$2:$A1014,"="&amp;$A25,Concentrado!$B$2:$B1014, "=Campeche")</f>
        <v>5.8532930626770616</v>
      </c>
      <c r="C25" s="12">
        <f>SUMIFS(Concentrado!D$2:D1014,Concentrado!$A$2:$A1014,"="&amp;$A25,Concentrado!$B$2:$B1014, "=Campeche")</f>
        <v>15.218561962960361</v>
      </c>
      <c r="D25" s="12">
        <f>SUMIFS(Concentrado!E$2:E1014,Concentrado!$A$2:$A1014,"="&amp;$A25,Concentrado!$B$2:$B1014, "=Campeche")</f>
        <v>12.567603232387551</v>
      </c>
      <c r="E25" s="12">
        <f>SUMIFS(Concentrado!F$2:F1014,Concentrado!$A$2:$A1014,"="&amp;$A25,Concentrado!$B$2:$B1014, "=Campeche")</f>
        <v>10.473002693656293</v>
      </c>
      <c r="F25" s="12">
        <f>SUMIFS(Concentrado!G$2:G1014,Concentrado!$A$2:$A1014,"="&amp;$A25,Concentrado!$B$2:$B1014, "=Campeche")</f>
        <v>34.650387778604404</v>
      </c>
      <c r="G25" s="12">
        <f>SUMIFS(Concentrado!H$2:H1014,Concentrado!$A$2:$A1014,"="&amp;$A25,Concentrado!$B$2:$B1014, "=Campeche")</f>
        <v>64.372996828866263</v>
      </c>
      <c r="H25" s="12">
        <f>SUMIFS(Concentrado!I$2:I1014,Concentrado!$A$2:$A1014,"="&amp;$A25,Concentrado!$B$2:$B1014, "=Campeche")</f>
        <v>61.67537736193853</v>
      </c>
      <c r="I25" s="12">
        <f>SUMIFS(Concentrado!J$2:J1014,Concentrado!$A$2:$A1014,"="&amp;$A25,Concentrado!$B$2:$B1014, "=Campeche")</f>
        <v>67.020072399609987</v>
      </c>
      <c r="J25" s="12">
        <f>SUMIFS(Concentrado!K$2:K1014,Concentrado!$A$2:$A1014,"="&amp;$A25,Concentrado!$B$2:$B1014, "=Campeche")</f>
        <v>64.825531077223843</v>
      </c>
      <c r="K25" s="12">
        <f>SUMIFS(Concentrado!L$2:L1014,Concentrado!$A$2:$A1014,"="&amp;$A25,Concentrado!$B$2:$B1014, "=Campeche")</f>
        <v>11.879024019386566</v>
      </c>
      <c r="L25" s="12">
        <f>SUMIFS(Concentrado!M$2:M1014,Concentrado!$A$2:$A1014,"="&amp;$A25,Concentrado!$B$2:$B1014, "=Campeche")</f>
        <v>8.2587500325258993</v>
      </c>
      <c r="M25" s="12">
        <f>SUMIFS(Concentrado!N$2:N1014,Concentrado!$A$2:$A1014,"="&amp;$A25,Concentrado!$B$2:$B1014, "=Campeche")</f>
        <v>13.477212090201382</v>
      </c>
      <c r="N25" s="12">
        <f>SUMIFS(Concentrado!O$2:O1014,Concentrado!$A$2:$A1014,"="&amp;$A25,Concentrado!$B$2:$B1014, "=Campeche")</f>
        <v>3.1380635906171896</v>
      </c>
      <c r="O25" s="12">
        <f>SUMIFS(Concentrado!P$2:P1014,Concentrado!$A$2:$A1014,"="&amp;$A25,Concentrado!$B$2:$B1014, "=Campeche")</f>
        <v>10.749319721623332</v>
      </c>
      <c r="P25" s="12">
        <f>SUMIFS(Concentrado!Q$2:Q1014,Concentrado!$A$2:$A1014,"="&amp;$A25,Concentrado!$B$2:$B1014, "=Campeche")</f>
        <v>2.1495376796985219</v>
      </c>
      <c r="Q25" s="12">
        <f>SUMIFS(Concentrado!R$2:R1014,Concentrado!$A$2:$A1014,"="&amp;$A25,Concentrado!$B$2:$B1014, "=Campeche")</f>
        <v>7.1274144116319409</v>
      </c>
    </row>
    <row r="26" spans="1:17" x14ac:dyDescent="0.25">
      <c r="A26" s="5">
        <v>2014</v>
      </c>
      <c r="B26" s="12">
        <f>SUMIFS(Concentrado!C$2:C1015,Concentrado!$A$2:$A1015,"="&amp;$A26,Concentrado!$B$2:$B1015, "=Campeche")</f>
        <v>2.308189456190564</v>
      </c>
      <c r="C26" s="12">
        <f>SUMIFS(Concentrado!D$2:D1015,Concentrado!$A$2:$A1015,"="&amp;$A26,Concentrado!$B$2:$B1015, "=Campeche")</f>
        <v>16.157326193333951</v>
      </c>
      <c r="D26" s="12">
        <f>SUMIFS(Concentrado!E$2:E1015,Concentrado!$A$2:$A1015,"="&amp;$A26,Concentrado!$B$2:$B1015, "=Campeche")</f>
        <v>14.65183575292121</v>
      </c>
      <c r="E26" s="12">
        <f>SUMIFS(Concentrado!F$2:F1015,Concentrado!$A$2:$A1015,"="&amp;$A26,Concentrado!$B$2:$B1015, "=Campeche")</f>
        <v>6.9189224388794601</v>
      </c>
      <c r="F26" s="12">
        <f>SUMIFS(Concentrado!G$2:G1015,Concentrado!$A$2:$A1015,"="&amp;$A26,Concentrado!$B$2:$B1015, "=Campeche")</f>
        <v>37.502343896493528</v>
      </c>
      <c r="G26" s="12">
        <f>SUMIFS(Concentrado!H$2:H1015,Concentrado!$A$2:$A1015,"="&amp;$A26,Concentrado!$B$2:$B1015, "=Campeche")</f>
        <v>65.734758030577765</v>
      </c>
      <c r="H26" s="12">
        <f>SUMIFS(Concentrado!I$2:I1015,Concentrado!$A$2:$A1015,"="&amp;$A26,Concentrado!$B$2:$B1015, "=Campeche")</f>
        <v>63.520993351618998</v>
      </c>
      <c r="I26" s="12">
        <f>SUMIFS(Concentrado!J$2:J1015,Concentrado!$A$2:$A1015,"="&amp;$A26,Concentrado!$B$2:$B1015, "=Campeche")</f>
        <v>67.902089142917418</v>
      </c>
      <c r="J26" s="12">
        <f>SUMIFS(Concentrado!K$2:K1015,Concentrado!$A$2:$A1015,"="&amp;$A26,Concentrado!$B$2:$B1015, "=Campeche")</f>
        <v>66.623065571531527</v>
      </c>
      <c r="K26" s="12">
        <f>SUMIFS(Concentrado!L$2:L1015,Concentrado!$A$2:$A1015,"="&amp;$A26,Concentrado!$B$2:$B1015, "=Campeche")</f>
        <v>12.32526713073333</v>
      </c>
      <c r="L26" s="12">
        <f>SUMIFS(Concentrado!M$2:M1015,Concentrado!$A$2:$A1015,"="&amp;$A26,Concentrado!$B$2:$B1015, "=Campeche")</f>
        <v>8.5499600816798775</v>
      </c>
      <c r="M26" s="12">
        <f>SUMIFS(Concentrado!N$2:N1015,Concentrado!$A$2:$A1015,"="&amp;$A26,Concentrado!$B$2:$B1015, "=Campeche")</f>
        <v>14.140715834459353</v>
      </c>
      <c r="N26" s="12">
        <f>SUMIFS(Concentrado!O$2:O1015,Concentrado!$A$2:$A1015,"="&amp;$A26,Concentrado!$B$2:$B1015, "=Campeche")</f>
        <v>3.0764700582551581</v>
      </c>
      <c r="O26" s="12">
        <f>SUMIFS(Concentrado!P$2:P1015,Concentrado!$A$2:$A1015,"="&amp;$A26,Concentrado!$B$2:$B1015, "=Campeche")</f>
        <v>11.54692304887387</v>
      </c>
      <c r="P26" s="12">
        <f>SUMIFS(Concentrado!Q$2:Q1015,Concentrado!$A$2:$A1015,"="&amp;$A26,Concentrado!$B$2:$B1015, "=Campeche")</f>
        <v>1.665576639288288</v>
      </c>
      <c r="Q26" s="12">
        <f>SUMIFS(Concentrado!R$2:R1015,Concentrado!$A$2:$A1015,"="&amp;$A26,Concentrado!$B$2:$B1015, "=Campeche")</f>
        <v>8.7720369669183178</v>
      </c>
    </row>
    <row r="27" spans="1:17" x14ac:dyDescent="0.25">
      <c r="A27" s="5">
        <v>2015</v>
      </c>
      <c r="B27" s="12">
        <f>SUMIFS(Concentrado!C$2:C1016,Concentrado!$A$2:$A1016,"="&amp;$A27,Concentrado!$B$2:$B1016, "=Campeche")</f>
        <v>10.247184870600826</v>
      </c>
      <c r="C27" s="12">
        <f>SUMIFS(Concentrado!D$2:D1016,Concentrado!$A$2:$A1016,"="&amp;$A27,Concentrado!$B$2:$B1016, "=Campeche")</f>
        <v>10.247184870600826</v>
      </c>
      <c r="D27" s="12">
        <f>SUMIFS(Concentrado!E$2:E1016,Concentrado!$A$2:$A1016,"="&amp;$A27,Concentrado!$B$2:$B1016, "=Campeche")</f>
        <v>11.874369174137625</v>
      </c>
      <c r="E27" s="12">
        <f>SUMIFS(Concentrado!F$2:F1016,Concentrado!$A$2:$A1016,"="&amp;$A27,Concentrado!$B$2:$B1016, "=Campeche")</f>
        <v>11.478556868333037</v>
      </c>
      <c r="F27" s="12">
        <f>SUMIFS(Concentrado!G$2:G1016,Concentrado!$A$2:$A1016,"="&amp;$A27,Concentrado!$B$2:$B1016, "=Campeche")</f>
        <v>26.786824708932446</v>
      </c>
      <c r="G27" s="12">
        <f>SUMIFS(Concentrado!H$2:H1016,Concentrado!$A$2:$A1016,"="&amp;$A27,Concentrado!$B$2:$B1016, "=Campeche")</f>
        <v>71.550731213570202</v>
      </c>
      <c r="H27" s="12">
        <f>SUMIFS(Concentrado!I$2:I1016,Concentrado!$A$2:$A1016,"="&amp;$A27,Concentrado!$B$2:$B1016, "=Campeche")</f>
        <v>63.348975600711626</v>
      </c>
      <c r="I27" s="12">
        <f>SUMIFS(Concentrado!J$2:J1016,Concentrado!$A$2:$A1016,"="&amp;$A27,Concentrado!$B$2:$B1016, "=Campeche")</f>
        <v>79.562556868900742</v>
      </c>
      <c r="J27" s="12">
        <f>SUMIFS(Concentrado!K$2:K1016,Concentrado!$A$2:$A1016,"="&amp;$A27,Concentrado!$B$2:$B1016, "=Campeche")</f>
        <v>70.350947610903631</v>
      </c>
      <c r="K27" s="12">
        <f>SUMIFS(Concentrado!L$2:L1016,Concentrado!$A$2:$A1016,"="&amp;$A27,Concentrado!$B$2:$B1016, "=Campeche")</f>
        <v>15.160901888241249</v>
      </c>
      <c r="L27" s="12">
        <f>SUMIFS(Concentrado!M$2:M1016,Concentrado!$A$2:$A1016,"="&amp;$A27,Concentrado!$B$2:$B1016, "=Campeche")</f>
        <v>7.3077728526054928</v>
      </c>
      <c r="M27" s="12">
        <f>SUMIFS(Concentrado!N$2:N1016,Concentrado!$A$2:$A1016,"="&amp;$A27,Concentrado!$B$2:$B1016, "=Campeche")</f>
        <v>12.581503864949696</v>
      </c>
      <c r="N27" s="12">
        <f>SUMIFS(Concentrado!O$2:O1016,Concentrado!$A$2:$A1016,"="&amp;$A27,Concentrado!$B$2:$B1016, "=Campeche")</f>
        <v>2.1561668528157383</v>
      </c>
      <c r="O27" s="12">
        <f>SUMIFS(Concentrado!P$2:P1016,Concentrado!$A$2:$A1016,"="&amp;$A27,Concentrado!$B$2:$B1016, "=Campeche")</f>
        <v>11.436757739374348</v>
      </c>
      <c r="P27" s="12">
        <f>SUMIFS(Concentrado!Q$2:Q1016,Concentrado!$A$2:$A1016,"="&amp;$A27,Concentrado!$B$2:$B1016, "=Campeche")</f>
        <v>1.636068549090782</v>
      </c>
      <c r="Q27" s="12">
        <f>SUMIFS(Concentrado!R$2:R1016,Concentrado!$A$2:$A1016,"="&amp;$A27,Concentrado!$B$2:$B1016, "=Campeche")</f>
        <v>8.6166276918781186</v>
      </c>
    </row>
    <row r="28" spans="1:17" x14ac:dyDescent="0.25">
      <c r="A28" s="5">
        <v>2016</v>
      </c>
      <c r="B28" s="12">
        <f>SUMIFS(Concentrado!C$2:C1017,Concentrado!$A$2:$A1017,"="&amp;$A28,Concentrado!$B$2:$B1017, "=Campeche")</f>
        <v>2.252962645879331</v>
      </c>
      <c r="C28" s="12">
        <f>SUMIFS(Concentrado!D$2:D1017,Concentrado!$A$2:$A1017,"="&amp;$A28,Concentrado!$B$2:$B1017, "=Campeche")</f>
        <v>12.391294552336323</v>
      </c>
      <c r="D28" s="12">
        <f>SUMIFS(Concentrado!E$2:E1017,Concentrado!$A$2:$A1017,"="&amp;$A28,Concentrado!$B$2:$B1017, "=Campeche")</f>
        <v>7.6976664524149507</v>
      </c>
      <c r="E28" s="12">
        <f>SUMIFS(Concentrado!F$2:F1017,Concentrado!$A$2:$A1017,"="&amp;$A28,Concentrado!$B$2:$B1017, "=Campeche")</f>
        <v>13.470916291726164</v>
      </c>
      <c r="F28" s="12">
        <f>SUMIFS(Concentrado!G$2:G1017,Concentrado!$A$2:$A1017,"="&amp;$A28,Concentrado!$B$2:$B1017, "=Campeche")</f>
        <v>38.004134108246895</v>
      </c>
      <c r="G28" s="12">
        <f>SUMIFS(Concentrado!H$2:H1017,Concentrado!$A$2:$A1017,"="&amp;$A28,Concentrado!$B$2:$B1017, "=Campeche")</f>
        <v>86.66903783440965</v>
      </c>
      <c r="H28" s="12">
        <f>SUMIFS(Concentrado!I$2:I1017,Concentrado!$A$2:$A1017,"="&amp;$A28,Concentrado!$B$2:$B1017, "=Campeche")</f>
        <v>80.033661854525263</v>
      </c>
      <c r="I28" s="12">
        <f>SUMIFS(Concentrado!J$2:J1017,Concentrado!$A$2:$A1017,"="&amp;$A28,Concentrado!$B$2:$B1017, "=Campeche")</f>
        <v>92.933655108175614</v>
      </c>
      <c r="J28" s="12">
        <f>SUMIFS(Concentrado!K$2:K1017,Concentrado!$A$2:$A1017,"="&amp;$A28,Concentrado!$B$2:$B1017, "=Campeche")</f>
        <v>74.241833398326179</v>
      </c>
      <c r="K28" s="12">
        <f>SUMIFS(Concentrado!L$2:L1017,Concentrado!$A$2:$A1017,"="&amp;$A28,Concentrado!$B$2:$B1017, "=Campeche")</f>
        <v>10.498845127036027</v>
      </c>
      <c r="L28" s="12">
        <f>SUMIFS(Concentrado!M$2:M1017,Concentrado!$A$2:$A1017,"="&amp;$A28,Concentrado!$B$2:$B1017, "=Campeche")</f>
        <v>9.2132722543377383</v>
      </c>
      <c r="M28" s="12">
        <f>SUMIFS(Concentrado!N$2:N1017,Concentrado!$A$2:$A1017,"="&amp;$A28,Concentrado!$B$2:$B1017, "=Campeche")</f>
        <v>15.8332176568573</v>
      </c>
      <c r="N28" s="12">
        <f>SUMIFS(Concentrado!O$2:O1017,Concentrado!$A$2:$A1017,"="&amp;$A28,Concentrado!$B$2:$B1017, "=Campeche")</f>
        <v>2.5403277022735931</v>
      </c>
      <c r="O28" s="12">
        <f>SUMIFS(Concentrado!P$2:P1017,Concentrado!$A$2:$A1017,"="&amp;$A28,Concentrado!$B$2:$B1017, "=Campeche")</f>
        <v>11.036506975370692</v>
      </c>
      <c r="P28" s="12">
        <f>SUMIFS(Concentrado!Q$2:Q1017,Concentrado!$A$2:$A1017,"="&amp;$A28,Concentrado!$B$2:$B1017, "=Campeche")</f>
        <v>1.071310727248574</v>
      </c>
      <c r="Q28" s="12">
        <f>SUMIFS(Concentrado!R$2:R1017,Concentrado!$A$2:$A1017,"="&amp;$A28,Concentrado!$B$2:$B1017, "=Campeche")</f>
        <v>8.4633547452637359</v>
      </c>
    </row>
    <row r="29" spans="1:17" x14ac:dyDescent="0.25">
      <c r="A29" s="5">
        <v>2017</v>
      </c>
      <c r="B29" s="12">
        <f>SUMIFS(Concentrado!C$2:C1018,Concentrado!$A$2:$A1018,"="&amp;$A29,Concentrado!$B$2:$B1018, "=Campeche")</f>
        <v>3.3578831904367483</v>
      </c>
      <c r="C29" s="12">
        <f>SUMIFS(Concentrado!D$2:D1018,Concentrado!$A$2:$A1018,"="&amp;$A29,Concentrado!$B$2:$B1018, "=Campeche")</f>
        <v>15.670121555371493</v>
      </c>
      <c r="D29" s="12">
        <f>SUMIFS(Concentrado!E$2:E1018,Concentrado!$A$2:$A1018,"="&amp;$A29,Concentrado!$B$2:$B1018, "=Campeche")</f>
        <v>10.476806968573321</v>
      </c>
      <c r="E29" s="12">
        <f>SUMIFS(Concentrado!F$2:F1018,Concentrado!$A$2:$A1018,"="&amp;$A29,Concentrado!$B$2:$B1018, "=Campeche")</f>
        <v>8.9801202587771325</v>
      </c>
      <c r="F29" s="12">
        <f>SUMIFS(Concentrado!G$2:G1018,Concentrado!$A$2:$A1018,"="&amp;$A29,Concentrado!$B$2:$B1018, "=Campeche")</f>
        <v>25.122472051249844</v>
      </c>
      <c r="G29" s="12">
        <f>SUMIFS(Concentrado!H$2:H1018,Concentrado!$A$2:$A1018,"="&amp;$A29,Concentrado!$B$2:$B1018, "=Campeche")</f>
        <v>76.068590090251234</v>
      </c>
      <c r="H29" s="12">
        <f>SUMIFS(Concentrado!I$2:I1018,Concentrado!$A$2:$A1018,"="&amp;$A29,Concentrado!$B$2:$B1018, "=Campeche")</f>
        <v>71.129511080444502</v>
      </c>
      <c r="I29" s="12">
        <f>SUMIFS(Concentrado!J$2:J1018,Concentrado!$A$2:$A1018,"="&amp;$A29,Concentrado!$B$2:$B1018, "=Campeche")</f>
        <v>80.891343586501762</v>
      </c>
      <c r="J29" s="12">
        <f>SUMIFS(Concentrado!K$2:K1018,Concentrado!$A$2:$A1018,"="&amp;$A29,Concentrado!$B$2:$B1018, "=Campeche")</f>
        <v>68.493294811554009</v>
      </c>
      <c r="K29" s="12">
        <f>SUMIFS(Concentrado!L$2:L1018,Concentrado!$A$2:$A1018,"="&amp;$A29,Concentrado!$B$2:$B1018, "=Campeche")</f>
        <v>14.414103516409982</v>
      </c>
      <c r="L29" s="12">
        <f>SUMIFS(Concentrado!M$2:M1018,Concentrado!$A$2:$A1018,"="&amp;$A29,Concentrado!$B$2:$B1018, "=Campeche")</f>
        <v>8.2065698852553179</v>
      </c>
      <c r="M29" s="12">
        <f>SUMIFS(Concentrado!N$2:N1018,Concentrado!$A$2:$A1018,"="&amp;$A29,Concentrado!$B$2:$B1018, "=Campeche")</f>
        <v>15.333307777820371</v>
      </c>
      <c r="N29" s="12">
        <f>SUMIFS(Concentrado!O$2:O1018,Concentrado!$A$2:$A1018,"="&amp;$A29,Concentrado!$B$2:$B1018, "=Campeche")</f>
        <v>1.2476813920797185</v>
      </c>
      <c r="O29" s="12">
        <f>SUMIFS(Concentrado!P$2:P1018,Concentrado!$A$2:$A1018,"="&amp;$A29,Concentrado!$B$2:$B1018, "=Campeche")</f>
        <v>8.8748994178065992</v>
      </c>
      <c r="P29" s="12">
        <f>SUMIFS(Concentrado!Q$2:Q1018,Concentrado!$A$2:$A1018,"="&amp;$A29,Concentrado!$B$2:$B1018, "=Campeche")</f>
        <v>1.3677616475425531</v>
      </c>
      <c r="Q29" s="12">
        <f>SUMIFS(Concentrado!R$2:R1018,Concentrado!$A$2:$A1018,"="&amp;$A29,Concentrado!$B$2:$B1018, "=Campeche")</f>
        <v>8.8378444918134207</v>
      </c>
    </row>
    <row r="30" spans="1:17" x14ac:dyDescent="0.25">
      <c r="A30" s="5">
        <v>2018</v>
      </c>
      <c r="B30" s="12">
        <f>SUMIFS(Concentrado!C$2:C1019,Concentrado!$A$2:$A1019,"="&amp;$A30,Concentrado!$B$2:$B1019, "=Campeche")</f>
        <v>4.4613479962970812</v>
      </c>
      <c r="C30" s="12">
        <f>SUMIFS(Concentrado!D$2:D1019,Concentrado!$A$2:$A1019,"="&amp;$A30,Concentrado!$B$2:$B1019, "=Campeche")</f>
        <v>8.9226959925941625</v>
      </c>
      <c r="D30" s="12">
        <f>SUMIFS(Concentrado!E$2:E1019,Concentrado!$A$2:$A1019,"="&amp;$A30,Concentrado!$B$2:$B1019, "=Campeche")</f>
        <v>8.736612960765326</v>
      </c>
      <c r="E30" s="12">
        <f>SUMIFS(Concentrado!F$2:F1019,Concentrado!$A$2:$A1019,"="&amp;$A30,Concentrado!$B$2:$B1019, "=Campeche")</f>
        <v>8.736612960765326</v>
      </c>
      <c r="F30" s="12">
        <f>SUMIFS(Concentrado!G$2:G1019,Concentrado!$A$2:$A1019,"="&amp;$A30,Concentrado!$B$2:$B1019, "=Campeche")</f>
        <v>26.063386155129272</v>
      </c>
      <c r="G30" s="12">
        <f>SUMIFS(Concentrado!H$2:H1019,Concentrado!$A$2:$A1019,"="&amp;$A30,Concentrado!$B$2:$B1019, "=Campeche")</f>
        <v>86.010922973703615</v>
      </c>
      <c r="H30" s="12">
        <f>SUMIFS(Concentrado!I$2:I1019,Concentrado!$A$2:$A1019,"="&amp;$A30,Concentrado!$B$2:$B1019, "=Campeche")</f>
        <v>78.87243795333346</v>
      </c>
      <c r="I30" s="12">
        <f>SUMIFS(Concentrado!J$2:J1019,Concentrado!$A$2:$A1019,"="&amp;$A30,Concentrado!$B$2:$B1019, "=Campeche")</f>
        <v>92.779544358431494</v>
      </c>
      <c r="J30" s="12">
        <f>SUMIFS(Concentrado!K$2:K1019,Concentrado!$A$2:$A1019,"="&amp;$A30,Concentrado!$B$2:$B1019, "=Campeche")</f>
        <v>72.158202206304225</v>
      </c>
      <c r="K30" s="12">
        <f>SUMIFS(Concentrado!L$2:L1019,Concentrado!$A$2:$A1019,"="&amp;$A30,Concentrado!$B$2:$B1019, "=Campeche")</f>
        <v>13.542585227830736</v>
      </c>
      <c r="L30" s="12">
        <f>SUMIFS(Concentrado!M$2:M1019,Concentrado!$A$2:$A1019,"="&amp;$A30,Concentrado!$B$2:$B1019, "=Campeche")</f>
        <v>8.5804165947324513</v>
      </c>
      <c r="M30" s="12">
        <f>SUMIFS(Concentrado!N$2:N1019,Concentrado!$A$2:$A1019,"="&amp;$A30,Concentrado!$B$2:$B1019, "=Campeche")</f>
        <v>16.109224727869169</v>
      </c>
      <c r="N30" s="12">
        <f>SUMIFS(Concentrado!O$2:O1019,Concentrado!$A$2:$A1019,"="&amp;$A30,Concentrado!$B$2:$B1019, "=Campeche")</f>
        <v>1.0218011493219328</v>
      </c>
      <c r="O30" s="12">
        <f>SUMIFS(Concentrado!P$2:P1019,Concentrado!$A$2:$A1019,"="&amp;$A30,Concentrado!$B$2:$B1019, "=Campeche")</f>
        <v>8.8097964937009952</v>
      </c>
      <c r="P30" s="12">
        <f>SUMIFS(Concentrado!Q$2:Q1019,Concentrado!$A$2:$A1019,"="&amp;$A30,Concentrado!$B$2:$B1019, "=Campeche")</f>
        <v>1.1371636450850238</v>
      </c>
      <c r="Q30" s="12">
        <f>SUMIFS(Concentrado!R$2:R1019,Concentrado!$A$2:$A1019,"="&amp;$A30,Concentrado!$B$2:$B1019, "=Campeche")</f>
        <v>8.6837951079219984</v>
      </c>
    </row>
    <row r="31" spans="1:17" x14ac:dyDescent="0.25">
      <c r="A31" s="5">
        <v>2019</v>
      </c>
      <c r="B31" s="12">
        <f>SUMIFS(Concentrado!C$2:C1020,Concentrado!$A$2:$A1020,"="&amp;$A31,Concentrado!$B$2:$B1020, "=Campeche")</f>
        <v>3.3434006842826731</v>
      </c>
      <c r="C31" s="12">
        <f>SUMIFS(Concentrado!D$2:D1020,Concentrado!$A$2:$A1020,"="&amp;$A31,Concentrado!$B$2:$B1020, "=Campeche")</f>
        <v>10.03020205284802</v>
      </c>
      <c r="D31" s="12">
        <f>SUMIFS(Concentrado!E$2:E1020,Concentrado!$A$2:$A1020,"="&amp;$A31,Concentrado!$B$2:$B1020, "=Campeche")</f>
        <v>9.9233773506000098</v>
      </c>
      <c r="E31" s="12">
        <f>SUMIFS(Concentrado!F$2:F1020,Concentrado!$A$2:$A1020,"="&amp;$A31,Concentrado!$B$2:$B1020, "=Campeche")</f>
        <v>6.0249076771500061</v>
      </c>
      <c r="F31" s="12">
        <f>SUMIFS(Concentrado!G$2:G1020,Concentrado!$A$2:$A1020,"="&amp;$A31,Concentrado!$B$2:$B1020, "=Campeche")</f>
        <v>25.248274701228748</v>
      </c>
      <c r="G31" s="12">
        <f>SUMIFS(Concentrado!H$2:H1020,Concentrado!$A$2:$A1020,"="&amp;$A31,Concentrado!$B$2:$B1020, "=Campeche")</f>
        <v>88.00401607241939</v>
      </c>
      <c r="H31" s="12">
        <f>SUMIFS(Concentrado!I$2:I1020,Concentrado!$A$2:$A1020,"="&amp;$A31,Concentrado!$B$2:$B1020, "=Campeche")</f>
        <v>82.453283326753521</v>
      </c>
      <c r="I31" s="12">
        <f>SUMIFS(Concentrado!J$2:J1020,Concentrado!$A$2:$A1020,"="&amp;$A31,Concentrado!$B$2:$B1020, "=Campeche")</f>
        <v>93.226979566414172</v>
      </c>
      <c r="J31" s="12">
        <f>SUMIFS(Concentrado!K$2:K1020,Concentrado!$A$2:$A1020,"="&amp;$A31,Concentrado!$B$2:$B1020, "=Campeche")</f>
        <v>71.236507236450322</v>
      </c>
      <c r="K31" s="12">
        <f>SUMIFS(Concentrado!L$2:L1020,Concentrado!$A$2:$A1020,"="&amp;$A31,Concentrado!$B$2:$B1020, "=Campeche")</f>
        <v>13.21076453743016</v>
      </c>
      <c r="L31" s="12">
        <f>SUMIFS(Concentrado!M$2:M1020,Concentrado!$A$2:$A1020,"="&amp;$A31,Concentrado!$B$2:$B1020, "=Campeche")</f>
        <v>9.0442926448560339</v>
      </c>
      <c r="M31" s="12">
        <f>SUMIFS(Concentrado!N$2:N1020,Concentrado!$A$2:$A1020,"="&amp;$A31,Concentrado!$B$2:$B1020, "=Campeche")</f>
        <v>17.477628635346758</v>
      </c>
      <c r="N31" s="12">
        <f>SUMIFS(Concentrado!O$2:O1020,Concentrado!$A$2:$A1020,"="&amp;$A31,Concentrado!$B$2:$B1020, "=Campeche")</f>
        <v>0.60276064374836757</v>
      </c>
      <c r="O31" s="12">
        <f>SUMIFS(Concentrado!P$2:P1020,Concentrado!$A$2:$A1020,"="&amp;$A31,Concentrado!$B$2:$B1020, "=Campeche")</f>
        <v>7.5847744404770241</v>
      </c>
      <c r="P31" s="12">
        <f>SUMIFS(Concentrado!Q$2:Q1020,Concentrado!$A$2:$A1020,"="&amp;$A31,Concentrado!$B$2:$B1020, "=Campeche")</f>
        <v>1.0162126567253971</v>
      </c>
      <c r="Q31" s="12">
        <f>SUMIFS(Concentrado!R$2:R1020,Concentrado!$A$2:$A1020,"="&amp;$A31,Concentrado!$B$2:$B1020, "=Campeche")</f>
        <v>8.8410501135109545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"=Chiapas")</f>
        <v>354.43204226187112</v>
      </c>
      <c r="C2" s="12">
        <f>SUMIFS(Concentrado!D$2:D991,Concentrado!$A$2:$A991,"="&amp;$A2,Concentrado!$B$2:$B991, "=Chiapas")</f>
        <v>162.16679648523078</v>
      </c>
      <c r="D2" s="12">
        <f>SUMIFS(Concentrado!E$2:E991,Concentrado!$A$2:$A991,"="&amp;$A2,Concentrado!$B$2:$B991, "=Chiapas")</f>
        <v>25.671402577894497</v>
      </c>
      <c r="E2" s="12">
        <f>SUMIFS(Concentrado!F$2:F991,Concentrado!$A$2:$A991,"="&amp;$A2,Concentrado!$B$2:$B991, "=Chiapas")</f>
        <v>4.5098409934138974</v>
      </c>
      <c r="F2" s="12">
        <f>SUMIFS(Concentrado!G$2:G991,Concentrado!$A$2:$A991,"="&amp;$A2,Concentrado!$B$2:$B991, "=Chiapas")</f>
        <v>31.279171492945078</v>
      </c>
      <c r="G2" s="12">
        <f>SUMIFS(Concentrado!H$2:H991,Concentrado!$A$2:$A991,"="&amp;$A2,Concentrado!$B$2:$B991, "=Chiapas")</f>
        <v>11.735975284994089</v>
      </c>
      <c r="H2" s="12">
        <f>SUMIFS(Concentrado!I$2:I991,Concentrado!$A$2:$A991,"="&amp;$A2,Concentrado!$B$2:$B991, "=Chiapas")</f>
        <v>9.3388898736692081</v>
      </c>
      <c r="I2" s="12">
        <f>SUMIFS(Concentrado!J$2:J991,Concentrado!$A$2:$A991,"="&amp;$A2,Concentrado!$B$2:$B991, "=Chiapas")</f>
        <v>14.165031660352678</v>
      </c>
      <c r="J2" s="12">
        <f>SUMIFS(Concentrado!K$2:K991,Concentrado!$A$2:$A991,"="&amp;$A2,Concentrado!$B$2:$B991, "=Chiapas")</f>
        <v>17.065066103180182</v>
      </c>
      <c r="K2" s="12">
        <f>SUMIFS(Concentrado!L$2:L991,Concentrado!$A$2:$A991,"="&amp;$A2,Concentrado!$B$2:$B991, "=Chiapas")</f>
        <v>4.5207455817196616</v>
      </c>
      <c r="L2" s="12">
        <f>SUMIFS(Concentrado!M$2:M991,Concentrado!$A$2:$A991,"="&amp;$A2,Concentrado!$B$2:$B991, "=Chiapas")</f>
        <v>8.2331459269728935</v>
      </c>
      <c r="M2" s="12">
        <f>SUMIFS(Concentrado!N$2:N991,Concentrado!$A$2:$A991,"="&amp;$A2,Concentrado!$B$2:$B991, "=Chiapas")</f>
        <v>14.692393622906332</v>
      </c>
      <c r="N2" s="12">
        <f>SUMIFS(Concentrado!O$2:O991,Concentrado!$A$2:$A991,"="&amp;$A2,Concentrado!$B$2:$B991, "=Chiapas")</f>
        <v>1.6877484531484042</v>
      </c>
      <c r="O2" s="12">
        <f>SUMIFS(Concentrado!P$2:P991,Concentrado!$A$2:$A991,"="&amp;$A2,Concentrado!$B$2:$B991, "=Chiapas")</f>
        <v>1.1519990784007372</v>
      </c>
      <c r="P2" s="12">
        <f>SUMIFS(Concentrado!Q$2:Q991,Concentrado!$A$2:$A991,"="&amp;$A2,Concentrado!$B$2:$B991, "=Chiapas")</f>
        <v>16.496230566407508</v>
      </c>
      <c r="Q2" s="12">
        <f>SUMIFS(Concentrado!R$2:R991,Concentrado!$A$2:$A991,"="&amp;$A2,Concentrado!$B$2:$B991, "=Chiapas")</f>
        <v>0.20957098723203726</v>
      </c>
    </row>
    <row r="3" spans="1:17" x14ac:dyDescent="0.25">
      <c r="A3" s="5">
        <v>1991</v>
      </c>
      <c r="B3" s="12">
        <f>SUMIFS(Concentrado!C$2:C992,Concentrado!$A$2:$A992,"="&amp;$A3,Concentrado!$B$2:$B992, "=Chiapas")</f>
        <v>412.47532627692215</v>
      </c>
      <c r="C3" s="12">
        <f>SUMIFS(Concentrado!D$2:D992,Concentrado!$A$2:$A992,"="&amp;$A3,Concentrado!$B$2:$B992, "=Chiapas")</f>
        <v>151.78216340663391</v>
      </c>
      <c r="D3" s="12">
        <f>SUMIFS(Concentrado!E$2:E992,Concentrado!$A$2:$A992,"="&amp;$A3,Concentrado!$B$2:$B992, "=Chiapas")</f>
        <v>24.238914904576106</v>
      </c>
      <c r="E3" s="12">
        <f>SUMIFS(Concentrado!F$2:F992,Concentrado!$A$2:$A992,"="&amp;$A3,Concentrado!$B$2:$B992, "=Chiapas")</f>
        <v>6.9013577158862516</v>
      </c>
      <c r="F3" s="12">
        <f>SUMIFS(Concentrado!G$2:G992,Concentrado!$A$2:$A992,"="&amp;$A3,Concentrado!$B$2:$B992, "=Chiapas")</f>
        <v>24.673784104389085</v>
      </c>
      <c r="G3" s="12">
        <f>SUMIFS(Concentrado!H$2:H992,Concentrado!$A$2:$A992,"="&amp;$A3,Concentrado!$B$2:$B992, "=Chiapas")</f>
        <v>12.090557392346236</v>
      </c>
      <c r="H3" s="12">
        <f>SUMIFS(Concentrado!I$2:I992,Concentrado!$A$2:$A992,"="&amp;$A3,Concentrado!$B$2:$B992, "=Chiapas")</f>
        <v>8.7201306263862968</v>
      </c>
      <c r="I3" s="12">
        <f>SUMIFS(Concentrado!J$2:J992,Concentrado!$A$2:$A992,"="&amp;$A3,Concentrado!$B$2:$B992, "=Chiapas")</f>
        <v>15.4377854289782</v>
      </c>
      <c r="J3" s="12">
        <f>SUMIFS(Concentrado!K$2:K992,Concentrado!$A$2:$A992,"="&amp;$A3,Concentrado!$B$2:$B992, "=Chiapas")</f>
        <v>16.532586993913831</v>
      </c>
      <c r="K3" s="12">
        <f>SUMIFS(Concentrado!L$2:L992,Concentrado!$A$2:$A992,"="&amp;$A3,Concentrado!$B$2:$B992, "=Chiapas")</f>
        <v>4.2066902849282526</v>
      </c>
      <c r="L3" s="12">
        <f>SUMIFS(Concentrado!M$2:M992,Concentrado!$A$2:$A992,"="&amp;$A3,Concentrado!$B$2:$B992, "=Chiapas")</f>
        <v>13.973271925460978</v>
      </c>
      <c r="M3" s="12">
        <f>SUMIFS(Concentrado!N$2:N992,Concentrado!$A$2:$A992,"="&amp;$A3,Concentrado!$B$2:$B992, "=Chiapas")</f>
        <v>24.053514680837367</v>
      </c>
      <c r="N3" s="12">
        <f>SUMIFS(Concentrado!O$2:O992,Concentrado!$A$2:$A992,"="&amp;$A3,Concentrado!$B$2:$B992, "=Chiapas")</f>
        <v>3.7855106032743482</v>
      </c>
      <c r="O3" s="12">
        <f>SUMIFS(Concentrado!P$2:P992,Concentrado!$A$2:$A992,"="&amp;$A3,Concentrado!$B$2:$B992, "=Chiapas")</f>
        <v>0.91835083969055809</v>
      </c>
      <c r="P3" s="12">
        <f>SUMIFS(Concentrado!Q$2:Q992,Concentrado!$A$2:$A992,"="&amp;$A3,Concentrado!$B$2:$B992, "=Chiapas")</f>
        <v>13.796767437981471</v>
      </c>
      <c r="Q3" s="12">
        <f>SUMIFS(Concentrado!R$2:R992,Concentrado!$A$2:$A992,"="&amp;$A3,Concentrado!$B$2:$B992, "=Chiapas")</f>
        <v>0.20592190205942495</v>
      </c>
    </row>
    <row r="4" spans="1:17" x14ac:dyDescent="0.25">
      <c r="A4" s="5">
        <v>1992</v>
      </c>
      <c r="B4" s="12">
        <f>SUMIFS(Concentrado!C$2:C993,Concentrado!$A$2:$A993,"="&amp;$A4,Concentrado!$B$2:$B993, "=Chiapas")</f>
        <v>286.86602517194626</v>
      </c>
      <c r="C4" s="12">
        <f>SUMIFS(Concentrado!D$2:D993,Concentrado!$A$2:$A993,"="&amp;$A4,Concentrado!$B$2:$B993, "=Chiapas")</f>
        <v>157.66682299526818</v>
      </c>
      <c r="D4" s="12">
        <f>SUMIFS(Concentrado!E$2:E993,Concentrado!$A$2:$A993,"="&amp;$A4,Concentrado!$B$2:$B993, "=Chiapas")</f>
        <v>24.022551783306778</v>
      </c>
      <c r="E4" s="12">
        <f>SUMIFS(Concentrado!F$2:F993,Concentrado!$A$2:$A993,"="&amp;$A4,Concentrado!$B$2:$B993, "=Chiapas")</f>
        <v>5.2293990276586184</v>
      </c>
      <c r="F4" s="12">
        <f>SUMIFS(Concentrado!G$2:G993,Concentrado!$A$2:$A993,"="&amp;$A4,Concentrado!$B$2:$B993, "=Chiapas")</f>
        <v>29.011669138031074</v>
      </c>
      <c r="G4" s="12">
        <f>SUMIFS(Concentrado!H$2:H993,Concentrado!$A$2:$A993,"="&amp;$A4,Concentrado!$B$2:$B993, "=Chiapas")</f>
        <v>13.275699251904223</v>
      </c>
      <c r="H4" s="12">
        <f>SUMIFS(Concentrado!I$2:I993,Concentrado!$A$2:$A993,"="&amp;$A4,Concentrado!$B$2:$B993, "=Chiapas")</f>
        <v>10.716322803297862</v>
      </c>
      <c r="I4" s="12">
        <f>SUMIFS(Concentrado!J$2:J993,Concentrado!$A$2:$A993,"="&amp;$A4,Concentrado!$B$2:$B993, "=Chiapas")</f>
        <v>15.855730278346472</v>
      </c>
      <c r="J4" s="12">
        <f>SUMIFS(Concentrado!K$2:K993,Concentrado!$A$2:$A993,"="&amp;$A4,Concentrado!$B$2:$B993, "=Chiapas")</f>
        <v>18.828932925903377</v>
      </c>
      <c r="K4" s="12">
        <f>SUMIFS(Concentrado!L$2:L993,Concentrado!$A$2:$A993,"="&amp;$A4,Concentrado!$B$2:$B993, "=Chiapas")</f>
        <v>3.6443095985619438</v>
      </c>
      <c r="L4" s="12">
        <f>SUMIFS(Concentrado!M$2:M993,Concentrado!$A$2:$A993,"="&amp;$A4,Concentrado!$B$2:$B993, "=Chiapas")</f>
        <v>12.668314318810568</v>
      </c>
      <c r="M4" s="12">
        <f>SUMIFS(Concentrado!N$2:N993,Concentrado!$A$2:$A993,"="&amp;$A4,Concentrado!$B$2:$B993, "=Chiapas")</f>
        <v>22.296865187506842</v>
      </c>
      <c r="N4" s="12">
        <f>SUMIFS(Concentrado!O$2:O993,Concentrado!$A$2:$A993,"="&amp;$A4,Concentrado!$B$2:$B993, "=Chiapas")</f>
        <v>2.9620595025482421</v>
      </c>
      <c r="O4" s="12">
        <f>SUMIFS(Concentrado!P$2:P993,Concentrado!$A$2:$A993,"="&amp;$A4,Concentrado!$B$2:$B993, "=Chiapas")</f>
        <v>1.5268606010972574</v>
      </c>
      <c r="P4" s="12">
        <f>SUMIFS(Concentrado!Q$2:Q993,Concentrado!$A$2:$A993,"="&amp;$A4,Concentrado!$B$2:$B993, "=Chiapas")</f>
        <v>13.536007080372935</v>
      </c>
      <c r="Q4" s="12">
        <f>SUMIFS(Concentrado!R$2:R993,Concentrado!$A$2:$A993,"="&amp;$A4,Concentrado!$B$2:$B993, "=Chiapas")</f>
        <v>0.37600019667702594</v>
      </c>
    </row>
    <row r="5" spans="1:17" x14ac:dyDescent="0.25">
      <c r="A5" s="5">
        <v>1993</v>
      </c>
      <c r="B5" s="12">
        <f>SUMIFS(Concentrado!C$2:C994,Concentrado!$A$2:$A994,"="&amp;$A5,Concentrado!$B$2:$B994, "=Chiapas")</f>
        <v>228.01915433920999</v>
      </c>
      <c r="C5" s="12">
        <f>SUMIFS(Concentrado!D$2:D994,Concentrado!$A$2:$A994,"="&amp;$A5,Concentrado!$B$2:$B994, "=Chiapas")</f>
        <v>167.22621727359194</v>
      </c>
      <c r="D5" s="12">
        <f>SUMIFS(Concentrado!E$2:E994,Concentrado!$A$2:$A994,"="&amp;$A5,Concentrado!$B$2:$B994, "=Chiapas")</f>
        <v>30.317989679184873</v>
      </c>
      <c r="E5" s="12">
        <f>SUMIFS(Concentrado!F$2:F994,Concentrado!$A$2:$A994,"="&amp;$A5,Concentrado!$B$2:$B994, "=Chiapas")</f>
        <v>7.3017147918455718</v>
      </c>
      <c r="F5" s="12">
        <f>SUMIFS(Concentrado!G$2:G994,Concentrado!$A$2:$A994,"="&amp;$A5,Concentrado!$B$2:$B994, "=Chiapas")</f>
        <v>36.63330950679056</v>
      </c>
      <c r="G5" s="12">
        <f>SUMIFS(Concentrado!H$2:H994,Concentrado!$A$2:$A994,"="&amp;$A5,Concentrado!$B$2:$B994, "=Chiapas")</f>
        <v>15.309808778211808</v>
      </c>
      <c r="H5" s="12">
        <f>SUMIFS(Concentrado!I$2:I994,Concentrado!$A$2:$A994,"="&amp;$A5,Concentrado!$B$2:$B994, "=Chiapas")</f>
        <v>12.372823830285721</v>
      </c>
      <c r="I5" s="12">
        <f>SUMIFS(Concentrado!J$2:J994,Concentrado!$A$2:$A994,"="&amp;$A5,Concentrado!$B$2:$B994, "=Chiapas")</f>
        <v>18.263161889803506</v>
      </c>
      <c r="J5" s="12">
        <f>SUMIFS(Concentrado!K$2:K994,Concentrado!$A$2:$A994,"="&amp;$A5,Concentrado!$B$2:$B994, "=Chiapas")</f>
        <v>19.891368654219431</v>
      </c>
      <c r="K5" s="12">
        <f>SUMIFS(Concentrado!L$2:L994,Concentrado!$A$2:$A994,"="&amp;$A5,Concentrado!$B$2:$B994, "=Chiapas")</f>
        <v>4.8092150251260142</v>
      </c>
      <c r="L5" s="12">
        <f>SUMIFS(Concentrado!M$2:M994,Concentrado!$A$2:$A994,"="&amp;$A5,Concentrado!$B$2:$B994, "=Chiapas")</f>
        <v>14.285360607179049</v>
      </c>
      <c r="M5" s="12">
        <f>SUMIFS(Concentrado!N$2:N994,Concentrado!$A$2:$A994,"="&amp;$A5,Concentrado!$B$2:$B994, "=Chiapas")</f>
        <v>25.710500895043268</v>
      </c>
      <c r="N5" s="12">
        <f>SUMIFS(Concentrado!O$2:O994,Concentrado!$A$2:$A994,"="&amp;$A5,Concentrado!$B$2:$B994, "=Chiapas")</f>
        <v>2.7394742834705257</v>
      </c>
      <c r="O5" s="12">
        <f>SUMIFS(Concentrado!P$2:P994,Concentrado!$A$2:$A994,"="&amp;$A5,Concentrado!$B$2:$B994, "=Chiapas")</f>
        <v>2.0487800880429097</v>
      </c>
      <c r="P5" s="12">
        <f>SUMIFS(Concentrado!Q$2:Q994,Concentrado!$A$2:$A994,"="&amp;$A5,Concentrado!$B$2:$B994, "=Chiapas")</f>
        <v>13.033257287027897</v>
      </c>
      <c r="Q5" s="12">
        <f>SUMIFS(Concentrado!R$2:R994,Concentrado!$A$2:$A994,"="&amp;$A5,Concentrado!$B$2:$B994, "=Chiapas")</f>
        <v>0.68296544735517362</v>
      </c>
    </row>
    <row r="6" spans="1:17" x14ac:dyDescent="0.25">
      <c r="A6" s="5">
        <v>1994</v>
      </c>
      <c r="B6" s="12">
        <f>SUMIFS(Concentrado!C$2:C995,Concentrado!$A$2:$A995,"="&amp;$A6,Concentrado!$B$2:$B995, "=Chiapas")</f>
        <v>181.11637869588898</v>
      </c>
      <c r="C6" s="12">
        <f>SUMIFS(Concentrado!D$2:D995,Concentrado!$A$2:$A995,"="&amp;$A6,Concentrado!$B$2:$B995, "=Chiapas")</f>
        <v>161.37816588140257</v>
      </c>
      <c r="D6" s="12">
        <f>SUMIFS(Concentrado!E$2:E995,Concentrado!$A$2:$A995,"="&amp;$A6,Concentrado!$B$2:$B995, "=Chiapas")</f>
        <v>22.830240195723032</v>
      </c>
      <c r="E6" s="12">
        <f>SUMIFS(Concentrado!F$2:F995,Concentrado!$A$2:$A995,"="&amp;$A6,Concentrado!$B$2:$B995, "=Chiapas")</f>
        <v>6.4788519474349151</v>
      </c>
      <c r="F6" s="12">
        <f>SUMIFS(Concentrado!G$2:G995,Concentrado!$A$2:$A995,"="&amp;$A6,Concentrado!$B$2:$B995, "=Chiapas")</f>
        <v>35.530135621127435</v>
      </c>
      <c r="G6" s="12">
        <f>SUMIFS(Concentrado!H$2:H995,Concentrado!$A$2:$A995,"="&amp;$A6,Concentrado!$B$2:$B995, "=Chiapas")</f>
        <v>16.082156846978279</v>
      </c>
      <c r="H6" s="12">
        <f>SUMIFS(Concentrado!I$2:I995,Concentrado!$A$2:$A995,"="&amp;$A6,Concentrado!$B$2:$B995, "=Chiapas")</f>
        <v>13.371714069113301</v>
      </c>
      <c r="I6" s="12">
        <f>SUMIFS(Concentrado!J$2:J995,Concentrado!$A$2:$A995,"="&amp;$A6,Concentrado!$B$2:$B995, "=Chiapas")</f>
        <v>18.801022326634932</v>
      </c>
      <c r="J6" s="12">
        <f>SUMIFS(Concentrado!K$2:K995,Concentrado!$A$2:$A995,"="&amp;$A6,Concentrado!$B$2:$B995, "=Chiapas")</f>
        <v>20.004634126729076</v>
      </c>
      <c r="K6" s="12">
        <f>SUMIFS(Concentrado!L$2:L995,Concentrado!$A$2:$A995,"="&amp;$A6,Concentrado!$B$2:$B995, "=Chiapas")</f>
        <v>4.5949019562795081</v>
      </c>
      <c r="L6" s="12">
        <f>SUMIFS(Concentrado!M$2:M995,Concentrado!$A$2:$A995,"="&amp;$A6,Concentrado!$B$2:$B995, "=Chiapas")</f>
        <v>17.791236233155413</v>
      </c>
      <c r="M6" s="12">
        <f>SUMIFS(Concentrado!N$2:N995,Concentrado!$A$2:$A995,"="&amp;$A6,Concentrado!$B$2:$B995, "=Chiapas")</f>
        <v>31.666904448193002</v>
      </c>
      <c r="N6" s="12">
        <f>SUMIFS(Concentrado!O$2:O995,Concentrado!$A$2:$A995,"="&amp;$A6,Concentrado!$B$2:$B995, "=Chiapas")</f>
        <v>3.8724493747397322</v>
      </c>
      <c r="O6" s="12">
        <f>SUMIFS(Concentrado!P$2:P995,Concentrado!$A$2:$A995,"="&amp;$A6,Concentrado!$B$2:$B995, "=Chiapas")</f>
        <v>2.1529944789147835</v>
      </c>
      <c r="P6" s="12">
        <f>SUMIFS(Concentrado!Q$2:Q995,Concentrado!$A$2:$A995,"="&amp;$A6,Concentrado!$B$2:$B995, "=Chiapas")</f>
        <v>12.07562648266139</v>
      </c>
      <c r="Q6" s="12">
        <f>SUMIFS(Concentrado!R$2:R995,Concentrado!$A$2:$A995,"="&amp;$A6,Concentrado!$B$2:$B995, "=Chiapas")</f>
        <v>0.95260162508233692</v>
      </c>
    </row>
    <row r="7" spans="1:17" x14ac:dyDescent="0.25">
      <c r="A7" s="5">
        <v>1995</v>
      </c>
      <c r="B7" s="12">
        <f>SUMIFS(Concentrado!C$2:C996,Concentrado!$A$2:$A996,"="&amp;$A7,Concentrado!$B$2:$B996, "=Chiapas")</f>
        <v>147.27594456269668</v>
      </c>
      <c r="C7" s="12">
        <f>SUMIFS(Concentrado!D$2:D996,Concentrado!$A$2:$A996,"="&amp;$A7,Concentrado!$B$2:$B996, "=Chiapas")</f>
        <v>139.58242507061553</v>
      </c>
      <c r="D7" s="12">
        <f>SUMIFS(Concentrado!E$2:E996,Concentrado!$A$2:$A996,"="&amp;$A7,Concentrado!$B$2:$B996, "=Chiapas")</f>
        <v>25.953257133770286</v>
      </c>
      <c r="E7" s="12">
        <f>SUMIFS(Concentrado!F$2:F996,Concentrado!$A$2:$A996,"="&amp;$A7,Concentrado!$B$2:$B996, "=Chiapas")</f>
        <v>6.4508095766018636</v>
      </c>
      <c r="F7" s="12">
        <f>SUMIFS(Concentrado!G$2:G996,Concentrado!$A$2:$A996,"="&amp;$A7,Concentrado!$B$2:$B996, "=Chiapas")</f>
        <v>41.61149990542841</v>
      </c>
      <c r="G7" s="12">
        <f>SUMIFS(Concentrado!H$2:H996,Concentrado!$A$2:$A996,"="&amp;$A7,Concentrado!$B$2:$B996, "=Chiapas")</f>
        <v>17.142393387287246</v>
      </c>
      <c r="H7" s="12">
        <f>SUMIFS(Concentrado!I$2:I996,Concentrado!$A$2:$A996,"="&amp;$A7,Concentrado!$B$2:$B996, "=Chiapas")</f>
        <v>13.687591756537481</v>
      </c>
      <c r="I7" s="12">
        <f>SUMIFS(Concentrado!J$2:J996,Concentrado!$A$2:$A996,"="&amp;$A7,Concentrado!$B$2:$B996, "=Chiapas")</f>
        <v>20.599335740454997</v>
      </c>
      <c r="J7" s="12">
        <f>SUMIFS(Concentrado!K$2:K996,Concentrado!$A$2:$A996,"="&amp;$A7,Concentrado!$B$2:$B996, "=Chiapas")</f>
        <v>21.697135591638929</v>
      </c>
      <c r="K7" s="12">
        <f>SUMIFS(Concentrado!L$2:L996,Concentrado!$A$2:$A996,"="&amp;$A7,Concentrado!$B$2:$B996, "=Chiapas")</f>
        <v>4.6375556989762599</v>
      </c>
      <c r="L7" s="12">
        <f>SUMIFS(Concentrado!M$2:M996,Concentrado!$A$2:$A996,"="&amp;$A7,Concentrado!$B$2:$B996, "=Chiapas")</f>
        <v>19.405962240358992</v>
      </c>
      <c r="M7" s="12">
        <f>SUMIFS(Concentrado!N$2:N996,Concentrado!$A$2:$A996,"="&amp;$A7,Concentrado!$B$2:$B996, "=Chiapas")</f>
        <v>34.93647412051704</v>
      </c>
      <c r="N7" s="12">
        <f>SUMIFS(Concentrado!O$2:O996,Concentrado!$A$2:$A996,"="&amp;$A7,Concentrado!$B$2:$B996, "=Chiapas")</f>
        <v>3.865827082659115</v>
      </c>
      <c r="O7" s="12">
        <f>SUMIFS(Concentrado!P$2:P996,Concentrado!$A$2:$A996,"="&amp;$A7,Concentrado!$B$2:$B996, "=Chiapas")</f>
        <v>2.5877513104638044</v>
      </c>
      <c r="P7" s="12">
        <f>SUMIFS(Concentrado!Q$2:Q996,Concentrado!$A$2:$A996,"="&amp;$A7,Concentrado!$B$2:$B996, "=Chiapas")</f>
        <v>10.627731810153927</v>
      </c>
      <c r="Q7" s="12">
        <f>SUMIFS(Concentrado!R$2:R996,Concentrado!$A$2:$A996,"="&amp;$A7,Concentrado!$B$2:$B996, "=Chiapas")</f>
        <v>1.3802249104096012</v>
      </c>
    </row>
    <row r="8" spans="1:17" x14ac:dyDescent="0.25">
      <c r="A8" s="5">
        <v>1996</v>
      </c>
      <c r="B8" s="12">
        <f>SUMIFS(Concentrado!C$2:C997,Concentrado!$A$2:$A997,"="&amp;$A8,Concentrado!$B$2:$B997, "=Chiapas")</f>
        <v>127.68182276809054</v>
      </c>
      <c r="C8" s="12">
        <f>SUMIFS(Concentrado!D$2:D997,Concentrado!$A$2:$A997,"="&amp;$A8,Concentrado!$B$2:$B997, "=Chiapas")</f>
        <v>126.39766650461837</v>
      </c>
      <c r="D8" s="12">
        <f>SUMIFS(Concentrado!E$2:E997,Concentrado!$A$2:$A997,"="&amp;$A8,Concentrado!$B$2:$B997, "=Chiapas")</f>
        <v>23.935695665608179</v>
      </c>
      <c r="E8" s="12">
        <f>SUMIFS(Concentrado!F$2:F997,Concentrado!$A$2:$A997,"="&amp;$A8,Concentrado!$B$2:$B997, "=Chiapas")</f>
        <v>11.460120955048763</v>
      </c>
      <c r="F8" s="12">
        <f>SUMIFS(Concentrado!G$2:G997,Concentrado!$A$2:$A997,"="&amp;$A8,Concentrado!$B$2:$B997, "=Chiapas")</f>
        <v>35.318045085311347</v>
      </c>
      <c r="G8" s="12">
        <f>SUMIFS(Concentrado!H$2:H997,Concentrado!$A$2:$A997,"="&amp;$A8,Concentrado!$B$2:$B997, "=Chiapas")</f>
        <v>16.955930316281002</v>
      </c>
      <c r="H8" s="12">
        <f>SUMIFS(Concentrado!I$2:I997,Concentrado!$A$2:$A997,"="&amp;$A8,Concentrado!$B$2:$B997, "=Chiapas")</f>
        <v>13.573574747504361</v>
      </c>
      <c r="I8" s="12">
        <f>SUMIFS(Concentrado!J$2:J997,Concentrado!$A$2:$A997,"="&amp;$A8,Concentrado!$B$2:$B997, "=Chiapas")</f>
        <v>20.333887861048513</v>
      </c>
      <c r="J8" s="12">
        <f>SUMIFS(Concentrado!K$2:K997,Concentrado!$A$2:$A997,"="&amp;$A8,Concentrado!$B$2:$B997, "=Chiapas")</f>
        <v>23.575525511757107</v>
      </c>
      <c r="K8" s="12">
        <f>SUMIFS(Concentrado!L$2:L997,Concentrado!$A$2:$A997,"="&amp;$A8,Concentrado!$B$2:$B997, "=Chiapas")</f>
        <v>4.9646963966070778</v>
      </c>
      <c r="L8" s="12">
        <f>SUMIFS(Concentrado!M$2:M997,Concentrado!$A$2:$A997,"="&amp;$A8,Concentrado!$B$2:$B997, "=Chiapas")</f>
        <v>17.254354689847546</v>
      </c>
      <c r="M8" s="12">
        <f>SUMIFS(Concentrado!N$2:N997,Concentrado!$A$2:$A997,"="&amp;$A8,Concentrado!$B$2:$B997, "=Chiapas")</f>
        <v>31.002044723299964</v>
      </c>
      <c r="N8" s="12">
        <f>SUMIFS(Concentrado!O$2:O997,Concentrado!$A$2:$A997,"="&amp;$A8,Concentrado!$B$2:$B997, "=Chiapas")</f>
        <v>3.4703168616189464</v>
      </c>
      <c r="O8" s="12">
        <f>SUMIFS(Concentrado!P$2:P997,Concentrado!$A$2:$A997,"="&amp;$A8,Concentrado!$B$2:$B997, "=Chiapas")</f>
        <v>1.7624285482092747</v>
      </c>
      <c r="P8" s="12">
        <f>SUMIFS(Concentrado!Q$2:Q997,Concentrado!$A$2:$A997,"="&amp;$A8,Concentrado!$B$2:$B997, "=Chiapas")</f>
        <v>10.770406936901693</v>
      </c>
      <c r="Q8" s="12">
        <f>SUMIFS(Concentrado!R$2:R997,Concentrado!$A$2:$A997,"="&amp;$A8,Concentrado!$B$2:$B997, "=Chiapas")</f>
        <v>1.7362872643871745</v>
      </c>
    </row>
    <row r="9" spans="1:17" x14ac:dyDescent="0.25">
      <c r="A9" s="5">
        <v>1997</v>
      </c>
      <c r="B9" s="12">
        <f>SUMIFS(Concentrado!C$2:C998,Concentrado!$A$2:$A998,"="&amp;$A9,Concentrado!$B$2:$B998, "=Chiapas")</f>
        <v>134.58060607173348</v>
      </c>
      <c r="C9" s="12">
        <f>SUMIFS(Concentrado!D$2:D998,Concentrado!$A$2:$A998,"="&amp;$A9,Concentrado!$B$2:$B998, "=Chiapas")</f>
        <v>122.46284345135911</v>
      </c>
      <c r="D9" s="12">
        <f>SUMIFS(Concentrado!E$2:E998,Concentrado!$A$2:$A998,"="&amp;$A9,Concentrado!$B$2:$B998, "=Chiapas")</f>
        <v>28.179663490176875</v>
      </c>
      <c r="E9" s="12">
        <f>SUMIFS(Concentrado!F$2:F998,Concentrado!$A$2:$A998,"="&amp;$A9,Concentrado!$B$2:$B998, "=Chiapas")</f>
        <v>8.6492036454998331</v>
      </c>
      <c r="F9" s="12">
        <f>SUMIFS(Concentrado!G$2:G998,Concentrado!$A$2:$A998,"="&amp;$A9,Concentrado!$B$2:$B998, "=Chiapas")</f>
        <v>37.069843487218705</v>
      </c>
      <c r="G9" s="12">
        <f>SUMIFS(Concentrado!H$2:H998,Concentrado!$A$2:$A998,"="&amp;$A9,Concentrado!$B$2:$B998, "=Chiapas")</f>
        <v>20.292164618124335</v>
      </c>
      <c r="H9" s="12">
        <f>SUMIFS(Concentrado!I$2:I998,Concentrado!$A$2:$A998,"="&amp;$A9,Concentrado!$B$2:$B998, "=Chiapas")</f>
        <v>15.819169317842267</v>
      </c>
      <c r="I9" s="12">
        <f>SUMIFS(Concentrado!J$2:J998,Concentrado!$A$2:$A998,"="&amp;$A9,Concentrado!$B$2:$B998, "=Chiapas")</f>
        <v>24.752961723741013</v>
      </c>
      <c r="J9" s="12">
        <f>SUMIFS(Concentrado!K$2:K998,Concentrado!$A$2:$A998,"="&amp;$A9,Concentrado!$B$2:$B998, "=Chiapas")</f>
        <v>24.653783225427599</v>
      </c>
      <c r="K9" s="12">
        <f>SUMIFS(Concentrado!L$2:L998,Concentrado!$A$2:$A998,"="&amp;$A9,Concentrado!$B$2:$B998, "=Chiapas")</f>
        <v>5.8243565548744813</v>
      </c>
      <c r="L9" s="12">
        <f>SUMIFS(Concentrado!M$2:M998,Concentrado!$A$2:$A998,"="&amp;$A9,Concentrado!$B$2:$B998, "=Chiapas")</f>
        <v>15.93054601082107</v>
      </c>
      <c r="M9" s="12">
        <f>SUMIFS(Concentrado!N$2:N998,Concentrado!$A$2:$A998,"="&amp;$A9,Concentrado!$B$2:$B998, "=Chiapas")</f>
        <v>28.229494068876772</v>
      </c>
      <c r="N9" s="12">
        <f>SUMIFS(Concentrado!O$2:O998,Concentrado!$A$2:$A998,"="&amp;$A9,Concentrado!$B$2:$B998, "=Chiapas")</f>
        <v>3.6651381093092912</v>
      </c>
      <c r="O9" s="12">
        <f>SUMIFS(Concentrado!P$2:P998,Concentrado!$A$2:$A998,"="&amp;$A9,Concentrado!$B$2:$B998, "=Chiapas")</f>
        <v>2.7541081045075142</v>
      </c>
      <c r="P9" s="12">
        <f>SUMIFS(Concentrado!Q$2:Q998,Concentrado!$A$2:$A998,"="&amp;$A9,Concentrado!$B$2:$B998, "=Chiapas")</f>
        <v>9.946618043484273</v>
      </c>
      <c r="Q9" s="12">
        <f>SUMIFS(Concentrado!R$2:R998,Concentrado!$A$2:$A998,"="&amp;$A9,Concentrado!$B$2:$B998, "=Chiapas")</f>
        <v>1.9148569495477747</v>
      </c>
    </row>
    <row r="10" spans="1:17" x14ac:dyDescent="0.25">
      <c r="A10" s="5">
        <v>1998</v>
      </c>
      <c r="B10" s="12">
        <f>SUMIFS(Concentrado!C$2:C999,Concentrado!$A$2:$A999,"="&amp;$A10,Concentrado!$B$2:$B999, "=Chiapas")</f>
        <v>110.83841342728208</v>
      </c>
      <c r="C10" s="12">
        <f>SUMIFS(Concentrado!D$2:D999,Concentrado!$A$2:$A999,"="&amp;$A10,Concentrado!$B$2:$B999, "=Chiapas")</f>
        <v>123.17425013762744</v>
      </c>
      <c r="D10" s="12">
        <f>SUMIFS(Concentrado!E$2:E999,Concentrado!$A$2:$A999,"="&amp;$A10,Concentrado!$B$2:$B999, "=Chiapas")</f>
        <v>26.710692330407237</v>
      </c>
      <c r="E10" s="12">
        <f>SUMIFS(Concentrado!F$2:F999,Concentrado!$A$2:$A999,"="&amp;$A10,Concentrado!$B$2:$B999, "=Chiapas")</f>
        <v>7.11390298247027</v>
      </c>
      <c r="F10" s="12">
        <f>SUMIFS(Concentrado!G$2:G999,Concentrado!$A$2:$A999,"="&amp;$A10,Concentrado!$B$2:$B999, "=Chiapas")</f>
        <v>25.862844463102341</v>
      </c>
      <c r="G10" s="12">
        <f>SUMIFS(Concentrado!H$2:H999,Concentrado!$A$2:$A999,"="&amp;$A10,Concentrado!$B$2:$B999, "=Chiapas")</f>
        <v>22.513568142283663</v>
      </c>
      <c r="H10" s="12">
        <f>SUMIFS(Concentrado!I$2:I999,Concentrado!$A$2:$A999,"="&amp;$A10,Concentrado!$B$2:$B999, "=Chiapas")</f>
        <v>16.62803350496462</v>
      </c>
      <c r="I10" s="12">
        <f>SUMIFS(Concentrado!J$2:J999,Concentrado!$A$2:$A999,"="&amp;$A10,Concentrado!$B$2:$B999, "=Chiapas")</f>
        <v>28.373431847277008</v>
      </c>
      <c r="J10" s="12">
        <f>SUMIFS(Concentrado!K$2:K999,Concentrado!$A$2:$A999,"="&amp;$A10,Concentrado!$B$2:$B999, "=Chiapas")</f>
        <v>23.974471752906936</v>
      </c>
      <c r="K10" s="12">
        <f>SUMIFS(Concentrado!L$2:L999,Concentrado!$A$2:$A999,"="&amp;$A10,Concentrado!$B$2:$B999, "=Chiapas")</f>
        <v>5.4523009753618608</v>
      </c>
      <c r="L10" s="12">
        <f>SUMIFS(Concentrado!M$2:M999,Concentrado!$A$2:$A999,"="&amp;$A10,Concentrado!$B$2:$B999, "=Chiapas")</f>
        <v>21.391802869840792</v>
      </c>
      <c r="M10" s="12">
        <f>SUMIFS(Concentrado!N$2:N999,Concentrado!$A$2:$A999,"="&amp;$A10,Concentrado!$B$2:$B999, "=Chiapas")</f>
        <v>37.491509506476824</v>
      </c>
      <c r="N10" s="12">
        <f>SUMIFS(Concentrado!O$2:O999,Concentrado!$A$2:$A999,"="&amp;$A10,Concentrado!$B$2:$B999, "=Chiapas")</f>
        <v>5.3623183124211593</v>
      </c>
      <c r="O10" s="12">
        <f>SUMIFS(Concentrado!P$2:P999,Concentrado!$A$2:$A999,"="&amp;$A10,Concentrado!$B$2:$B999, "=Chiapas")</f>
        <v>2.641791889698899</v>
      </c>
      <c r="P10" s="12">
        <f>SUMIFS(Concentrado!Q$2:Q999,Concentrado!$A$2:$A999,"="&amp;$A10,Concentrado!$B$2:$B999, "=Chiapas")</f>
        <v>9.5480485980021097</v>
      </c>
      <c r="Q10" s="12">
        <f>SUMIFS(Concentrado!R$2:R999,Concentrado!$A$2:$A999,"="&amp;$A10,Concentrado!$B$2:$B999, "=Chiapas")</f>
        <v>2.6087564475415599</v>
      </c>
    </row>
    <row r="11" spans="1:17" x14ac:dyDescent="0.25">
      <c r="A11" s="5">
        <v>1999</v>
      </c>
      <c r="B11" s="12">
        <f>SUMIFS(Concentrado!C$2:C1000,Concentrado!$A$2:$A1000,"="&amp;$A11,Concentrado!$B$2:$B1000, "=Chiapas")</f>
        <v>74.129532577249066</v>
      </c>
      <c r="C11" s="12">
        <f>SUMIFS(Concentrado!D$2:D1000,Concentrado!$A$2:$A1000,"="&amp;$A11,Concentrado!$B$2:$B1000, "=Chiapas")</f>
        <v>72.2809158047491</v>
      </c>
      <c r="D11" s="12">
        <f>SUMIFS(Concentrado!E$2:E1000,Concentrado!$A$2:$A1000,"="&amp;$A11,Concentrado!$B$2:$B1000, "=Chiapas")</f>
        <v>23.518982532632588</v>
      </c>
      <c r="E11" s="12">
        <f>SUMIFS(Concentrado!F$2:F1000,Concentrado!$A$2:$A1000,"="&amp;$A11,Concentrado!$B$2:$B1000, "=Chiapas")</f>
        <v>9.6918884063046384</v>
      </c>
      <c r="F11" s="12">
        <f>SUMIFS(Concentrado!G$2:G1000,Concentrado!$A$2:$A1000,"="&amp;$A11,Concentrado!$B$2:$B1000, "=Chiapas")</f>
        <v>34.541320054114735</v>
      </c>
      <c r="G11" s="12">
        <f>SUMIFS(Concentrado!H$2:H1000,Concentrado!$A$2:$A1000,"="&amp;$A11,Concentrado!$B$2:$B1000, "=Chiapas")</f>
        <v>24.094244599342925</v>
      </c>
      <c r="H11" s="12">
        <f>SUMIFS(Concentrado!I$2:I1000,Concentrado!$A$2:$A1000,"="&amp;$A11,Concentrado!$B$2:$B1000, "=Chiapas")</f>
        <v>18.441682929422807</v>
      </c>
      <c r="I11" s="12">
        <f>SUMIFS(Concentrado!J$2:J1000,Concentrado!$A$2:$A1000,"="&amp;$A11,Concentrado!$B$2:$B1000, "=Chiapas")</f>
        <v>29.71176524642387</v>
      </c>
      <c r="J11" s="12">
        <f>SUMIFS(Concentrado!K$2:K1000,Concentrado!$A$2:$A1000,"="&amp;$A11,Concentrado!$B$2:$B1000, "=Chiapas")</f>
        <v>25.60493581226666</v>
      </c>
      <c r="K11" s="12">
        <f>SUMIFS(Concentrado!L$2:L1000,Concentrado!$A$2:$A1000,"="&amp;$A11,Concentrado!$B$2:$B1000, "=Chiapas")</f>
        <v>5.4282463922005313</v>
      </c>
      <c r="L11" s="12">
        <f>SUMIFS(Concentrado!M$2:M1000,Concentrado!$A$2:$A1000,"="&amp;$A11,Concentrado!$B$2:$B1000, "=Chiapas")</f>
        <v>15.10691212923733</v>
      </c>
      <c r="M11" s="12">
        <f>SUMIFS(Concentrado!N$2:N1000,Concentrado!$A$2:$A1000,"="&amp;$A11,Concentrado!$B$2:$B1000, "=Chiapas")</f>
        <v>26.403969430984187</v>
      </c>
      <c r="N11" s="12">
        <f>SUMIFS(Concentrado!O$2:O1000,Concentrado!$A$2:$A1000,"="&amp;$A11,Concentrado!$B$2:$B1000, "=Chiapas")</f>
        <v>3.8798868706670344</v>
      </c>
      <c r="O11" s="12">
        <f>SUMIFS(Concentrado!P$2:P1000,Concentrado!$A$2:$A1000,"="&amp;$A11,Concentrado!$B$2:$B1000, "=Chiapas")</f>
        <v>3.4628394046389683</v>
      </c>
      <c r="P11" s="12">
        <f>SUMIFS(Concentrado!Q$2:Q1000,Concentrado!$A$2:$A1000,"="&amp;$A11,Concentrado!$B$2:$B1000, "=Chiapas")</f>
        <v>8.8849127268565304</v>
      </c>
      <c r="Q11" s="12">
        <f>SUMIFS(Concentrado!R$2:R1000,Concentrado!$A$2:$A1000,"="&amp;$A11,Concentrado!$B$2:$B1000, "=Chiapas")</f>
        <v>2.9445676184106659</v>
      </c>
    </row>
    <row r="12" spans="1:17" x14ac:dyDescent="0.25">
      <c r="A12" s="5">
        <v>2000</v>
      </c>
      <c r="B12" s="12">
        <f>SUMIFS(Concentrado!C$2:C1001,Concentrado!$A$2:$A1001,"="&amp;$A12,Concentrado!$B$2:$B1001, "=Chiapas")</f>
        <v>83.282284377538943</v>
      </c>
      <c r="C12" s="12">
        <f>SUMIFS(Concentrado!D$2:D1001,Concentrado!$A$2:$A1001,"="&amp;$A12,Concentrado!$B$2:$B1001, "=Chiapas")</f>
        <v>95.497019419577995</v>
      </c>
      <c r="D12" s="12">
        <f>SUMIFS(Concentrado!E$2:E1001,Concentrado!$A$2:$A1001,"="&amp;$A12,Concentrado!$B$2:$B1001, "=Chiapas")</f>
        <v>26.147046006349996</v>
      </c>
      <c r="E12" s="12">
        <f>SUMIFS(Concentrado!F$2:F1001,Concentrado!$A$2:$A1001,"="&amp;$A12,Concentrado!$B$2:$B1001, "=Chiapas")</f>
        <v>6.5990163730311897</v>
      </c>
      <c r="F12" s="12">
        <f>SUMIFS(Concentrado!G$2:G1001,Concentrado!$A$2:$A1001,"="&amp;$A12,Concentrado!$B$2:$B1001, "=Chiapas")</f>
        <v>34.173282706247839</v>
      </c>
      <c r="G12" s="12">
        <f>SUMIFS(Concentrado!H$2:H1001,Concentrado!$A$2:$A1001,"="&amp;$A12,Concentrado!$B$2:$B1001, "=Chiapas")</f>
        <v>27.168463069237106</v>
      </c>
      <c r="H12" s="12">
        <f>SUMIFS(Concentrado!I$2:I1001,Concentrado!$A$2:$A1001,"="&amp;$A12,Concentrado!$B$2:$B1001, "=Chiapas")</f>
        <v>21.207076498469306</v>
      </c>
      <c r="I12" s="12">
        <f>SUMIFS(Concentrado!J$2:J1001,Concentrado!$A$2:$A1001,"="&amp;$A12,Concentrado!$B$2:$B1001, "=Chiapas")</f>
        <v>33.076345309038651</v>
      </c>
      <c r="J12" s="12">
        <f>SUMIFS(Concentrado!K$2:K1001,Concentrado!$A$2:$A1001,"="&amp;$A12,Concentrado!$B$2:$B1001, "=Chiapas")</f>
        <v>23.373423362063374</v>
      </c>
      <c r="K12" s="12">
        <f>SUMIFS(Concentrado!L$2:L1001,Concentrado!$A$2:$A1001,"="&amp;$A12,Concentrado!$B$2:$B1001, "=Chiapas")</f>
        <v>5.7051259174068667</v>
      </c>
      <c r="L12" s="12">
        <f>SUMIFS(Concentrado!M$2:M1001,Concentrado!$A$2:$A1001,"="&amp;$A12,Concentrado!$B$2:$B1001, "=Chiapas")</f>
        <v>10.404943303112082</v>
      </c>
      <c r="M12" s="12">
        <f>SUMIFS(Concentrado!N$2:N1001,Concentrado!$A$2:$A1001,"="&amp;$A12,Concentrado!$B$2:$B1001, "=Chiapas")</f>
        <v>18.278480220109259</v>
      </c>
      <c r="N12" s="12">
        <f>SUMIFS(Concentrado!O$2:O1001,Concentrado!$A$2:$A1001,"="&amp;$A12,Concentrado!$B$2:$B1001, "=Chiapas")</f>
        <v>2.6020725507867013</v>
      </c>
      <c r="O12" s="12">
        <f>SUMIFS(Concentrado!P$2:P1001,Concentrado!$A$2:$A1001,"="&amp;$A12,Concentrado!$B$2:$B1001, "=Chiapas")</f>
        <v>2.1315611736741236</v>
      </c>
      <c r="P12" s="12">
        <f>SUMIFS(Concentrado!Q$2:Q1001,Concentrado!$A$2:$A1001,"="&amp;$A12,Concentrado!$B$2:$B1001, "=Chiapas")</f>
        <v>7.5900794143474615</v>
      </c>
      <c r="Q12" s="12">
        <f>SUMIFS(Concentrado!R$2:R1001,Concentrado!$A$2:$A1001,"="&amp;$A12,Concentrado!$B$2:$B1001, "=Chiapas")</f>
        <v>3.5939780008334008</v>
      </c>
    </row>
    <row r="13" spans="1:17" x14ac:dyDescent="0.25">
      <c r="A13" s="5">
        <v>2001</v>
      </c>
      <c r="B13" s="12">
        <f>SUMIFS(Concentrado!C$2:C1002,Concentrado!$A$2:$A1002,"="&amp;$A13,Concentrado!$B$2:$B1002, "=Chiapas")</f>
        <v>89.19239334768784</v>
      </c>
      <c r="C13" s="12">
        <f>SUMIFS(Concentrado!D$2:D1002,Concentrado!$A$2:$A1002,"="&amp;$A13,Concentrado!$B$2:$B1002, "=Chiapas")</f>
        <v>64.63216909252742</v>
      </c>
      <c r="D13" s="12">
        <f>SUMIFS(Concentrado!E$2:E1002,Concentrado!$A$2:$A1002,"="&amp;$A13,Concentrado!$B$2:$B1002, "=Chiapas")</f>
        <v>28.810902045333954</v>
      </c>
      <c r="E13" s="12">
        <f>SUMIFS(Concentrado!F$2:F1002,Concentrado!$A$2:$A1002,"="&amp;$A13,Concentrado!$B$2:$B1002, "=Chiapas")</f>
        <v>6.4824529602001402</v>
      </c>
      <c r="F13" s="12">
        <f>SUMIFS(Concentrado!G$2:G1002,Concentrado!$A$2:$A1002,"="&amp;$A13,Concentrado!$B$2:$B1002, "=Chiapas")</f>
        <v>41.047777626975012</v>
      </c>
      <c r="G13" s="12">
        <f>SUMIFS(Concentrado!H$2:H1002,Concentrado!$A$2:$A1002,"="&amp;$A13,Concentrado!$B$2:$B1002, "=Chiapas")</f>
        <v>27.559570455253041</v>
      </c>
      <c r="H13" s="12">
        <f>SUMIFS(Concentrado!I$2:I1002,Concentrado!$A$2:$A1002,"="&amp;$A13,Concentrado!$B$2:$B1002, "=Chiapas")</f>
        <v>20.884376452543105</v>
      </c>
      <c r="I13" s="12">
        <f>SUMIFS(Concentrado!J$2:J1002,Concentrado!$A$2:$A1002,"="&amp;$A13,Concentrado!$B$2:$B1002, "=Chiapas")</f>
        <v>33.957171823289428</v>
      </c>
      <c r="J13" s="12">
        <f>SUMIFS(Concentrado!K$2:K1002,Concentrado!$A$2:$A1002,"="&amp;$A13,Concentrado!$B$2:$B1002, "=Chiapas")</f>
        <v>25.68611128298182</v>
      </c>
      <c r="K13" s="12">
        <f>SUMIFS(Concentrado!L$2:L1002,Concentrado!$A$2:$A1002,"="&amp;$A13,Concentrado!$B$2:$B1002, "=Chiapas")</f>
        <v>5.4724728453185829</v>
      </c>
      <c r="L13" s="12">
        <f>SUMIFS(Concentrado!M$2:M1002,Concentrado!$A$2:$A1002,"="&amp;$A13,Concentrado!$B$2:$B1002, "=Chiapas")</f>
        <v>4.4864417020179372</v>
      </c>
      <c r="M13" s="12">
        <f>SUMIFS(Concentrado!N$2:N1002,Concentrado!$A$2:$A1002,"="&amp;$A13,Concentrado!$B$2:$B1002, "=Chiapas")</f>
        <v>8.0858749685618214</v>
      </c>
      <c r="N13" s="12">
        <f>SUMIFS(Concentrado!O$2:O1002,Concentrado!$A$2:$A1002,"="&amp;$A13,Concentrado!$B$2:$B1002, "=Chiapas")</f>
        <v>0.93100471088383707</v>
      </c>
      <c r="O13" s="12">
        <f>SUMIFS(Concentrado!P$2:P1002,Concentrado!$A$2:$A1002,"="&amp;$A13,Concentrado!$B$2:$B1002, "=Chiapas")</f>
        <v>1.4392277104105935</v>
      </c>
      <c r="P13" s="12">
        <f>SUMIFS(Concentrado!Q$2:Q1002,Concentrado!$A$2:$A1002,"="&amp;$A13,Concentrado!$B$2:$B1002, "=Chiapas")</f>
        <v>8.085455375065294</v>
      </c>
      <c r="Q13" s="12">
        <f>SUMIFS(Concentrado!R$2:R1002,Concentrado!$A$2:$A1002,"="&amp;$A13,Concentrado!$B$2:$B1002, "=Chiapas")</f>
        <v>4.042727687532647</v>
      </c>
    </row>
    <row r="14" spans="1:17" x14ac:dyDescent="0.25">
      <c r="A14" s="5">
        <v>2002</v>
      </c>
      <c r="B14" s="12">
        <f>SUMIFS(Concentrado!C$2:C1003,Concentrado!$A$2:$A1003,"="&amp;$A14,Concentrado!$B$2:$B1003, "=Chiapas")</f>
        <v>72.169997164750114</v>
      </c>
      <c r="C14" s="12">
        <f>SUMIFS(Concentrado!D$2:D1003,Concentrado!$A$2:$A1003,"="&amp;$A14,Concentrado!$B$2:$B1003, "=Chiapas")</f>
        <v>76.404461284110454</v>
      </c>
      <c r="D14" s="12">
        <f>SUMIFS(Concentrado!E$2:E1003,Concentrado!$A$2:$A1003,"="&amp;$A14,Concentrado!$B$2:$B1003, "=Chiapas")</f>
        <v>22.933574869434988</v>
      </c>
      <c r="E14" s="12">
        <f>SUMIFS(Concentrado!F$2:F1003,Concentrado!$A$2:$A1003,"="&amp;$A14,Concentrado!$B$2:$B1003, "=Chiapas")</f>
        <v>6.9495681422530273</v>
      </c>
      <c r="F14" s="12">
        <f>SUMIFS(Concentrado!G$2:G1003,Concentrado!$A$2:$A1003,"="&amp;$A14,Concentrado!$B$2:$B1003, "=Chiapas")</f>
        <v>38.409528102442337</v>
      </c>
      <c r="G14" s="12">
        <f>SUMIFS(Concentrado!H$2:H1003,Concentrado!$A$2:$A1003,"="&amp;$A14,Concentrado!$B$2:$B1003, "=Chiapas")</f>
        <v>33.375763975104242</v>
      </c>
      <c r="H14" s="12">
        <f>SUMIFS(Concentrado!I$2:I1003,Concentrado!$A$2:$A1003,"="&amp;$A14,Concentrado!$B$2:$B1003, "=Chiapas")</f>
        <v>29.127651200760631</v>
      </c>
      <c r="I14" s="12">
        <f>SUMIFS(Concentrado!J$2:J1003,Concentrado!$A$2:$A1003,"="&amp;$A14,Concentrado!$B$2:$B1003, "=Chiapas")</f>
        <v>37.559343042479476</v>
      </c>
      <c r="J14" s="12">
        <f>SUMIFS(Concentrado!K$2:K1003,Concentrado!$A$2:$A1003,"="&amp;$A14,Concentrado!$B$2:$B1003, "=Chiapas")</f>
        <v>27.140465564114457</v>
      </c>
      <c r="K14" s="12">
        <f>SUMIFS(Concentrado!L$2:L1003,Concentrado!$A$2:$A1003,"="&amp;$A14,Concentrado!$B$2:$B1003, "=Chiapas")</f>
        <v>5.0027394227708744</v>
      </c>
      <c r="L14" s="12">
        <f>SUMIFS(Concentrado!M$2:M1003,Concentrado!$A$2:$A1003,"="&amp;$A14,Concentrado!$B$2:$B1003, "=Chiapas")</f>
        <v>11.455548243446351</v>
      </c>
      <c r="M14" s="12">
        <f>SUMIFS(Concentrado!N$2:N1003,Concentrado!$A$2:$A1003,"="&amp;$A14,Concentrado!$B$2:$B1003, "=Chiapas")</f>
        <v>19.239836495485701</v>
      </c>
      <c r="N14" s="12">
        <f>SUMIFS(Concentrado!O$2:O1003,Concentrado!$A$2:$A1003,"="&amp;$A14,Concentrado!$B$2:$B1003, "=Chiapas")</f>
        <v>3.7895122609909042</v>
      </c>
      <c r="O14" s="12">
        <f>SUMIFS(Concentrado!P$2:P1003,Concentrado!$A$2:$A1003,"="&amp;$A14,Concentrado!$B$2:$B1003, "=Chiapas")</f>
        <v>1.6513104622902615</v>
      </c>
      <c r="P14" s="12">
        <f>SUMIFS(Concentrado!Q$2:Q1003,Concentrado!$A$2:$A1003,"="&amp;$A14,Concentrado!$B$2:$B1003, "=Chiapas")</f>
        <v>5.8244454149168154</v>
      </c>
      <c r="Q14" s="12">
        <f>SUMIFS(Concentrado!R$2:R1003,Concentrado!$A$2:$A1003,"="&amp;$A14,Concentrado!$B$2:$B1003, "=Chiapas")</f>
        <v>3.6976769646567336</v>
      </c>
    </row>
    <row r="15" spans="1:17" x14ac:dyDescent="0.25">
      <c r="A15" s="5">
        <v>2003</v>
      </c>
      <c r="B15" s="12">
        <f>SUMIFS(Concentrado!C$2:C1004,Concentrado!$A$2:$A1004,"="&amp;$A15,Concentrado!$B$2:$B1004, "=Chiapas")</f>
        <v>78.670414972685407</v>
      </c>
      <c r="C15" s="12">
        <f>SUMIFS(Concentrado!D$2:D1004,Concentrado!$A$2:$A1004,"="&amp;$A15,Concentrado!$B$2:$B1004, "=Chiapas")</f>
        <v>73.902511034946912</v>
      </c>
      <c r="D15" s="12">
        <f>SUMIFS(Concentrado!E$2:E1004,Concentrado!$A$2:$A1004,"="&amp;$A15,Concentrado!$B$2:$B1004, "=Chiapas")</f>
        <v>24.609492104827488</v>
      </c>
      <c r="E15" s="12">
        <f>SUMIFS(Concentrado!F$2:F1004,Concentrado!$A$2:$A1004,"="&amp;$A15,Concentrado!$B$2:$B1004, "=Chiapas")</f>
        <v>8.837044892188052</v>
      </c>
      <c r="F15" s="12">
        <f>SUMIFS(Concentrado!G$2:G1004,Concentrado!$A$2:$A1004,"="&amp;$A15,Concentrado!$B$2:$B1004, "=Chiapas")</f>
        <v>39.266896180152862</v>
      </c>
      <c r="G15" s="12">
        <f>SUMIFS(Concentrado!H$2:H1004,Concentrado!$A$2:$A1004,"="&amp;$A15,Concentrado!$B$2:$B1004, "=Chiapas")</f>
        <v>33.249762594799151</v>
      </c>
      <c r="H15" s="12">
        <f>SUMIFS(Concentrado!I$2:I1004,Concentrado!$A$2:$A1004,"="&amp;$A15,Concentrado!$B$2:$B1004, "=Chiapas")</f>
        <v>29.468425013143587</v>
      </c>
      <c r="I15" s="12">
        <f>SUMIFS(Concentrado!J$2:J1004,Concentrado!$A$2:$A1004,"="&amp;$A15,Concentrado!$B$2:$B1004, "=Chiapas")</f>
        <v>36.821237588096217</v>
      </c>
      <c r="J15" s="12">
        <f>SUMIFS(Concentrado!K$2:K1004,Concentrado!$A$2:$A1004,"="&amp;$A15,Concentrado!$B$2:$B1004, "=Chiapas")</f>
        <v>28.415157057137687</v>
      </c>
      <c r="K15" s="12">
        <f>SUMIFS(Concentrado!L$2:L1004,Concentrado!$A$2:$A1004,"="&amp;$A15,Concentrado!$B$2:$B1004, "=Chiapas")</f>
        <v>5.3322855194795498</v>
      </c>
      <c r="L15" s="12">
        <f>SUMIFS(Concentrado!M$2:M1004,Concentrado!$A$2:$A1004,"="&amp;$A15,Concentrado!$B$2:$B1004, "=Chiapas")</f>
        <v>10.38018247792019</v>
      </c>
      <c r="M15" s="12">
        <f>SUMIFS(Concentrado!N$2:N1004,Concentrado!$A$2:$A1004,"="&amp;$A15,Concentrado!$B$2:$B1004, "=Chiapas")</f>
        <v>17.70019034880378</v>
      </c>
      <c r="N15" s="12">
        <f>SUMIFS(Concentrado!O$2:O1004,Concentrado!$A$2:$A1004,"="&amp;$A15,Concentrado!$B$2:$B1004, "=Chiapas")</f>
        <v>3.0997470418550388</v>
      </c>
      <c r="O15" s="12">
        <f>SUMIFS(Concentrado!P$2:P1004,Concentrado!$A$2:$A1004,"="&amp;$A15,Concentrado!$B$2:$B1004, "=Chiapas")</f>
        <v>1.276310117832431</v>
      </c>
      <c r="P15" s="12">
        <f>SUMIFS(Concentrado!Q$2:Q1004,Concentrado!$A$2:$A1004,"="&amp;$A15,Concentrado!$B$2:$B1004, "=Chiapas")</f>
        <v>5.6403731272717019</v>
      </c>
      <c r="Q15" s="12">
        <f>SUMIFS(Concentrado!R$2:R1004,Concentrado!$A$2:$A1004,"="&amp;$A15,Concentrado!$B$2:$B1004, "=Chiapas")</f>
        <v>4.4791198363628224</v>
      </c>
    </row>
    <row r="16" spans="1:17" x14ac:dyDescent="0.25">
      <c r="A16" s="5">
        <v>2004</v>
      </c>
      <c r="B16" s="12">
        <f>SUMIFS(Concentrado!C$2:C1005,Concentrado!$A$2:$A1005,"="&amp;$A16,Concentrado!$B$2:$B1005, "=Chiapas")</f>
        <v>64.417116339501916</v>
      </c>
      <c r="C16" s="12">
        <f>SUMIFS(Concentrado!D$2:D1005,Concentrado!$A$2:$A1005,"="&amp;$A16,Concentrado!$B$2:$B1005, "=Chiapas")</f>
        <v>89.964981176698146</v>
      </c>
      <c r="D16" s="12">
        <f>SUMIFS(Concentrado!E$2:E1005,Concentrado!$A$2:$A1005,"="&amp;$A16,Concentrado!$B$2:$B1005, "=Chiapas")</f>
        <v>22.706630336058129</v>
      </c>
      <c r="E16" s="12">
        <f>SUMIFS(Concentrado!F$2:F1005,Concentrado!$A$2:$A1005,"="&amp;$A16,Concentrado!$B$2:$B1005, "=Chiapas")</f>
        <v>7.6770035898101288</v>
      </c>
      <c r="F16" s="12">
        <f>SUMIFS(Concentrado!G$2:G1005,Concentrado!$A$2:$A1005,"="&amp;$A16,Concentrado!$B$2:$B1005, "=Chiapas")</f>
        <v>45.809589668624518</v>
      </c>
      <c r="G16" s="12">
        <f>SUMIFS(Concentrado!H$2:H1005,Concentrado!$A$2:$A1005,"="&amp;$A16,Concentrado!$B$2:$B1005, "=Chiapas")</f>
        <v>33.363185828527641</v>
      </c>
      <c r="H16" s="12">
        <f>SUMIFS(Concentrado!I$2:I1005,Concentrado!$A$2:$A1005,"="&amp;$A16,Concentrado!$B$2:$B1005, "=Chiapas")</f>
        <v>26.838344332667624</v>
      </c>
      <c r="I16" s="12">
        <f>SUMIFS(Concentrado!J$2:J1005,Concentrado!$A$2:$A1005,"="&amp;$A16,Concentrado!$B$2:$B1005, "=Chiapas")</f>
        <v>39.519781744069157</v>
      </c>
      <c r="J16" s="12">
        <f>SUMIFS(Concentrado!K$2:K1005,Concentrado!$A$2:$A1005,"="&amp;$A16,Concentrado!$B$2:$B1005, "=Chiapas")</f>
        <v>26.039559671045964</v>
      </c>
      <c r="K16" s="12">
        <f>SUMIFS(Concentrado!L$2:L1005,Concentrado!$A$2:$A1005,"="&amp;$A16,Concentrado!$B$2:$B1005, "=Chiapas")</f>
        <v>5.8589009259853411</v>
      </c>
      <c r="L16" s="12">
        <f>SUMIFS(Concentrado!M$2:M1005,Concentrado!$A$2:$A1005,"="&amp;$A16,Concentrado!$B$2:$B1005, "=Chiapas")</f>
        <v>5.4171583958515264</v>
      </c>
      <c r="M16" s="12">
        <f>SUMIFS(Concentrado!N$2:N1005,Concentrado!$A$2:$A1005,"="&amp;$A16,Concentrado!$B$2:$B1005, "=Chiapas")</f>
        <v>9.5414779326296451</v>
      </c>
      <c r="N16" s="12">
        <f>SUMIFS(Concentrado!O$2:O1005,Concentrado!$A$2:$A1005,"="&amp;$A16,Concentrado!$B$2:$B1005, "=Chiapas")</f>
        <v>1.2421817311872727</v>
      </c>
      <c r="O16" s="12">
        <f>SUMIFS(Concentrado!P$2:P1005,Concentrado!$A$2:$A1005,"="&amp;$A16,Concentrado!$B$2:$B1005, "=Chiapas")</f>
        <v>2.5136278619652686</v>
      </c>
      <c r="P16" s="12">
        <f>SUMIFS(Concentrado!Q$2:Q1005,Concentrado!$A$2:$A1005,"="&amp;$A16,Concentrado!$B$2:$B1005, "=Chiapas")</f>
        <v>6.0216481739293792</v>
      </c>
      <c r="Q16" s="12">
        <f>SUMIFS(Concentrado!R$2:R1005,Concentrado!$A$2:$A1005,"="&amp;$A16,Concentrado!$B$2:$B1005, "=Chiapas")</f>
        <v>4.719670190377081</v>
      </c>
    </row>
    <row r="17" spans="1:17" x14ac:dyDescent="0.25">
      <c r="A17" s="5">
        <v>2005</v>
      </c>
      <c r="B17" s="12">
        <f>SUMIFS(Concentrado!C$2:C1006,Concentrado!$A$2:$A1006,"="&amp;$A17,Concentrado!$B$2:$B1006, "=Chiapas")</f>
        <v>71.847031139156442</v>
      </c>
      <c r="C17" s="12">
        <f>SUMIFS(Concentrado!D$2:D1006,Concentrado!$A$2:$A1006,"="&amp;$A17,Concentrado!$B$2:$B1006, "=Chiapas")</f>
        <v>66.041210441042793</v>
      </c>
      <c r="D17" s="12">
        <f>SUMIFS(Concentrado!E$2:E1006,Concentrado!$A$2:$A1006,"="&amp;$A17,Concentrado!$B$2:$B1006, "=Chiapas")</f>
        <v>22.275697841139763</v>
      </c>
      <c r="E17" s="12">
        <f>SUMIFS(Concentrado!F$2:F1006,Concentrado!$A$2:$A1006,"="&amp;$A17,Concentrado!$B$2:$B1006, "=Chiapas")</f>
        <v>7.9481363189043286</v>
      </c>
      <c r="F17" s="12">
        <f>SUMIFS(Concentrado!G$2:G1006,Concentrado!$A$2:$A1006,"="&amp;$A17,Concentrado!$B$2:$B1006, "=Chiapas")</f>
        <v>45.023126786243616</v>
      </c>
      <c r="G17" s="12">
        <f>SUMIFS(Concentrado!H$2:H1006,Concentrado!$A$2:$A1006,"="&amp;$A17,Concentrado!$B$2:$B1006, "=Chiapas")</f>
        <v>37.114393541228687</v>
      </c>
      <c r="H17" s="12">
        <f>SUMIFS(Concentrado!I$2:I1006,Concentrado!$A$2:$A1006,"="&amp;$A17,Concentrado!$B$2:$B1006, "=Chiapas")</f>
        <v>31.130187460076918</v>
      </c>
      <c r="I17" s="12">
        <f>SUMIFS(Concentrado!J$2:J1006,Concentrado!$A$2:$A1006,"="&amp;$A17,Concentrado!$B$2:$B1006, "=Chiapas")</f>
        <v>42.95418415671201</v>
      </c>
      <c r="J17" s="12">
        <f>SUMIFS(Concentrado!K$2:K1006,Concentrado!$A$2:$A1006,"="&amp;$A17,Concentrado!$B$2:$B1006, "=Chiapas")</f>
        <v>25.982356633964027</v>
      </c>
      <c r="K17" s="12">
        <f>SUMIFS(Concentrado!L$2:L1006,Concentrado!$A$2:$A1006,"="&amp;$A17,Concentrado!$B$2:$B1006, "=Chiapas")</f>
        <v>7.231261679514132</v>
      </c>
      <c r="L17" s="12">
        <f>SUMIFS(Concentrado!M$2:M1006,Concentrado!$A$2:$A1006,"="&amp;$A17,Concentrado!$B$2:$B1006, "=Chiapas")</f>
        <v>6.8434653118430271</v>
      </c>
      <c r="M17" s="12">
        <f>SUMIFS(Concentrado!N$2:N1006,Concentrado!$A$2:$A1006,"="&amp;$A17,Concentrado!$B$2:$B1006, "=Chiapas")</f>
        <v>12.378175429229399</v>
      </c>
      <c r="N17" s="12">
        <f>SUMIFS(Concentrado!O$2:O1006,Concentrado!$A$2:$A1006,"="&amp;$A17,Concentrado!$B$2:$B1006, "=Chiapas")</f>
        <v>1.3972504814880087</v>
      </c>
      <c r="O17" s="12">
        <f>SUMIFS(Concentrado!P$2:P1006,Concentrado!$A$2:$A1006,"="&amp;$A17,Concentrado!$B$2:$B1006, "=Chiapas")</f>
        <v>4.4465507711669892</v>
      </c>
      <c r="P17" s="12">
        <f>SUMIFS(Concentrado!Q$2:Q1006,Concentrado!$A$2:$A1006,"="&amp;$A17,Concentrado!$B$2:$B1006, "=Chiapas")</f>
        <v>5.7713224129876197</v>
      </c>
      <c r="Q17" s="12">
        <f>SUMIFS(Concentrado!R$2:R1006,Concentrado!$A$2:$A1006,"="&amp;$A17,Concentrado!$B$2:$B1006, "=Chiapas")</f>
        <v>5.1325989838822705</v>
      </c>
    </row>
    <row r="18" spans="1:17" x14ac:dyDescent="0.25">
      <c r="A18" s="5">
        <v>2006</v>
      </c>
      <c r="B18" s="12">
        <f>SUMIFS(Concentrado!C$2:C1007,Concentrado!$A$2:$A1007,"="&amp;$A18,Concentrado!$B$2:$B1007, "=Chiapas")</f>
        <v>66.371920181020869</v>
      </c>
      <c r="C18" s="12">
        <f>SUMIFS(Concentrado!D$2:D1007,Concentrado!$A$2:$A1007,"="&amp;$A18,Concentrado!$B$2:$B1007, "=Chiapas")</f>
        <v>60.616089704617977</v>
      </c>
      <c r="D18" s="12">
        <f>SUMIFS(Concentrado!E$2:E1007,Concentrado!$A$2:$A1007,"="&amp;$A18,Concentrado!$B$2:$B1007, "=Chiapas")</f>
        <v>23.842285303251643</v>
      </c>
      <c r="E18" s="12">
        <f>SUMIFS(Concentrado!F$2:F1007,Concentrado!$A$2:$A1007,"="&amp;$A18,Concentrado!$B$2:$B1007, "=Chiapas")</f>
        <v>8.6882904071171243</v>
      </c>
      <c r="F18" s="12">
        <f>SUMIFS(Concentrado!G$2:G1007,Concentrado!$A$2:$A1007,"="&amp;$A18,Concentrado!$B$2:$B1007, "=Chiapas")</f>
        <v>37.53482024842689</v>
      </c>
      <c r="G18" s="12">
        <f>SUMIFS(Concentrado!H$2:H1007,Concentrado!$A$2:$A1007,"="&amp;$A18,Concentrado!$B$2:$B1007, "=Chiapas")</f>
        <v>39.688386909674371</v>
      </c>
      <c r="H18" s="12">
        <f>SUMIFS(Concentrado!I$2:I1007,Concentrado!$A$2:$A1007,"="&amp;$A18,Concentrado!$B$2:$B1007, "=Chiapas")</f>
        <v>33.548268931990854</v>
      </c>
      <c r="I18" s="12">
        <f>SUMIFS(Concentrado!J$2:J1007,Concentrado!$A$2:$A1007,"="&amp;$A18,Concentrado!$B$2:$B1007, "=Chiapas")</f>
        <v>45.663833008906877</v>
      </c>
      <c r="J18" s="12">
        <f>SUMIFS(Concentrado!K$2:K1007,Concentrado!$A$2:$A1007,"="&amp;$A18,Concentrado!$B$2:$B1007, "=Chiapas")</f>
        <v>28.419120992786549</v>
      </c>
      <c r="K18" s="12">
        <f>SUMIFS(Concentrado!L$2:L1007,Concentrado!$A$2:$A1007,"="&amp;$A18,Concentrado!$B$2:$B1007, "=Chiapas")</f>
        <v>7.4234053262038833</v>
      </c>
      <c r="L18" s="12">
        <f>SUMIFS(Concentrado!M$2:M1007,Concentrado!$A$2:$A1007,"="&amp;$A18,Concentrado!$B$2:$B1007, "=Chiapas")</f>
        <v>11.940055554797812</v>
      </c>
      <c r="M18" s="12">
        <f>SUMIFS(Concentrado!N$2:N1007,Concentrado!$A$2:$A1007,"="&amp;$A18,Concentrado!$B$2:$B1007, "=Chiapas")</f>
        <v>20.446309849091726</v>
      </c>
      <c r="N18" s="12">
        <f>SUMIFS(Concentrado!O$2:O1007,Concentrado!$A$2:$A1007,"="&amp;$A18,Concentrado!$B$2:$B1007, "=Chiapas")</f>
        <v>3.5736912789579289</v>
      </c>
      <c r="O18" s="12">
        <f>SUMIFS(Concentrado!P$2:P1007,Concentrado!$A$2:$A1007,"="&amp;$A18,Concentrado!$B$2:$B1007, "=Chiapas")</f>
        <v>3.7707976124196763</v>
      </c>
      <c r="P18" s="12">
        <f>SUMIFS(Concentrado!Q$2:Q1007,Concentrado!$A$2:$A1007,"="&amp;$A18,Concentrado!$B$2:$B1007, "=Chiapas")</f>
        <v>5.4781153762649133</v>
      </c>
      <c r="Q18" s="12">
        <f>SUMIFS(Concentrado!R$2:R1007,Concentrado!$A$2:$A1007,"="&amp;$A18,Concentrado!$B$2:$B1007, "=Chiapas")</f>
        <v>5.7240715768319097</v>
      </c>
    </row>
    <row r="19" spans="1:17" x14ac:dyDescent="0.25">
      <c r="A19" s="5">
        <v>2007</v>
      </c>
      <c r="B19" s="12">
        <f>SUMIFS(Concentrado!C$2:C1008,Concentrado!$A$2:$A1008,"="&amp;$A19,Concentrado!$B$2:$B1008, "=Chiapas")</f>
        <v>61.531785791136933</v>
      </c>
      <c r="C19" s="12">
        <f>SUMIFS(Concentrado!D$2:D1008,Concentrado!$A$2:$A1008,"="&amp;$A19,Concentrado!$B$2:$B1008, "=Chiapas")</f>
        <v>54.773959605983173</v>
      </c>
      <c r="D19" s="12">
        <f>SUMIFS(Concentrado!E$2:E1008,Concentrado!$A$2:$A1008,"="&amp;$A19,Concentrado!$B$2:$B1008, "=Chiapas")</f>
        <v>21.150942678995943</v>
      </c>
      <c r="E19" s="12">
        <f>SUMIFS(Concentrado!F$2:F1008,Concentrado!$A$2:$A1008,"="&amp;$A19,Concentrado!$B$2:$B1008, "=Chiapas")</f>
        <v>7.7975825544685504</v>
      </c>
      <c r="F19" s="12">
        <f>SUMIFS(Concentrado!G$2:G1008,Concentrado!$A$2:$A1008,"="&amp;$A19,Concentrado!$B$2:$B1008, "=Chiapas")</f>
        <v>49.37243012643971</v>
      </c>
      <c r="G19" s="12">
        <f>SUMIFS(Concentrado!H$2:H1008,Concentrado!$A$2:$A1008,"="&amp;$A19,Concentrado!$B$2:$B1008, "=Chiapas")</f>
        <v>39.079142159191562</v>
      </c>
      <c r="H19" s="12">
        <f>SUMIFS(Concentrado!I$2:I1008,Concentrado!$A$2:$A1008,"="&amp;$A19,Concentrado!$B$2:$B1008, "=Chiapas")</f>
        <v>33.018142647264028</v>
      </c>
      <c r="I19" s="12">
        <f>SUMIFS(Concentrado!J$2:J1008,Concentrado!$A$2:$A1008,"="&amp;$A19,Concentrado!$B$2:$B1008, "=Chiapas")</f>
        <v>44.964649672733302</v>
      </c>
      <c r="J19" s="12">
        <f>SUMIFS(Concentrado!K$2:K1008,Concentrado!$A$2:$A1008,"="&amp;$A19,Concentrado!$B$2:$B1008, "=Chiapas")</f>
        <v>29.905942963280491</v>
      </c>
      <c r="K19" s="12">
        <f>SUMIFS(Concentrado!L$2:L1008,Concentrado!$A$2:$A1008,"="&amp;$A19,Concentrado!$B$2:$B1008, "=Chiapas")</f>
        <v>8.472620737034811</v>
      </c>
      <c r="L19" s="12">
        <f>SUMIFS(Concentrado!M$2:M1008,Concentrado!$A$2:$A1008,"="&amp;$A19,Concentrado!$B$2:$B1008, "=Chiapas")</f>
        <v>2.473917682906805</v>
      </c>
      <c r="M19" s="12">
        <f>SUMIFS(Concentrado!N$2:N1008,Concentrado!$A$2:$A1008,"="&amp;$A19,Concentrado!$B$2:$B1008, "=Chiapas")</f>
        <v>4.3550174689527248</v>
      </c>
      <c r="N19" s="12">
        <f>SUMIFS(Concentrado!O$2:O1008,Concentrado!$A$2:$A1008,"="&amp;$A19,Concentrado!$B$2:$B1008, "=Chiapas")</f>
        <v>0.64728382446353117</v>
      </c>
      <c r="O19" s="12">
        <f>SUMIFS(Concentrado!P$2:P1008,Concentrado!$A$2:$A1008,"="&amp;$A19,Concentrado!$B$2:$B1008, "=Chiapas")</f>
        <v>0.54614487257347832</v>
      </c>
      <c r="P19" s="12">
        <f>SUMIFS(Concentrado!Q$2:Q1008,Concentrado!$A$2:$A1008,"="&amp;$A19,Concentrado!$B$2:$B1008, "=Chiapas")</f>
        <v>4.3786153679766464</v>
      </c>
      <c r="Q19" s="12">
        <f>SUMIFS(Concentrado!R$2:R1008,Concentrado!$A$2:$A1008,"="&amp;$A19,Concentrado!$B$2:$B1008, "=Chiapas")</f>
        <v>5.320017672091625</v>
      </c>
    </row>
    <row r="20" spans="1:17" x14ac:dyDescent="0.25">
      <c r="A20" s="5">
        <v>2008</v>
      </c>
      <c r="B20" s="12">
        <f>SUMIFS(Concentrado!C$2:C1009,Concentrado!$A$2:$A1009,"="&amp;$A20,Concentrado!$B$2:$B1009, "=Chiapas")</f>
        <v>44.14195772220463</v>
      </c>
      <c r="C20" s="12">
        <f>SUMIFS(Concentrado!D$2:D1009,Concentrado!$A$2:$A1009,"="&amp;$A20,Concentrado!$B$2:$B1009, "=Chiapas")</f>
        <v>54.166227005733177</v>
      </c>
      <c r="D20" s="12">
        <f>SUMIFS(Concentrado!E$2:E1009,Concentrado!$A$2:$A1009,"="&amp;$A20,Concentrado!$B$2:$B1009, "=Chiapas")</f>
        <v>19.191943899313792</v>
      </c>
      <c r="E20" s="12">
        <f>SUMIFS(Concentrado!F$2:F1009,Concentrado!$A$2:$A1009,"="&amp;$A20,Concentrado!$B$2:$B1009, "=Chiapas")</f>
        <v>10.442675356979564</v>
      </c>
      <c r="F20" s="12">
        <f>SUMIFS(Concentrado!G$2:G1009,Concentrado!$A$2:$A1009,"="&amp;$A20,Concentrado!$B$2:$B1009, "=Chiapas")</f>
        <v>44.679664087917729</v>
      </c>
      <c r="G20" s="12">
        <f>SUMIFS(Concentrado!H$2:H1009,Concentrado!$A$2:$A1009,"="&amp;$A20,Concentrado!$B$2:$B1009, "=Chiapas")</f>
        <v>42.962864870968907</v>
      </c>
      <c r="H20" s="12">
        <f>SUMIFS(Concentrado!I$2:I1009,Concentrado!$A$2:$A1009,"="&amp;$A20,Concentrado!$B$2:$B1009, "=Chiapas")</f>
        <v>37.700315576891015</v>
      </c>
      <c r="I20" s="12">
        <f>SUMIFS(Concentrado!J$2:J1009,Concentrado!$A$2:$A1009,"="&amp;$A20,Concentrado!$B$2:$B1009, "=Chiapas")</f>
        <v>48.063979528711371</v>
      </c>
      <c r="J20" s="12">
        <f>SUMIFS(Concentrado!K$2:K1009,Concentrado!$A$2:$A1009,"="&amp;$A20,Concentrado!$B$2:$B1009, "=Chiapas")</f>
        <v>28.906186888247912</v>
      </c>
      <c r="K20" s="12">
        <f>SUMIFS(Concentrado!L$2:L1009,Concentrado!$A$2:$A1009,"="&amp;$A20,Concentrado!$B$2:$B1009, "=Chiapas")</f>
        <v>8.9568466414289301</v>
      </c>
      <c r="L20" s="12">
        <f>SUMIFS(Concentrado!M$2:M1009,Concentrado!$A$2:$A1009,"="&amp;$A20,Concentrado!$B$2:$B1009, "=Chiapas")</f>
        <v>5.4855328713057565</v>
      </c>
      <c r="M20" s="12">
        <f>SUMIFS(Concentrado!N$2:N1009,Concentrado!$A$2:$A1009,"="&amp;$A20,Concentrado!$B$2:$B1009, "=Chiapas")</f>
        <v>9.7080489303079638</v>
      </c>
      <c r="N20" s="12">
        <f>SUMIFS(Concentrado!O$2:O1009,Concentrado!$A$2:$A1009,"="&amp;$A20,Concentrado!$B$2:$B1009, "=Chiapas")</f>
        <v>1.3925472558801364</v>
      </c>
      <c r="O20" s="12">
        <f>SUMIFS(Concentrado!P$2:P1009,Concentrado!$A$2:$A1009,"="&amp;$A20,Concentrado!$B$2:$B1009, "=Chiapas")</f>
        <v>2.202763877681059</v>
      </c>
      <c r="P20" s="12">
        <f>SUMIFS(Concentrado!Q$2:Q1009,Concentrado!$A$2:$A1009,"="&amp;$A20,Concentrado!$B$2:$B1009, "=Chiapas")</f>
        <v>4.4141397323788505</v>
      </c>
      <c r="Q20" s="12">
        <f>SUMIFS(Concentrado!R$2:R1009,Concentrado!$A$2:$A1009,"="&amp;$A20,Concentrado!$B$2:$B1009, "=Chiapas")</f>
        <v>5.5926721851984462</v>
      </c>
    </row>
    <row r="21" spans="1:17" x14ac:dyDescent="0.25">
      <c r="A21" s="5">
        <v>2009</v>
      </c>
      <c r="B21" s="12">
        <f>SUMIFS(Concentrado!C$2:C1010,Concentrado!$A$2:$A1010,"="&amp;$A21,Concentrado!$B$2:$B1010, "=Chiapas")</f>
        <v>50.462690670666561</v>
      </c>
      <c r="C21" s="12">
        <f>SUMIFS(Concentrado!D$2:D1010,Concentrado!$A$2:$A1010,"="&amp;$A21,Concentrado!$B$2:$B1010, "=Chiapas")</f>
        <v>53.072829843287245</v>
      </c>
      <c r="D21" s="12">
        <f>SUMIFS(Concentrado!E$2:E1010,Concentrado!$A$2:$A1010,"="&amp;$A21,Concentrado!$B$2:$B1010, "=Chiapas")</f>
        <v>21.80559404343856</v>
      </c>
      <c r="E21" s="12">
        <f>SUMIFS(Concentrado!F$2:F1010,Concentrado!$A$2:$A1010,"="&amp;$A21,Concentrado!$B$2:$B1010, "=Chiapas")</f>
        <v>10.175943886937995</v>
      </c>
      <c r="F21" s="12">
        <f>SUMIFS(Concentrado!G$2:G1010,Concentrado!$A$2:$A1010,"="&amp;$A21,Concentrado!$B$2:$B1010, "=Chiapas")</f>
        <v>41.983818440146969</v>
      </c>
      <c r="G21" s="12">
        <f>SUMIFS(Concentrado!H$2:H1010,Concentrado!$A$2:$A1010,"="&amp;$A21,Concentrado!$B$2:$B1010, "=Chiapas")</f>
        <v>44.126822669525957</v>
      </c>
      <c r="H21" s="12">
        <f>SUMIFS(Concentrado!I$2:I1010,Concentrado!$A$2:$A1010,"="&amp;$A21,Concentrado!$B$2:$B1010, "=Chiapas")</f>
        <v>38.077126434821167</v>
      </c>
      <c r="I21" s="12">
        <f>SUMIFS(Concentrado!J$2:J1010,Concentrado!$A$2:$A1010,"="&amp;$A21,Concentrado!$B$2:$B1010, "=Chiapas")</f>
        <v>49.982768120817148</v>
      </c>
      <c r="J21" s="12">
        <f>SUMIFS(Concentrado!K$2:K1010,Concentrado!$A$2:$A1010,"="&amp;$A21,Concentrado!$B$2:$B1010, "=Chiapas")</f>
        <v>32.843443108592041</v>
      </c>
      <c r="K21" s="12">
        <f>SUMIFS(Concentrado!L$2:L1010,Concentrado!$A$2:$A1010,"="&amp;$A21,Concentrado!$B$2:$B1010, "=Chiapas")</f>
        <v>10.402520933500417</v>
      </c>
      <c r="L21" s="12">
        <f>SUMIFS(Concentrado!M$2:M1010,Concentrado!$A$2:$A1010,"="&amp;$A21,Concentrado!$B$2:$B1010, "=Chiapas")</f>
        <v>10.360575284575011</v>
      </c>
      <c r="M21" s="12">
        <f>SUMIFS(Concentrado!N$2:N1010,Concentrado!$A$2:$A1010,"="&amp;$A21,Concentrado!$B$2:$B1010, "=Chiapas")</f>
        <v>18.335010489331584</v>
      </c>
      <c r="N21" s="12">
        <f>SUMIFS(Concentrado!O$2:O1010,Concentrado!$A$2:$A1010,"="&amp;$A21,Concentrado!$B$2:$B1010, "=Chiapas")</f>
        <v>2.6415335753363309</v>
      </c>
      <c r="O21" s="12">
        <f>SUMIFS(Concentrado!P$2:P1010,Concentrado!$A$2:$A1010,"="&amp;$A21,Concentrado!$B$2:$B1010, "=Chiapas")</f>
        <v>4.5430677540446505</v>
      </c>
      <c r="P21" s="12">
        <f>SUMIFS(Concentrado!Q$2:Q1010,Concentrado!$A$2:$A1010,"="&amp;$A21,Concentrado!$B$2:$B1010, "=Chiapas")</f>
        <v>3.9638638234507639</v>
      </c>
      <c r="Q21" s="12">
        <f>SUMIFS(Concentrado!R$2:R1010,Concentrado!$A$2:$A1010,"="&amp;$A21,Concentrado!$B$2:$B1010, "=Chiapas")</f>
        <v>5.5787713070788527</v>
      </c>
    </row>
    <row r="22" spans="1:17" x14ac:dyDescent="0.25">
      <c r="A22" s="5">
        <v>2010</v>
      </c>
      <c r="B22" s="12">
        <f>SUMIFS(Concentrado!C$2:C1011,Concentrado!$A$2:$A1011,"="&amp;$A22,Concentrado!$B$2:$B1011, "=Chiapas")</f>
        <v>37.069412906707491</v>
      </c>
      <c r="C22" s="12">
        <f>SUMIFS(Concentrado!D$2:D1011,Concentrado!$A$2:$A1011,"="&amp;$A22,Concentrado!$B$2:$B1011, "=Chiapas")</f>
        <v>47.06953359781928</v>
      </c>
      <c r="D22" s="12">
        <f>SUMIFS(Concentrado!E$2:E1011,Concentrado!$A$2:$A1011,"="&amp;$A22,Concentrado!$B$2:$B1011, "=Chiapas")</f>
        <v>17.975167834318295</v>
      </c>
      <c r="E22" s="12">
        <f>SUMIFS(Concentrado!F$2:F1011,Concentrado!$A$2:$A1011,"="&amp;$A22,Concentrado!$B$2:$B1011, "=Chiapas")</f>
        <v>11.190423112541293</v>
      </c>
      <c r="F22" s="12">
        <f>SUMIFS(Concentrado!G$2:G1011,Concentrado!$A$2:$A1011,"="&amp;$A22,Concentrado!$B$2:$B1011, "=Chiapas")</f>
        <v>43.255465865944672</v>
      </c>
      <c r="G22" s="12">
        <f>SUMIFS(Concentrado!H$2:H1011,Concentrado!$A$2:$A1011,"="&amp;$A22,Concentrado!$B$2:$B1011, "=Chiapas")</f>
        <v>47.633692376921246</v>
      </c>
      <c r="H22" s="12">
        <f>SUMIFS(Concentrado!I$2:I1011,Concentrado!$A$2:$A1011,"="&amp;$A22,Concentrado!$B$2:$B1011, "=Chiapas")</f>
        <v>42.410330201890758</v>
      </c>
      <c r="I22" s="12">
        <f>SUMIFS(Concentrado!J$2:J1011,Concentrado!$A$2:$A1011,"="&amp;$A22,Concentrado!$B$2:$B1011, "=Chiapas")</f>
        <v>52.68620686443365</v>
      </c>
      <c r="J22" s="12">
        <f>SUMIFS(Concentrado!K$2:K1011,Concentrado!$A$2:$A1011,"="&amp;$A22,Concentrado!$B$2:$B1011, "=Chiapas")</f>
        <v>38.69980193112012</v>
      </c>
      <c r="K22" s="12">
        <f>SUMIFS(Concentrado!L$2:L1011,Concentrado!$A$2:$A1011,"="&amp;$A22,Concentrado!$B$2:$B1011, "=Chiapas")</f>
        <v>10.827710540302755</v>
      </c>
      <c r="L22" s="12">
        <f>SUMIFS(Concentrado!M$2:M1011,Concentrado!$A$2:$A1011,"="&amp;$A22,Concentrado!$B$2:$B1011, "=Chiapas")</f>
        <v>4.3228502157102255</v>
      </c>
      <c r="M22" s="12">
        <f>SUMIFS(Concentrado!N$2:N1011,Concentrado!$A$2:$A1011,"="&amp;$A22,Concentrado!$B$2:$B1011, "=Chiapas")</f>
        <v>7.8289553284832891</v>
      </c>
      <c r="N22" s="12">
        <f>SUMIFS(Concentrado!O$2:O1011,Concentrado!$A$2:$A1011,"="&amp;$A22,Concentrado!$B$2:$B1011, "=Chiapas")</f>
        <v>0.89092740278058435</v>
      </c>
      <c r="O22" s="12">
        <f>SUMIFS(Concentrado!P$2:P1011,Concentrado!$A$2:$A1011,"="&amp;$A22,Concentrado!$B$2:$B1011, "=Chiapas")</f>
        <v>2.0321348253718807</v>
      </c>
      <c r="P22" s="12">
        <f>SUMIFS(Concentrado!Q$2:Q1011,Concentrado!$A$2:$A1011,"="&amp;$A22,Concentrado!$B$2:$B1011, "=Chiapas")</f>
        <v>4.2610952126286508</v>
      </c>
      <c r="Q22" s="12">
        <f>SUMIFS(Concentrado!R$2:R1011,Concentrado!$A$2:$A1011,"="&amp;$A22,Concentrado!$B$2:$B1011, "=Chiapas")</f>
        <v>4.6522102321452907</v>
      </c>
    </row>
    <row r="23" spans="1:17" x14ac:dyDescent="0.25">
      <c r="A23" s="5">
        <v>2011</v>
      </c>
      <c r="B23" s="12">
        <f>SUMIFS(Concentrado!C$2:C1012,Concentrado!$A$2:$A1012,"="&amp;$A23,Concentrado!$B$2:$B1012, "=Chiapas")</f>
        <v>38.305957342485904</v>
      </c>
      <c r="C23" s="12">
        <f>SUMIFS(Concentrado!D$2:D1012,Concentrado!$A$2:$A1012,"="&amp;$A23,Concentrado!$B$2:$B1012, "=Chiapas")</f>
        <v>45.115905314483399</v>
      </c>
      <c r="D23" s="12">
        <f>SUMIFS(Concentrado!E$2:E1012,Concentrado!$A$2:$A1012,"="&amp;$A23,Concentrado!$B$2:$B1012, "=Chiapas")</f>
        <v>18.326860411840521</v>
      </c>
      <c r="E23" s="12">
        <f>SUMIFS(Concentrado!F$2:F1012,Concentrado!$A$2:$A1012,"="&amp;$A23,Concentrado!$B$2:$B1012, "=Chiapas")</f>
        <v>11.903895314232862</v>
      </c>
      <c r="F23" s="12">
        <f>SUMIFS(Concentrado!G$2:G1012,Concentrado!$A$2:$A1012,"="&amp;$A23,Concentrado!$B$2:$B1012, "=Chiapas")</f>
        <v>44.792932473545562</v>
      </c>
      <c r="G23" s="12">
        <f>SUMIFS(Concentrado!H$2:H1012,Concentrado!$A$2:$A1012,"="&amp;$A23,Concentrado!$B$2:$B1012, "=Chiapas")</f>
        <v>45.541530660552397</v>
      </c>
      <c r="H23" s="12">
        <f>SUMIFS(Concentrado!I$2:I1012,Concentrado!$A$2:$A1012,"="&amp;$A23,Concentrado!$B$2:$B1012, "=Chiapas")</f>
        <v>40.031300939110459</v>
      </c>
      <c r="I23" s="12">
        <f>SUMIFS(Concentrado!J$2:J1012,Concentrado!$A$2:$A1012,"="&amp;$A23,Concentrado!$B$2:$B1012, "=Chiapas")</f>
        <v>50.868240121956504</v>
      </c>
      <c r="J23" s="12">
        <f>SUMIFS(Concentrado!K$2:K1012,Concentrado!$A$2:$A1012,"="&amp;$A23,Concentrado!$B$2:$B1012, "=Chiapas")</f>
        <v>39.616278225587102</v>
      </c>
      <c r="K23" s="12">
        <f>SUMIFS(Concentrado!L$2:L1012,Concentrado!$A$2:$A1012,"="&amp;$A23,Concentrado!$B$2:$B1012, "=Chiapas")</f>
        <v>9.7068981869738682</v>
      </c>
      <c r="L23" s="12">
        <f>SUMIFS(Concentrado!M$2:M1012,Concentrado!$A$2:$A1012,"="&amp;$A23,Concentrado!$B$2:$B1012, "=Chiapas")</f>
        <v>4.0849863203515033</v>
      </c>
      <c r="M23" s="12">
        <f>SUMIFS(Concentrado!N$2:N1012,Concentrado!$A$2:$A1012,"="&amp;$A23,Concentrado!$B$2:$B1012, "=Chiapas")</f>
        <v>7.1175899922570496</v>
      </c>
      <c r="N23" s="12">
        <f>SUMIFS(Concentrado!O$2:O1012,Concentrado!$A$2:$A1012,"="&amp;$A23,Concentrado!$B$2:$B1012, "=Chiapas")</f>
        <v>1.0738408782586597</v>
      </c>
      <c r="O23" s="12">
        <f>SUMIFS(Concentrado!P$2:P1012,Concentrado!$A$2:$A1012,"="&amp;$A23,Concentrado!$B$2:$B1012, "=Chiapas")</f>
        <v>6.5918220208054388</v>
      </c>
      <c r="P23" s="12">
        <f>SUMIFS(Concentrado!Q$2:Q1012,Concentrado!$A$2:$A1012,"="&amp;$A23,Concentrado!$B$2:$B1012, "=Chiapas")</f>
        <v>3.4176370699970495</v>
      </c>
      <c r="Q23" s="12">
        <f>SUMIFS(Concentrado!R$2:R1012,Concentrado!$A$2:$A1012,"="&amp;$A23,Concentrado!$B$2:$B1012, "=Chiapas")</f>
        <v>4.8736717980431292</v>
      </c>
    </row>
    <row r="24" spans="1:17" x14ac:dyDescent="0.25">
      <c r="A24" s="5">
        <v>2012</v>
      </c>
      <c r="B24" s="12">
        <f>SUMIFS(Concentrado!C$2:C1013,Concentrado!$A$2:$A1013,"="&amp;$A24,Concentrado!$B$2:$B1013, "=Chiapas")</f>
        <v>43.700073503188769</v>
      </c>
      <c r="C24" s="12">
        <f>SUMIFS(Concentrado!D$2:D1013,Concentrado!$A$2:$A1013,"="&amp;$A24,Concentrado!$B$2:$B1013, "=Chiapas")</f>
        <v>54.24836710740675</v>
      </c>
      <c r="D24" s="12">
        <f>SUMIFS(Concentrado!E$2:E1013,Concentrado!$A$2:$A1013,"="&amp;$A24,Concentrado!$B$2:$B1013, "=Chiapas")</f>
        <v>16.131687790308014</v>
      </c>
      <c r="E24" s="12">
        <f>SUMIFS(Concentrado!F$2:F1013,Concentrado!$A$2:$A1013,"="&amp;$A24,Concentrado!$B$2:$B1013, "=Chiapas")</f>
        <v>12.389801447195332</v>
      </c>
      <c r="F24" s="12">
        <f>SUMIFS(Concentrado!G$2:G1013,Concentrado!$A$2:$A1013,"="&amp;$A24,Concentrado!$B$2:$B1013, "=Chiapas")</f>
        <v>54.406847090954052</v>
      </c>
      <c r="G24" s="12">
        <f>SUMIFS(Concentrado!H$2:H1013,Concentrado!$A$2:$A1013,"="&amp;$A24,Concentrado!$B$2:$B1013, "=Chiapas")</f>
        <v>49.734201849413736</v>
      </c>
      <c r="H24" s="12">
        <f>SUMIFS(Concentrado!I$2:I1013,Concentrado!$A$2:$A1013,"="&amp;$A24,Concentrado!$B$2:$B1013, "=Chiapas")</f>
        <v>43.512865990877245</v>
      </c>
      <c r="I24" s="12">
        <f>SUMIFS(Concentrado!J$2:J1013,Concentrado!$A$2:$A1013,"="&amp;$A24,Concentrado!$B$2:$B1013, "=Chiapas")</f>
        <v>55.740707801670737</v>
      </c>
      <c r="J24" s="12">
        <f>SUMIFS(Concentrado!K$2:K1013,Concentrado!$A$2:$A1013,"="&amp;$A24,Concentrado!$B$2:$B1013, "=Chiapas")</f>
        <v>39.037180781243734</v>
      </c>
      <c r="K24" s="12">
        <f>SUMIFS(Concentrado!L$2:L1013,Concentrado!$A$2:$A1013,"="&amp;$A24,Concentrado!$B$2:$B1013, "=Chiapas")</f>
        <v>10.081793511373574</v>
      </c>
      <c r="L24" s="12">
        <f>SUMIFS(Concentrado!M$2:M1013,Concentrado!$A$2:$A1013,"="&amp;$A24,Concentrado!$B$2:$B1013, "=Chiapas")</f>
        <v>7.9185740374764872</v>
      </c>
      <c r="M24" s="12">
        <f>SUMIFS(Concentrado!N$2:N1013,Concentrado!$A$2:$A1013,"="&amp;$A24,Concentrado!$B$2:$B1013, "=Chiapas")</f>
        <v>13.777054134530308</v>
      </c>
      <c r="N24" s="12">
        <f>SUMIFS(Concentrado!O$2:O1013,Concentrado!$A$2:$A1013,"="&amp;$A24,Concentrado!$B$2:$B1013, "=Chiapas")</f>
        <v>2.2233872251191267</v>
      </c>
      <c r="O24" s="12">
        <f>SUMIFS(Concentrado!P$2:P1013,Concentrado!$A$2:$A1013,"="&amp;$A24,Concentrado!$B$2:$B1013, "=Chiapas")</f>
        <v>5.4450820222729295</v>
      </c>
      <c r="P24" s="12">
        <f>SUMIFS(Concentrado!Q$2:Q1013,Concentrado!$A$2:$A1013,"="&amp;$A24,Concentrado!$B$2:$B1013, "=Chiapas")</f>
        <v>3.5325969390245984</v>
      </c>
      <c r="Q24" s="12">
        <f>SUMIFS(Concentrado!R$2:R1013,Concentrado!$A$2:$A1013,"="&amp;$A24,Concentrado!$B$2:$B1013, "=Chiapas")</f>
        <v>4.9416665045905903</v>
      </c>
    </row>
    <row r="25" spans="1:17" x14ac:dyDescent="0.25">
      <c r="A25" s="5">
        <v>2013</v>
      </c>
      <c r="B25" s="12">
        <f>SUMIFS(Concentrado!C$2:C1014,Concentrado!$A$2:$A1014,"="&amp;$A25,Concentrado!$B$2:$B1014, "=Chiapas")</f>
        <v>39.05052841790986</v>
      </c>
      <c r="C25" s="12">
        <f>SUMIFS(Concentrado!D$2:D1014,Concentrado!$A$2:$A1014,"="&amp;$A25,Concentrado!$B$2:$B1014, "=Chiapas")</f>
        <v>49.266278468164764</v>
      </c>
      <c r="D25" s="12">
        <f>SUMIFS(Concentrado!E$2:E1014,Concentrado!$A$2:$A1014,"="&amp;$A25,Concentrado!$B$2:$B1014, "=Chiapas")</f>
        <v>17.371463291270153</v>
      </c>
      <c r="E25" s="12">
        <f>SUMIFS(Concentrado!F$2:F1014,Concentrado!$A$2:$A1014,"="&amp;$A25,Concentrado!$B$2:$B1014, "=Chiapas")</f>
        <v>11.958030544688292</v>
      </c>
      <c r="F25" s="12">
        <f>SUMIFS(Concentrado!G$2:G1014,Concentrado!$A$2:$A1014,"="&amp;$A25,Concentrado!$B$2:$B1014, "=Chiapas")</f>
        <v>54.042211348864384</v>
      </c>
      <c r="G25" s="12">
        <f>SUMIFS(Concentrado!H$2:H1014,Concentrado!$A$2:$A1014,"="&amp;$A25,Concentrado!$B$2:$B1014, "=Chiapas")</f>
        <v>50.404502958194662</v>
      </c>
      <c r="H25" s="12">
        <f>SUMIFS(Concentrado!I$2:I1014,Concentrado!$A$2:$A1014,"="&amp;$A25,Concentrado!$B$2:$B1014, "=Chiapas")</f>
        <v>45.108399136269455</v>
      </c>
      <c r="I25" s="12">
        <f>SUMIFS(Concentrado!J$2:J1014,Concentrado!$A$2:$A1014,"="&amp;$A25,Concentrado!$B$2:$B1014, "=Chiapas")</f>
        <v>55.510551598780452</v>
      </c>
      <c r="J25" s="12">
        <f>SUMIFS(Concentrado!K$2:K1014,Concentrado!$A$2:$A1014,"="&amp;$A25,Concentrado!$B$2:$B1014, "=Chiapas")</f>
        <v>41.516469953965448</v>
      </c>
      <c r="K25" s="12">
        <f>SUMIFS(Concentrado!L$2:L1014,Concentrado!$A$2:$A1014,"="&amp;$A25,Concentrado!$B$2:$B1014, "=Chiapas")</f>
        <v>11.811728071409888</v>
      </c>
      <c r="L25" s="12">
        <f>SUMIFS(Concentrado!M$2:M1014,Concentrado!$A$2:$A1014,"="&amp;$A25,Concentrado!$B$2:$B1014, "=Chiapas")</f>
        <v>9.3168416140823869</v>
      </c>
      <c r="M25" s="12">
        <f>SUMIFS(Concentrado!N$2:N1014,Concentrado!$A$2:$A1014,"="&amp;$A25,Concentrado!$B$2:$B1014, "=Chiapas")</f>
        <v>15.724406741164353</v>
      </c>
      <c r="N25" s="12">
        <f>SUMIFS(Concentrado!O$2:O1014,Concentrado!$A$2:$A1014,"="&amp;$A25,Concentrado!$B$2:$B1014, "=Chiapas")</f>
        <v>3.1009342617249769</v>
      </c>
      <c r="O25" s="12">
        <f>SUMIFS(Concentrado!P$2:P1014,Concentrado!$A$2:$A1014,"="&amp;$A25,Concentrado!$B$2:$B1014, "=Chiapas")</f>
        <v>7.298623429285902</v>
      </c>
      <c r="P25" s="12">
        <f>SUMIFS(Concentrado!Q$2:Q1014,Concentrado!$A$2:$A1014,"="&amp;$A25,Concentrado!$B$2:$B1014, "=Chiapas")</f>
        <v>2.8847124662849231</v>
      </c>
      <c r="Q25" s="12">
        <f>SUMIFS(Concentrado!R$2:R1014,Concentrado!$A$2:$A1014,"="&amp;$A25,Concentrado!$B$2:$B1014, "=Chiapas")</f>
        <v>4.77536860972842</v>
      </c>
    </row>
    <row r="26" spans="1:17" x14ac:dyDescent="0.25">
      <c r="A26" s="5">
        <v>2014</v>
      </c>
      <c r="B26" s="12">
        <f>SUMIFS(Concentrado!C$2:C1015,Concentrado!$A$2:$A1015,"="&amp;$A26,Concentrado!$B$2:$B1015, "=Chiapas")</f>
        <v>43.958254257137945</v>
      </c>
      <c r="C26" s="12">
        <f>SUMIFS(Concentrado!D$2:D1015,Concentrado!$A$2:$A1015,"="&amp;$A26,Concentrado!$B$2:$B1015, "=Chiapas")</f>
        <v>69.262636781542071</v>
      </c>
      <c r="D26" s="12">
        <f>SUMIFS(Concentrado!E$2:E1015,Concentrado!$A$2:$A1015,"="&amp;$A26,Concentrado!$B$2:$B1015, "=Chiapas")</f>
        <v>18.384880400067569</v>
      </c>
      <c r="E26" s="12">
        <f>SUMIFS(Concentrado!F$2:F1015,Concentrado!$A$2:$A1015,"="&amp;$A26,Concentrado!$B$2:$B1015, "=Chiapas")</f>
        <v>12.335154798335932</v>
      </c>
      <c r="F26" s="12">
        <f>SUMIFS(Concentrado!G$2:G1015,Concentrado!$A$2:$A1015,"="&amp;$A26,Concentrado!$B$2:$B1015, "=Chiapas")</f>
        <v>53.482327534687542</v>
      </c>
      <c r="G26" s="12">
        <f>SUMIFS(Concentrado!H$2:H1015,Concentrado!$A$2:$A1015,"="&amp;$A26,Concentrado!$B$2:$B1015, "=Chiapas")</f>
        <v>55.893723008484429</v>
      </c>
      <c r="H26" s="12">
        <f>SUMIFS(Concentrado!I$2:I1015,Concentrado!$A$2:$A1015,"="&amp;$A26,Concentrado!$B$2:$B1015, "=Chiapas")</f>
        <v>48.851940351429377</v>
      </c>
      <c r="I26" s="12">
        <f>SUMIFS(Concentrado!J$2:J1015,Concentrado!$A$2:$A1015,"="&amp;$A26,Concentrado!$B$2:$B1015, "=Chiapas")</f>
        <v>62.673343301415166</v>
      </c>
      <c r="J26" s="12">
        <f>SUMIFS(Concentrado!K$2:K1015,Concentrado!$A$2:$A1015,"="&amp;$A26,Concentrado!$B$2:$B1015, "=Chiapas")</f>
        <v>45.722521186172834</v>
      </c>
      <c r="K26" s="12">
        <f>SUMIFS(Concentrado!L$2:L1015,Concentrado!$A$2:$A1015,"="&amp;$A26,Concentrado!$B$2:$B1015, "=Chiapas")</f>
        <v>13.427518789906642</v>
      </c>
      <c r="L26" s="12">
        <f>SUMIFS(Concentrado!M$2:M1015,Concentrado!$A$2:$A1015,"="&amp;$A26,Concentrado!$B$2:$B1015, "=Chiapas")</f>
        <v>8.849520229581838</v>
      </c>
      <c r="M26" s="12">
        <f>SUMIFS(Concentrado!N$2:N1015,Concentrado!$A$2:$A1015,"="&amp;$A26,Concentrado!$B$2:$B1015, "=Chiapas")</f>
        <v>15.463923564481243</v>
      </c>
      <c r="N26" s="12">
        <f>SUMIFS(Concentrado!O$2:O1015,Concentrado!$A$2:$A1015,"="&amp;$A26,Concentrado!$B$2:$B1015, "=Chiapas")</f>
        <v>2.4813681211118181</v>
      </c>
      <c r="O26" s="12">
        <f>SUMIFS(Concentrado!P$2:P1015,Concentrado!$A$2:$A1015,"="&amp;$A26,Concentrado!$B$2:$B1015, "=Chiapas")</f>
        <v>8.2717354798652991</v>
      </c>
      <c r="P26" s="12">
        <f>SUMIFS(Concentrado!Q$2:Q1015,Concentrado!$A$2:$A1015,"="&amp;$A26,Concentrado!$B$2:$B1015, "=Chiapas")</f>
        <v>3.1413881334446354</v>
      </c>
      <c r="Q26" s="12">
        <f>SUMIFS(Concentrado!R$2:R1015,Concentrado!$A$2:$A1015,"="&amp;$A26,Concentrado!$B$2:$B1015, "=Chiapas")</f>
        <v>4.4439149204826549</v>
      </c>
    </row>
    <row r="27" spans="1:17" x14ac:dyDescent="0.25">
      <c r="A27" s="5">
        <v>2015</v>
      </c>
      <c r="B27" s="12">
        <f>SUMIFS(Concentrado!C$2:C1016,Concentrado!$A$2:$A1016,"="&amp;$A27,Concentrado!$B$2:$B1016, "=Chiapas")</f>
        <v>44.746375943069822</v>
      </c>
      <c r="C27" s="12">
        <f>SUMIFS(Concentrado!D$2:D1016,Concentrado!$A$2:$A1016,"="&amp;$A27,Concentrado!$B$2:$B1016, "=Chiapas")</f>
        <v>70.315733624824006</v>
      </c>
      <c r="D27" s="12">
        <f>SUMIFS(Concentrado!E$2:E1016,Concentrado!$A$2:$A1016,"="&amp;$A27,Concentrado!$B$2:$B1016, "=Chiapas")</f>
        <v>17.820076878717934</v>
      </c>
      <c r="E27" s="12">
        <f>SUMIFS(Concentrado!F$2:F1016,Concentrado!$A$2:$A1016,"="&amp;$A27,Concentrado!$B$2:$B1016, "=Chiapas")</f>
        <v>10.860304363853848</v>
      </c>
      <c r="F27" s="12">
        <f>SUMIFS(Concentrado!G$2:G1016,Concentrado!$A$2:$A1016,"="&amp;$A27,Concentrado!$B$2:$B1016, "=Chiapas")</f>
        <v>51.392723105459446</v>
      </c>
      <c r="G27" s="12">
        <f>SUMIFS(Concentrado!H$2:H1016,Concentrado!$A$2:$A1016,"="&amp;$A27,Concentrado!$B$2:$B1016, "=Chiapas")</f>
        <v>64.489765005174434</v>
      </c>
      <c r="H27" s="12">
        <f>SUMIFS(Concentrado!I$2:I1016,Concentrado!$A$2:$A1016,"="&amp;$A27,Concentrado!$B$2:$B1016, "=Chiapas")</f>
        <v>57.30780170193794</v>
      </c>
      <c r="I27" s="12">
        <f>SUMIFS(Concentrado!J$2:J1016,Concentrado!$A$2:$A1016,"="&amp;$A27,Concentrado!$B$2:$B1016, "=Chiapas")</f>
        <v>71.394811459680227</v>
      </c>
      <c r="J27" s="12">
        <f>SUMIFS(Concentrado!K$2:K1016,Concentrado!$A$2:$A1016,"="&amp;$A27,Concentrado!$B$2:$B1016, "=Chiapas")</f>
        <v>50.52922867188952</v>
      </c>
      <c r="K27" s="12">
        <f>SUMIFS(Concentrado!L$2:L1016,Concentrado!$A$2:$A1016,"="&amp;$A27,Concentrado!$B$2:$B1016, "=Chiapas")</f>
        <v>14.714141533462238</v>
      </c>
      <c r="L27" s="12">
        <f>SUMIFS(Concentrado!M$2:M1016,Concentrado!$A$2:$A1016,"="&amp;$A27,Concentrado!$B$2:$B1016, "=Chiapas")</f>
        <v>10.249030722411597</v>
      </c>
      <c r="M27" s="12">
        <f>SUMIFS(Concentrado!N$2:N1016,Concentrado!$A$2:$A1016,"="&amp;$A27,Concentrado!$B$2:$B1016, "=Chiapas")</f>
        <v>18.449191694788873</v>
      </c>
      <c r="N27" s="12">
        <f>SUMIFS(Concentrado!O$2:O1016,Concentrado!$A$2:$A1016,"="&amp;$A27,Concentrado!$B$2:$B1016, "=Chiapas")</f>
        <v>2.3650455141923055</v>
      </c>
      <c r="O27" s="12">
        <f>SUMIFS(Concentrado!P$2:P1016,Concentrado!$A$2:$A1016,"="&amp;$A27,Concentrado!$B$2:$B1016, "=Chiapas")</f>
        <v>7.7528720193416873</v>
      </c>
      <c r="P27" s="12">
        <f>SUMIFS(Concentrado!Q$2:Q1016,Concentrado!$A$2:$A1016,"="&amp;$A27,Concentrado!$B$2:$B1016, "=Chiapas")</f>
        <v>2.7506589806472301</v>
      </c>
      <c r="Q27" s="12">
        <f>SUMIFS(Concentrado!R$2:R1016,Concentrado!$A$2:$A1016,"="&amp;$A27,Concentrado!$B$2:$B1016, "=Chiapas")</f>
        <v>4.3332299010196094</v>
      </c>
    </row>
    <row r="28" spans="1:17" x14ac:dyDescent="0.25">
      <c r="A28" s="5">
        <v>2016</v>
      </c>
      <c r="B28" s="12">
        <f>SUMIFS(Concentrado!C$2:C1017,Concentrado!$A$2:$A1017,"="&amp;$A28,Concentrado!$B$2:$B1017, "=Chiapas")</f>
        <v>45.140648758236189</v>
      </c>
      <c r="C28" s="12">
        <f>SUMIFS(Concentrado!D$2:D1017,Concentrado!$A$2:$A1017,"="&amp;$A28,Concentrado!$B$2:$B1017, "=Chiapas")</f>
        <v>75.867967562088182</v>
      </c>
      <c r="D28" s="12">
        <f>SUMIFS(Concentrado!E$2:E1017,Concentrado!$A$2:$A1017,"="&amp;$A28,Concentrado!$B$2:$B1017, "=Chiapas")</f>
        <v>18.98448632446944</v>
      </c>
      <c r="E28" s="12">
        <f>SUMIFS(Concentrado!F$2:F1017,Concentrado!$A$2:$A1017,"="&amp;$A28,Concentrado!$B$2:$B1017, "=Chiapas")</f>
        <v>13.177466978161142</v>
      </c>
      <c r="F28" s="12">
        <f>SUMIFS(Concentrado!G$2:G1017,Concentrado!$A$2:$A1017,"="&amp;$A28,Concentrado!$B$2:$B1017, "=Chiapas")</f>
        <v>45.891031745121211</v>
      </c>
      <c r="G28" s="12">
        <f>SUMIFS(Concentrado!H$2:H1017,Concentrado!$A$2:$A1017,"="&amp;$A28,Concentrado!$B$2:$B1017, "=Chiapas")</f>
        <v>65.833089850395183</v>
      </c>
      <c r="H28" s="12">
        <f>SUMIFS(Concentrado!I$2:I1017,Concentrado!$A$2:$A1017,"="&amp;$A28,Concentrado!$B$2:$B1017, "=Chiapas")</f>
        <v>60.6203941082426</v>
      </c>
      <c r="I28" s="12">
        <f>SUMIFS(Concentrado!J$2:J1017,Concentrado!$A$2:$A1017,"="&amp;$A28,Concentrado!$B$2:$B1017, "=Chiapas")</f>
        <v>70.840037815277242</v>
      </c>
      <c r="J28" s="12">
        <f>SUMIFS(Concentrado!K$2:K1017,Concentrado!$A$2:$A1017,"="&amp;$A28,Concentrado!$B$2:$B1017, "=Chiapas")</f>
        <v>53.096583872580062</v>
      </c>
      <c r="K28" s="12">
        <f>SUMIFS(Concentrado!L$2:L1017,Concentrado!$A$2:$A1017,"="&amp;$A28,Concentrado!$B$2:$B1017, "=Chiapas")</f>
        <v>12.143248057451098</v>
      </c>
      <c r="L28" s="12">
        <f>SUMIFS(Concentrado!M$2:M1017,Concentrado!$A$2:$A1017,"="&amp;$A28,Concentrado!$B$2:$B1017, "=Chiapas")</f>
        <v>10.215159816268022</v>
      </c>
      <c r="M28" s="12">
        <f>SUMIFS(Concentrado!N$2:N1017,Concentrado!$A$2:$A1017,"="&amp;$A28,Concentrado!$B$2:$B1017, "=Chiapas")</f>
        <v>17.671488170130644</v>
      </c>
      <c r="N28" s="12">
        <f>SUMIFS(Concentrado!O$2:O1017,Concentrado!$A$2:$A1017,"="&amp;$A28,Concentrado!$B$2:$B1017, "=Chiapas")</f>
        <v>3.0531365707969669</v>
      </c>
      <c r="O28" s="12">
        <f>SUMIFS(Concentrado!P$2:P1017,Concentrado!$A$2:$A1017,"="&amp;$A28,Concentrado!$B$2:$B1017, "=Chiapas")</f>
        <v>7.3395500953652215</v>
      </c>
      <c r="P28" s="12">
        <f>SUMIFS(Concentrado!Q$2:Q1017,Concentrado!$A$2:$A1017,"="&amp;$A28,Concentrado!$B$2:$B1017, "=Chiapas")</f>
        <v>3.8561764823661502</v>
      </c>
      <c r="Q28" s="12">
        <f>SUMIFS(Concentrado!R$2:R1017,Concentrado!$A$2:$A1017,"="&amp;$A28,Concentrado!$B$2:$B1017, "=Chiapas")</f>
        <v>5.2466247332193285</v>
      </c>
    </row>
    <row r="29" spans="1:17" x14ac:dyDescent="0.25">
      <c r="A29" s="5">
        <v>2017</v>
      </c>
      <c r="B29" s="12">
        <f>SUMIFS(Concentrado!C$2:C1018,Concentrado!$A$2:$A1018,"="&amp;$A29,Concentrado!$B$2:$B1018, "=Chiapas")</f>
        <v>28.28755963697105</v>
      </c>
      <c r="C29" s="12">
        <f>SUMIFS(Concentrado!D$2:D1018,Concentrado!$A$2:$A1018,"="&amp;$A29,Concentrado!$B$2:$B1018, "=Chiapas")</f>
        <v>57.681336689913032</v>
      </c>
      <c r="D29" s="12">
        <f>SUMIFS(Concentrado!E$2:E1018,Concentrado!$A$2:$A1018,"="&amp;$A29,Concentrado!$B$2:$B1018, "=Chiapas")</f>
        <v>16.884278200730154</v>
      </c>
      <c r="E29" s="12">
        <f>SUMIFS(Concentrado!F$2:F1018,Concentrado!$A$2:$A1018,"="&amp;$A29,Concentrado!$B$2:$B1018, "=Chiapas")</f>
        <v>11.376959989333194</v>
      </c>
      <c r="F29" s="12">
        <f>SUMIFS(Concentrado!G$2:G1018,Concentrado!$A$2:$A1018,"="&amp;$A29,Concentrado!$B$2:$B1018, "=Chiapas")</f>
        <v>49.514590113772293</v>
      </c>
      <c r="G29" s="12">
        <f>SUMIFS(Concentrado!H$2:H1018,Concentrado!$A$2:$A1018,"="&amp;$A29,Concentrado!$B$2:$B1018, "=Chiapas")</f>
        <v>69.698022685894244</v>
      </c>
      <c r="H29" s="12">
        <f>SUMIFS(Concentrado!I$2:I1018,Concentrado!$A$2:$A1018,"="&amp;$A29,Concentrado!$B$2:$B1018, "=Chiapas")</f>
        <v>63.383824269185624</v>
      </c>
      <c r="I29" s="12">
        <f>SUMIFS(Concentrado!J$2:J1018,Concentrado!$A$2:$A1018,"="&amp;$A29,Concentrado!$B$2:$B1018, "=Chiapas")</f>
        <v>75.759147434168582</v>
      </c>
      <c r="J29" s="12">
        <f>SUMIFS(Concentrado!K$2:K1018,Concentrado!$A$2:$A1018,"="&amp;$A29,Concentrado!$B$2:$B1018, "=Chiapas")</f>
        <v>56.448280745606418</v>
      </c>
      <c r="K29" s="12">
        <f>SUMIFS(Concentrado!L$2:L1018,Concentrado!$A$2:$A1018,"="&amp;$A29,Concentrado!$B$2:$B1018, "=Chiapas")</f>
        <v>12.629230609750934</v>
      </c>
      <c r="L29" s="12">
        <f>SUMIFS(Concentrado!M$2:M1018,Concentrado!$A$2:$A1018,"="&amp;$A29,Concentrado!$B$2:$B1018, "=Chiapas")</f>
        <v>10.366189286616374</v>
      </c>
      <c r="M29" s="12">
        <f>SUMIFS(Concentrado!N$2:N1018,Concentrado!$A$2:$A1018,"="&amp;$A29,Concentrado!$B$2:$B1018, "=Chiapas")</f>
        <v>18.817655059340822</v>
      </c>
      <c r="N29" s="12">
        <f>SUMIFS(Concentrado!O$2:O1018,Concentrado!$A$2:$A1018,"="&amp;$A29,Concentrado!$B$2:$B1018, "=Chiapas")</f>
        <v>2.2534590596565729</v>
      </c>
      <c r="O29" s="12">
        <f>SUMIFS(Concentrado!P$2:P1018,Concentrado!$A$2:$A1018,"="&amp;$A29,Concentrado!$B$2:$B1018, "=Chiapas")</f>
        <v>6.7861678510145316</v>
      </c>
      <c r="P29" s="12">
        <f>SUMIFS(Concentrado!Q$2:Q1018,Concentrado!$A$2:$A1018,"="&amp;$A29,Concentrado!$B$2:$B1018, "=Chiapas")</f>
        <v>3.0478056529312227</v>
      </c>
      <c r="Q29" s="12">
        <f>SUMIFS(Concentrado!R$2:R1018,Concentrado!$A$2:$A1018,"="&amp;$A29,Concentrado!$B$2:$B1018, "=Chiapas")</f>
        <v>4.4165806467626103</v>
      </c>
    </row>
    <row r="30" spans="1:17" x14ac:dyDescent="0.25">
      <c r="A30" s="5">
        <v>2018</v>
      </c>
      <c r="B30" s="12">
        <f>SUMIFS(Concentrado!C$2:C1019,Concentrado!$A$2:$A1019,"="&amp;$A30,Concentrado!$B$2:$B1019, "=Chiapas")</f>
        <v>27.003681028098043</v>
      </c>
      <c r="C30" s="12">
        <f>SUMIFS(Concentrado!D$2:D1019,Concentrado!$A$2:$A1019,"="&amp;$A30,Concentrado!$B$2:$B1019, "=Chiapas")</f>
        <v>47.690711523307648</v>
      </c>
      <c r="D30" s="12">
        <f>SUMIFS(Concentrado!E$2:E1019,Concentrado!$A$2:$A1019,"="&amp;$A30,Concentrado!$B$2:$B1019, "=Chiapas")</f>
        <v>16.94039521942047</v>
      </c>
      <c r="E30" s="12">
        <f>SUMIFS(Concentrado!F$2:F1019,Concentrado!$A$2:$A1019,"="&amp;$A30,Concentrado!$B$2:$B1019, "=Chiapas")</f>
        <v>12.281786534079838</v>
      </c>
      <c r="F30" s="12">
        <f>SUMIFS(Concentrado!G$2:G1019,Concentrado!$A$2:$A1019,"="&amp;$A30,Concentrado!$B$2:$B1019, "=Chiapas")</f>
        <v>45.886995625439745</v>
      </c>
      <c r="G30" s="12">
        <f>SUMIFS(Concentrado!H$2:H1019,Concentrado!$A$2:$A1019,"="&amp;$A30,Concentrado!$B$2:$B1019, "=Chiapas")</f>
        <v>74.336760984128134</v>
      </c>
      <c r="H30" s="12">
        <f>SUMIFS(Concentrado!I$2:I1019,Concentrado!$A$2:$A1019,"="&amp;$A30,Concentrado!$B$2:$B1019, "=Chiapas")</f>
        <v>68.903035771578175</v>
      </c>
      <c r="I30" s="12">
        <f>SUMIFS(Concentrado!J$2:J1019,Concentrado!$A$2:$A1019,"="&amp;$A30,Concentrado!$B$2:$B1019, "=Chiapas")</f>
        <v>79.549228083729886</v>
      </c>
      <c r="J30" s="12">
        <f>SUMIFS(Concentrado!K$2:K1019,Concentrado!$A$2:$A1019,"="&amp;$A30,Concentrado!$B$2:$B1019, "=Chiapas")</f>
        <v>59.886384816033598</v>
      </c>
      <c r="K30" s="12">
        <f>SUMIFS(Concentrado!L$2:L1019,Concentrado!$A$2:$A1019,"="&amp;$A30,Concentrado!$B$2:$B1019, "=Chiapas")</f>
        <v>12.024007035392099</v>
      </c>
      <c r="L30" s="12">
        <f>SUMIFS(Concentrado!M$2:M1019,Concentrado!$A$2:$A1019,"="&amp;$A30,Concentrado!$B$2:$B1019, "=Chiapas")</f>
        <v>11.017513172937752</v>
      </c>
      <c r="M30" s="12">
        <f>SUMIFS(Concentrado!N$2:N1019,Concentrado!$A$2:$A1019,"="&amp;$A30,Concentrado!$B$2:$B1019, "=Chiapas")</f>
        <v>19.859638973054764</v>
      </c>
      <c r="N30" s="12">
        <f>SUMIFS(Concentrado!O$2:O1019,Concentrado!$A$2:$A1019,"="&amp;$A30,Concentrado!$B$2:$B1019, "=Chiapas")</f>
        <v>2.5354335644216692</v>
      </c>
      <c r="O30" s="12">
        <f>SUMIFS(Concentrado!P$2:P1019,Concentrado!$A$2:$A1019,"="&amp;$A30,Concentrado!$B$2:$B1019, "=Chiapas")</f>
        <v>6.3419126920410429</v>
      </c>
      <c r="P30" s="12">
        <f>SUMIFS(Concentrado!Q$2:Q1019,Concentrado!$A$2:$A1019,"="&amp;$A30,Concentrado!$B$2:$B1019, "=Chiapas")</f>
        <v>3.3969167857834179</v>
      </c>
      <c r="Q30" s="12">
        <f>SUMIFS(Concentrado!R$2:R1019,Concentrado!$A$2:$A1019,"="&amp;$A30,Concentrado!$B$2:$B1019, "=Chiapas")</f>
        <v>4.8167920560315132</v>
      </c>
    </row>
    <row r="31" spans="1:17" x14ac:dyDescent="0.25">
      <c r="A31" s="5">
        <v>2019</v>
      </c>
      <c r="B31" s="12">
        <f>SUMIFS(Concentrado!C$2:C1020,Concentrado!$A$2:$A1020,"="&amp;$A31,Concentrado!$B$2:$B1020, "=Chiapas")</f>
        <v>23.22957456693436</v>
      </c>
      <c r="C31" s="12">
        <f>SUMIFS(Concentrado!D$2:D1020,Concentrado!$A$2:$A1020,"="&amp;$A31,Concentrado!$B$2:$B1020, "=Chiapas")</f>
        <v>48.197416618469248</v>
      </c>
      <c r="D31" s="12">
        <f>SUMIFS(Concentrado!E$2:E1020,Concentrado!$A$2:$A1020,"="&amp;$A31,Concentrado!$B$2:$B1020, "=Chiapas")</f>
        <v>15.687537283702918</v>
      </c>
      <c r="E31" s="12">
        <f>SUMIFS(Concentrado!F$2:F1020,Concentrado!$A$2:$A1020,"="&amp;$A31,Concentrado!$B$2:$B1020, "=Chiapas")</f>
        <v>11.421628022345109</v>
      </c>
      <c r="F31" s="12">
        <f>SUMIFS(Concentrado!G$2:G1020,Concentrado!$A$2:$A1020,"="&amp;$A31,Concentrado!$B$2:$B1020, "=Chiapas")</f>
        <v>45.080542154675186</v>
      </c>
      <c r="G31" s="12">
        <f>SUMIFS(Concentrado!H$2:H1020,Concentrado!$A$2:$A1020,"="&amp;$A31,Concentrado!$B$2:$B1020, "=Chiapas")</f>
        <v>76.741486369621271</v>
      </c>
      <c r="H31" s="12">
        <f>SUMIFS(Concentrado!I$2:I1020,Concentrado!$A$2:$A1020,"="&amp;$A31,Concentrado!$B$2:$B1020, "=Chiapas")</f>
        <v>71.704582906886429</v>
      </c>
      <c r="I31" s="12">
        <f>SUMIFS(Concentrado!J$2:J1020,Concentrado!$A$2:$A1020,"="&amp;$A31,Concentrado!$B$2:$B1020, "=Chiapas")</f>
        <v>81.570000551429843</v>
      </c>
      <c r="J31" s="12">
        <f>SUMIFS(Concentrado!K$2:K1020,Concentrado!$A$2:$A1020,"="&amp;$A31,Concentrado!$B$2:$B1020, "=Chiapas")</f>
        <v>62.646834050696839</v>
      </c>
      <c r="K31" s="12">
        <f>SUMIFS(Concentrado!L$2:L1020,Concentrado!$A$2:$A1020,"="&amp;$A31,Concentrado!$B$2:$B1020, "=Chiapas")</f>
        <v>11.066781029306252</v>
      </c>
      <c r="L31" s="12">
        <f>SUMIFS(Concentrado!M$2:M1020,Concentrado!$A$2:$A1020,"="&amp;$A31,Concentrado!$B$2:$B1020, "=Chiapas")</f>
        <v>11.066781029306252</v>
      </c>
      <c r="M31" s="12">
        <f>SUMIFS(Concentrado!N$2:N1020,Concentrado!$A$2:$A1020,"="&amp;$A31,Concentrado!$B$2:$B1020, "=Chiapas")</f>
        <v>20.042552437141818</v>
      </c>
      <c r="N31" s="12">
        <f>SUMIFS(Concentrado!O$2:O1020,Concentrado!$A$2:$A1020,"="&amp;$A31,Concentrado!$B$2:$B1020, "=Chiapas")</f>
        <v>2.4970408332070364</v>
      </c>
      <c r="O31" s="12">
        <f>SUMIFS(Concentrado!P$2:P1020,Concentrado!$A$2:$A1020,"="&amp;$A31,Concentrado!$B$2:$B1020, "=Chiapas")</f>
        <v>5.9077664259728282</v>
      </c>
      <c r="P31" s="12">
        <f>SUMIFS(Concentrado!Q$2:Q1020,Concentrado!$A$2:$A1020,"="&amp;$A31,Concentrado!$B$2:$B1020, "=Chiapas")</f>
        <v>3.5413699293780008</v>
      </c>
      <c r="Q31" s="12">
        <f>SUMIFS(Concentrado!R$2:R1020,Concentrado!$A$2:$A1020,"="&amp;$A31,Concentrado!$B$2:$B1020, "=Chiapas")</f>
        <v>4.8516768032478614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"=Chihuahua")</f>
        <v>83.222573132217207</v>
      </c>
      <c r="C2" s="12">
        <f>SUMIFS(Concentrado!D$2:D991,Concentrado!$A$2:$A991,"="&amp;$A2,Concentrado!$B$2:$B991, "=Chihuahua")</f>
        <v>73.772390835152237</v>
      </c>
      <c r="D2" s="12">
        <f>SUMIFS(Concentrado!E$2:E991,Concentrado!$A$2:$A991,"="&amp;$A2,Concentrado!$B$2:$B991, "=Chihuahua")</f>
        <v>29.105878816817491</v>
      </c>
      <c r="E2" s="12">
        <f>SUMIFS(Concentrado!F$2:F991,Concentrado!$A$2:$A991,"="&amp;$A2,Concentrado!$B$2:$B991, "=Chihuahua")</f>
        <v>17.691808692575339</v>
      </c>
      <c r="F2" s="12">
        <f>SUMIFS(Concentrado!G$2:G991,Concentrado!$A$2:$A991,"="&amp;$A2,Concentrado!$B$2:$B991, "=Chihuahua")</f>
        <v>40.199140356844673</v>
      </c>
      <c r="G2" s="12">
        <f>SUMIFS(Concentrado!H$2:H991,Concentrado!$A$2:$A991,"="&amp;$A2,Concentrado!$B$2:$B991, "=Chihuahua")</f>
        <v>44.320352728330867</v>
      </c>
      <c r="H2" s="12">
        <f>SUMIFS(Concentrado!I$2:I991,Concentrado!$A$2:$A991,"="&amp;$A2,Concentrado!$B$2:$B991, "=Chihuahua")</f>
        <v>36.08845382691598</v>
      </c>
      <c r="I2" s="12">
        <f>SUMIFS(Concentrado!J$2:J991,Concentrado!$A$2:$A991,"="&amp;$A2,Concentrado!$B$2:$B991, "=Chihuahua")</f>
        <v>51.940689433474347</v>
      </c>
      <c r="J2" s="12">
        <f>SUMIFS(Concentrado!K$2:K991,Concentrado!$A$2:$A991,"="&amp;$A2,Concentrado!$B$2:$B991, "=Chihuahua")</f>
        <v>55.825457673865465</v>
      </c>
      <c r="K2" s="12">
        <f>SUMIFS(Concentrado!L$2:L991,Concentrado!$A$2:$A991,"="&amp;$A2,Concentrado!$B$2:$B991, "=Chihuahua")</f>
        <v>9.1329183588264318</v>
      </c>
      <c r="L2" s="12">
        <f>SUMIFS(Concentrado!M$2:M991,Concentrado!$A$2:$A991,"="&amp;$A2,Concentrado!$B$2:$B991, "=Chihuahua")</f>
        <v>12.098151592211638</v>
      </c>
      <c r="M2" s="12">
        <f>SUMIFS(Concentrado!N$2:N991,Concentrado!$A$2:$A991,"="&amp;$A2,Concentrado!$B$2:$B991, "=Chihuahua")</f>
        <v>21.874183172988463</v>
      </c>
      <c r="N2" s="12">
        <f>SUMIFS(Concentrado!O$2:O991,Concentrado!$A$2:$A991,"="&amp;$A2,Concentrado!$B$2:$B991, "=Chihuahua")</f>
        <v>2.1378027663167796</v>
      </c>
      <c r="O2" s="12">
        <f>SUMIFS(Concentrado!P$2:P991,Concentrado!$A$2:$A991,"="&amp;$A2,Concentrado!$B$2:$B991, "=Chihuahua")</f>
        <v>3.7513563497802176</v>
      </c>
      <c r="P2" s="12">
        <f>SUMIFS(Concentrado!Q$2:Q991,Concentrado!$A$2:$A991,"="&amp;$A2,Concentrado!$B$2:$B991, "=Chihuahua")</f>
        <v>9.3701370174972478</v>
      </c>
      <c r="Q2" s="12">
        <f>SUMIFS(Concentrado!R$2:R991,Concentrado!$A$2:$A991,"="&amp;$A2,Concentrado!$B$2:$B991, "=Chihuahua")</f>
        <v>0.71165597601244923</v>
      </c>
    </row>
    <row r="3" spans="1:17" x14ac:dyDescent="0.25">
      <c r="A3" s="5">
        <v>1991</v>
      </c>
      <c r="B3" s="12">
        <f>SUMIFS(Concentrado!C$2:C992,Concentrado!$A$2:$A992,"="&amp;$A3,Concentrado!$B$2:$B992, "=Chihuahua")</f>
        <v>40.799673602611179</v>
      </c>
      <c r="C3" s="12">
        <f>SUMIFS(Concentrado!D$2:D992,Concentrado!$A$2:$A992,"="&amp;$A3,Concentrado!$B$2:$B992, "=Chihuahua")</f>
        <v>75.899392804857555</v>
      </c>
      <c r="D3" s="12">
        <f>SUMIFS(Concentrado!E$2:E992,Concentrado!$A$2:$A992,"="&amp;$A3,Concentrado!$B$2:$B992, "=Chihuahua")</f>
        <v>23.826455429865913</v>
      </c>
      <c r="E3" s="12">
        <f>SUMIFS(Concentrado!F$2:F992,Concentrado!$A$2:$A992,"="&amp;$A3,Concentrado!$B$2:$B992, "=Chihuahua")</f>
        <v>21.077249034112153</v>
      </c>
      <c r="F3" s="12">
        <f>SUMIFS(Concentrado!G$2:G992,Concentrado!$A$2:$A992,"="&amp;$A3,Concentrado!$B$2:$B992, "=Chihuahua")</f>
        <v>46.532107153936217</v>
      </c>
      <c r="G3" s="12">
        <f>SUMIFS(Concentrado!H$2:H992,Concentrado!$A$2:$A992,"="&amp;$A3,Concentrado!$B$2:$B992, "=Chihuahua")</f>
        <v>38.437043100918117</v>
      </c>
      <c r="H3" s="12">
        <f>SUMIFS(Concentrado!I$2:I992,Concentrado!$A$2:$A992,"="&amp;$A3,Concentrado!$B$2:$B992, "=Chihuahua")</f>
        <v>34.776721853460167</v>
      </c>
      <c r="I3" s="12">
        <f>SUMIFS(Concentrado!J$2:J992,Concentrado!$A$2:$A992,"="&amp;$A3,Concentrado!$B$2:$B992, "=Chihuahua")</f>
        <v>41.251379560676675</v>
      </c>
      <c r="J3" s="12">
        <f>SUMIFS(Concentrado!K$2:K992,Concentrado!$A$2:$A992,"="&amp;$A3,Concentrado!$B$2:$B992, "=Chihuahua")</f>
        <v>53.247292102579728</v>
      </c>
      <c r="K3" s="12">
        <f>SUMIFS(Concentrado!L$2:L992,Concentrado!$A$2:$A992,"="&amp;$A3,Concentrado!$B$2:$B992, "=Chihuahua")</f>
        <v>11.910069693242235</v>
      </c>
      <c r="L3" s="12">
        <f>SUMIFS(Concentrado!M$2:M992,Concentrado!$A$2:$A992,"="&amp;$A3,Concentrado!$B$2:$B992, "=Chihuahua")</f>
        <v>17.787766424972169</v>
      </c>
      <c r="M3" s="12">
        <f>SUMIFS(Concentrado!N$2:N992,Concentrado!$A$2:$A992,"="&amp;$A3,Concentrado!$B$2:$B992, "=Chihuahua")</f>
        <v>32.458273729896156</v>
      </c>
      <c r="N3" s="12">
        <f>SUMIFS(Concentrado!O$2:O992,Concentrado!$A$2:$A992,"="&amp;$A3,Concentrado!$B$2:$B992, "=Chihuahua")</f>
        <v>2.6314200845459794</v>
      </c>
      <c r="O3" s="12">
        <f>SUMIFS(Concentrado!P$2:P992,Concentrado!$A$2:$A992,"="&amp;$A3,Concentrado!$B$2:$B992, "=Chihuahua")</f>
        <v>6.5624560962444267</v>
      </c>
      <c r="P3" s="12">
        <f>SUMIFS(Concentrado!Q$2:Q992,Concentrado!$A$2:$A992,"="&amp;$A3,Concentrado!$B$2:$B992, "=Chihuahua")</f>
        <v>7.1924446848800496</v>
      </c>
      <c r="Q3" s="12">
        <f>SUMIFS(Concentrado!R$2:R992,Concentrado!$A$2:$A992,"="&amp;$A3,Concentrado!$B$2:$B992, "=Chihuahua")</f>
        <v>1.0827336084765669</v>
      </c>
    </row>
    <row r="4" spans="1:17" x14ac:dyDescent="0.25">
      <c r="A4" s="5">
        <v>1992</v>
      </c>
      <c r="B4" s="12">
        <f>SUMIFS(Concentrado!C$2:C993,Concentrado!$A$2:$A993,"="&amp;$A4,Concentrado!$B$2:$B993, "=Chihuahua")</f>
        <v>31.601362107308773</v>
      </c>
      <c r="C4" s="12">
        <f>SUMIFS(Concentrado!D$2:D993,Concentrado!$A$2:$A993,"="&amp;$A4,Concentrado!$B$2:$B993, "=Chihuahua")</f>
        <v>80.92311418133275</v>
      </c>
      <c r="D4" s="12">
        <f>SUMIFS(Concentrado!E$2:E993,Concentrado!$A$2:$A993,"="&amp;$A4,Concentrado!$B$2:$B993, "=Chihuahua")</f>
        <v>24.200243768878842</v>
      </c>
      <c r="E4" s="12">
        <f>SUMIFS(Concentrado!F$2:F993,Concentrado!$A$2:$A993,"="&amp;$A4,Concentrado!$B$2:$B993, "=Chihuahua")</f>
        <v>18.370987970535761</v>
      </c>
      <c r="F4" s="12">
        <f>SUMIFS(Concentrado!G$2:G993,Concentrado!$A$2:$A993,"="&amp;$A4,Concentrado!$B$2:$B993, "=Chihuahua")</f>
        <v>37.873821905635914</v>
      </c>
      <c r="G4" s="12">
        <f>SUMIFS(Concentrado!H$2:H993,Concentrado!$A$2:$A993,"="&amp;$A4,Concentrado!$B$2:$B993, "=Chihuahua")</f>
        <v>35.382771579801016</v>
      </c>
      <c r="H4" s="12">
        <f>SUMIFS(Concentrado!I$2:I993,Concentrado!$A$2:$A993,"="&amp;$A4,Concentrado!$B$2:$B993, "=Chihuahua")</f>
        <v>28.907639335578342</v>
      </c>
      <c r="I4" s="12">
        <f>SUMIFS(Concentrado!J$2:J993,Concentrado!$A$2:$A993,"="&amp;$A4,Concentrado!$B$2:$B993, "=Chihuahua")</f>
        <v>41.7083308416832</v>
      </c>
      <c r="J4" s="12">
        <f>SUMIFS(Concentrado!K$2:K993,Concentrado!$A$2:$A993,"="&amp;$A4,Concentrado!$B$2:$B993, "=Chihuahua")</f>
        <v>52.033487617354432</v>
      </c>
      <c r="K4" s="12">
        <f>SUMIFS(Concentrado!L$2:L993,Concentrado!$A$2:$A993,"="&amp;$A4,Concentrado!$B$2:$B993, "=Chihuahua")</f>
        <v>10.822965424409722</v>
      </c>
      <c r="L4" s="12">
        <f>SUMIFS(Concentrado!M$2:M993,Concentrado!$A$2:$A993,"="&amp;$A4,Concentrado!$B$2:$B993, "=Chihuahua")</f>
        <v>18.202260031961806</v>
      </c>
      <c r="M4" s="12">
        <f>SUMIFS(Concentrado!N$2:N993,Concentrado!$A$2:$A993,"="&amp;$A4,Concentrado!$B$2:$B993, "=Chihuahua")</f>
        <v>33.296757349880814</v>
      </c>
      <c r="N4" s="12">
        <f>SUMIFS(Concentrado!O$2:O993,Concentrado!$A$2:$A993,"="&amp;$A4,Concentrado!$B$2:$B993, "=Chihuahua")</f>
        <v>2.9521323100283934</v>
      </c>
      <c r="O4" s="12">
        <f>SUMIFS(Concentrado!P$2:P993,Concentrado!$A$2:$A993,"="&amp;$A4,Concentrado!$B$2:$B993, "=Chihuahua")</f>
        <v>5.0163441613402213</v>
      </c>
      <c r="P4" s="12">
        <f>SUMIFS(Concentrado!Q$2:Q993,Concentrado!$A$2:$A993,"="&amp;$A4,Concentrado!$B$2:$B993, "=Chihuahua")</f>
        <v>7.0765543159602027</v>
      </c>
      <c r="Q4" s="12">
        <f>SUMIFS(Concentrado!R$2:R993,Concentrado!$A$2:$A993,"="&amp;$A4,Concentrado!$B$2:$B993, "=Chihuahua")</f>
        <v>1.9299693588982372</v>
      </c>
    </row>
    <row r="5" spans="1:17" x14ac:dyDescent="0.25">
      <c r="A5" s="5">
        <v>1993</v>
      </c>
      <c r="B5" s="12">
        <f>SUMIFS(Concentrado!C$2:C994,Concentrado!$A$2:$A994,"="&amp;$A5,Concentrado!$B$2:$B994, "=Chihuahua")</f>
        <v>31.119125174499768</v>
      </c>
      <c r="C5" s="12">
        <f>SUMIFS(Concentrado!D$2:D994,Concentrado!$A$2:$A994,"="&amp;$A5,Concentrado!$B$2:$B994, "=Chihuahua")</f>
        <v>75.907398790134948</v>
      </c>
      <c r="D5" s="12">
        <f>SUMIFS(Concentrado!E$2:E994,Concentrado!$A$2:$A994,"="&amp;$A5,Concentrado!$B$2:$B994, "=Chihuahua")</f>
        <v>27.591751088341294</v>
      </c>
      <c r="E5" s="12">
        <f>SUMIFS(Concentrado!F$2:F994,Concentrado!$A$2:$A994,"="&amp;$A5,Concentrado!$B$2:$B994, "=Chihuahua")</f>
        <v>17.202264567422656</v>
      </c>
      <c r="F5" s="12">
        <f>SUMIFS(Concentrado!G$2:G994,Concentrado!$A$2:$A994,"="&amp;$A5,Concentrado!$B$2:$B994, "=Chihuahua")</f>
        <v>47.57284297193673</v>
      </c>
      <c r="G5" s="12">
        <f>SUMIFS(Concentrado!H$2:H994,Concentrado!$A$2:$A994,"="&amp;$A5,Concentrado!$B$2:$B994, "=Chihuahua")</f>
        <v>37.095355817096547</v>
      </c>
      <c r="H5" s="12">
        <f>SUMIFS(Concentrado!I$2:I994,Concentrado!$A$2:$A994,"="&amp;$A5,Concentrado!$B$2:$B994, "=Chihuahua")</f>
        <v>30.846804093133617</v>
      </c>
      <c r="I5" s="12">
        <f>SUMIFS(Concentrado!J$2:J994,Concentrado!$A$2:$A994,"="&amp;$A5,Concentrado!$B$2:$B994, "=Chihuahua")</f>
        <v>43.26403432675162</v>
      </c>
      <c r="J5" s="12">
        <f>SUMIFS(Concentrado!K$2:K994,Concentrado!$A$2:$A994,"="&amp;$A5,Concentrado!$B$2:$B994, "=Chihuahua")</f>
        <v>51.36280036213369</v>
      </c>
      <c r="K5" s="12">
        <f>SUMIFS(Concentrado!L$2:L994,Concentrado!$A$2:$A994,"="&amp;$A5,Concentrado!$B$2:$B994, "=Chihuahua")</f>
        <v>11.969830098823362</v>
      </c>
      <c r="L5" s="12">
        <f>SUMIFS(Concentrado!M$2:M994,Concentrado!$A$2:$A994,"="&amp;$A5,Concentrado!$B$2:$B994, "=Chihuahua")</f>
        <v>17.232108346603294</v>
      </c>
      <c r="M5" s="12">
        <f>SUMIFS(Concentrado!N$2:N994,Concentrado!$A$2:$A994,"="&amp;$A5,Concentrado!$B$2:$B994, "=Chihuahua")</f>
        <v>32.107370606554944</v>
      </c>
      <c r="N5" s="12">
        <f>SUMIFS(Concentrado!O$2:O994,Concentrado!$A$2:$A994,"="&amp;$A5,Concentrado!$B$2:$B994, "=Chihuahua")</f>
        <v>2.3706320179041982</v>
      </c>
      <c r="O5" s="12">
        <f>SUMIFS(Concentrado!P$2:P994,Concentrado!$A$2:$A994,"="&amp;$A5,Concentrado!$B$2:$B994, "=Chihuahua")</f>
        <v>3.6955248095903372</v>
      </c>
      <c r="P5" s="12">
        <f>SUMIFS(Concentrado!Q$2:Q994,Concentrado!$A$2:$A994,"="&amp;$A5,Concentrado!$B$2:$B994, "=Chihuahua")</f>
        <v>6.7075518510434318</v>
      </c>
      <c r="Q5" s="12">
        <f>SUMIFS(Concentrado!R$2:R994,Concentrado!$A$2:$A994,"="&amp;$A5,Concentrado!$B$2:$B994, "=Chihuahua")</f>
        <v>1.8529148759788485</v>
      </c>
    </row>
    <row r="6" spans="1:17" x14ac:dyDescent="0.25">
      <c r="A6" s="5">
        <v>1994</v>
      </c>
      <c r="B6" s="12">
        <f>SUMIFS(Concentrado!C$2:C995,Concentrado!$A$2:$A995,"="&amp;$A6,Concentrado!$B$2:$B995, "=Chihuahua")</f>
        <v>42.422557334946156</v>
      </c>
      <c r="C6" s="12">
        <f>SUMIFS(Concentrado!D$2:D995,Concentrado!$A$2:$A995,"="&amp;$A6,Concentrado!$B$2:$B995, "=Chihuahua")</f>
        <v>81.97872566077433</v>
      </c>
      <c r="D6" s="12">
        <f>SUMIFS(Concentrado!E$2:E995,Concentrado!$A$2:$A995,"="&amp;$A6,Concentrado!$B$2:$B995, "=Chihuahua")</f>
        <v>23.330014556614717</v>
      </c>
      <c r="E6" s="12">
        <f>SUMIFS(Concentrado!F$2:F995,Concentrado!$A$2:$A995,"="&amp;$A6,Concentrado!$B$2:$B995, "=Chihuahua")</f>
        <v>18.072546487518441</v>
      </c>
      <c r="F6" s="12">
        <f>SUMIFS(Concentrado!G$2:G995,Concentrado!$A$2:$A995,"="&amp;$A6,Concentrado!$B$2:$B995, "=Chihuahua")</f>
        <v>45.681499449537931</v>
      </c>
      <c r="G6" s="12">
        <f>SUMIFS(Concentrado!H$2:H995,Concentrado!$A$2:$A995,"="&amp;$A6,Concentrado!$B$2:$B995, "=Chihuahua")</f>
        <v>34.389556323883525</v>
      </c>
      <c r="H6" s="12">
        <f>SUMIFS(Concentrado!I$2:I995,Concentrado!$A$2:$A995,"="&amp;$A6,Concentrado!$B$2:$B995, "=Chihuahua")</f>
        <v>27.993017014664705</v>
      </c>
      <c r="I6" s="12">
        <f>SUMIFS(Concentrado!J$2:J995,Concentrado!$A$2:$A995,"="&amp;$A6,Concentrado!$B$2:$B995, "=Chihuahua")</f>
        <v>40.699361578641906</v>
      </c>
      <c r="J6" s="12">
        <f>SUMIFS(Concentrado!K$2:K995,Concentrado!$A$2:$A995,"="&amp;$A6,Concentrado!$B$2:$B995, "=Chihuahua")</f>
        <v>56.97699458518823</v>
      </c>
      <c r="K6" s="12">
        <f>SUMIFS(Concentrado!L$2:L995,Concentrado!$A$2:$A995,"="&amp;$A6,Concentrado!$B$2:$B995, "=Chihuahua")</f>
        <v>9.5143228689096997</v>
      </c>
      <c r="L6" s="12">
        <f>SUMIFS(Concentrado!M$2:M995,Concentrado!$A$2:$A995,"="&amp;$A6,Concentrado!$B$2:$B995, "=Chihuahua")</f>
        <v>20.335957277058899</v>
      </c>
      <c r="M6" s="12">
        <f>SUMIFS(Concentrado!N$2:N995,Concentrado!$A$2:$A995,"="&amp;$A6,Concentrado!$B$2:$B995, "=Chihuahua")</f>
        <v>37.95416852377916</v>
      </c>
      <c r="N6" s="12">
        <f>SUMIFS(Concentrado!O$2:O995,Concentrado!$A$2:$A995,"="&amp;$A6,Concentrado!$B$2:$B995, "=Chihuahua")</f>
        <v>2.7568195008705745</v>
      </c>
      <c r="O6" s="12">
        <f>SUMIFS(Concentrado!P$2:P995,Concentrado!$A$2:$A995,"="&amp;$A6,Concentrado!$B$2:$B995, "=Chihuahua")</f>
        <v>5.7072382941421447</v>
      </c>
      <c r="P6" s="12">
        <f>SUMIFS(Concentrado!Q$2:Q995,Concentrado!$A$2:$A995,"="&amp;$A6,Concentrado!$B$2:$B995, "=Chihuahua")</f>
        <v>7.2628418846638914</v>
      </c>
      <c r="Q6" s="12">
        <f>SUMIFS(Concentrado!R$2:R995,Concentrado!$A$2:$A995,"="&amp;$A6,Concentrado!$B$2:$B995, "=Chihuahua")</f>
        <v>2.4330520313624038</v>
      </c>
    </row>
    <row r="7" spans="1:17" x14ac:dyDescent="0.25">
      <c r="A7" s="5">
        <v>1995</v>
      </c>
      <c r="B7" s="12">
        <f>SUMIFS(Concentrado!C$2:C996,Concentrado!$A$2:$A996,"="&amp;$A7,Concentrado!$B$2:$B996, "=Chihuahua")</f>
        <v>37.34119384322922</v>
      </c>
      <c r="C7" s="12">
        <f>SUMIFS(Concentrado!D$2:D996,Concentrado!$A$2:$A996,"="&amp;$A7,Concentrado!$B$2:$B996, "=Chihuahua")</f>
        <v>76.945490343623845</v>
      </c>
      <c r="D7" s="12">
        <f>SUMIFS(Concentrado!E$2:E996,Concentrado!$A$2:$A996,"="&amp;$A7,Concentrado!$B$2:$B996, "=Chihuahua")</f>
        <v>21.569327148011578</v>
      </c>
      <c r="E7" s="12">
        <f>SUMIFS(Concentrado!F$2:F996,Concentrado!$A$2:$A996,"="&amp;$A7,Concentrado!$B$2:$B996, "=Chihuahua")</f>
        <v>18.873161254510133</v>
      </c>
      <c r="F7" s="12">
        <f>SUMIFS(Concentrado!G$2:G996,Concentrado!$A$2:$A996,"="&amp;$A7,Concentrado!$B$2:$B996, "=Chihuahua")</f>
        <v>38.107223091204766</v>
      </c>
      <c r="G7" s="12">
        <f>SUMIFS(Concentrado!H$2:H996,Concentrado!$A$2:$A996,"="&amp;$A7,Concentrado!$B$2:$B996, "=Chihuahua")</f>
        <v>39.846964864876412</v>
      </c>
      <c r="H7" s="12">
        <f>SUMIFS(Concentrado!I$2:I996,Concentrado!$A$2:$A996,"="&amp;$A7,Concentrado!$B$2:$B996, "=Chihuahua")</f>
        <v>32.962681535547254</v>
      </c>
      <c r="I7" s="12">
        <f>SUMIFS(Concentrado!J$2:J996,Concentrado!$A$2:$A996,"="&amp;$A7,Concentrado!$B$2:$B996, "=Chihuahua")</f>
        <v>46.706415698474189</v>
      </c>
      <c r="J7" s="12">
        <f>SUMIFS(Concentrado!K$2:K996,Concentrado!$A$2:$A996,"="&amp;$A7,Concentrado!$B$2:$B996, "=Chihuahua")</f>
        <v>56.262917324847841</v>
      </c>
      <c r="K7" s="12">
        <f>SUMIFS(Concentrado!L$2:L996,Concentrado!$A$2:$A996,"="&amp;$A7,Concentrado!$B$2:$B996, "=Chihuahua")</f>
        <v>10.255519107314036</v>
      </c>
      <c r="L7" s="12">
        <f>SUMIFS(Concentrado!M$2:M996,Concentrado!$A$2:$A996,"="&amp;$A7,Concentrado!$B$2:$B996, "=Chihuahua")</f>
        <v>26.101720505768021</v>
      </c>
      <c r="M7" s="12">
        <f>SUMIFS(Concentrado!N$2:N996,Concentrado!$A$2:$A996,"="&amp;$A7,Concentrado!$B$2:$B996, "=Chihuahua")</f>
        <v>47.089545050781794</v>
      </c>
      <c r="N7" s="12">
        <f>SUMIFS(Concentrado!O$2:O996,Concentrado!$A$2:$A996,"="&amp;$A7,Concentrado!$B$2:$B996, "=Chihuahua")</f>
        <v>5.1896017442749098</v>
      </c>
      <c r="O7" s="12">
        <f>SUMIFS(Concentrado!P$2:P996,Concentrado!$A$2:$A996,"="&amp;$A7,Concentrado!$B$2:$B996, "=Chihuahua")</f>
        <v>8.2132041829054074</v>
      </c>
      <c r="P7" s="12">
        <f>SUMIFS(Concentrado!Q$2:Q996,Concentrado!$A$2:$A996,"="&amp;$A7,Concentrado!$B$2:$B996, "=Chihuahua")</f>
        <v>7.0862788276232402</v>
      </c>
      <c r="Q7" s="12">
        <f>SUMIFS(Concentrado!R$2:R996,Concentrado!$A$2:$A996,"="&amp;$A7,Concentrado!$B$2:$B996, "=Chihuahua")</f>
        <v>3.0624119556562746</v>
      </c>
    </row>
    <row r="8" spans="1:17" x14ac:dyDescent="0.25">
      <c r="A8" s="5">
        <v>1996</v>
      </c>
      <c r="B8" s="12">
        <f>SUMIFS(Concentrado!C$2:C997,Concentrado!$A$2:$A997,"="&amp;$A8,Concentrado!$B$2:$B997, "=Chihuahua")</f>
        <v>32.043173960704955</v>
      </c>
      <c r="C8" s="12">
        <f>SUMIFS(Concentrado!D$2:D997,Concentrado!$A$2:$A997,"="&amp;$A8,Concentrado!$B$2:$B997, "=Chihuahua")</f>
        <v>58.745818927959071</v>
      </c>
      <c r="D8" s="12">
        <f>SUMIFS(Concentrado!E$2:E997,Concentrado!$A$2:$A997,"="&amp;$A8,Concentrado!$B$2:$B997, "=Chihuahua")</f>
        <v>20.243566916490686</v>
      </c>
      <c r="E8" s="12">
        <f>SUMIFS(Concentrado!F$2:F997,Concentrado!$A$2:$A997,"="&amp;$A8,Concentrado!$B$2:$B997, "=Chihuahua")</f>
        <v>19.016684073067008</v>
      </c>
      <c r="F8" s="12">
        <f>SUMIFS(Concentrado!G$2:G997,Concentrado!$A$2:$A997,"="&amp;$A8,Concentrado!$B$2:$B997, "=Chihuahua")</f>
        <v>48.575199136823009</v>
      </c>
      <c r="G8" s="12">
        <f>SUMIFS(Concentrado!H$2:H997,Concentrado!$A$2:$A997,"="&amp;$A8,Concentrado!$B$2:$B997, "=Chihuahua")</f>
        <v>40.614561525123932</v>
      </c>
      <c r="H8" s="12">
        <f>SUMIFS(Concentrado!I$2:I997,Concentrado!$A$2:$A997,"="&amp;$A8,Concentrado!$B$2:$B997, "=Chihuahua")</f>
        <v>35.533793827052548</v>
      </c>
      <c r="I8" s="12">
        <f>SUMIFS(Concentrado!J$2:J997,Concentrado!$A$2:$A997,"="&amp;$A8,Concentrado!$B$2:$B997, "=Chihuahua")</f>
        <v>45.680252182888388</v>
      </c>
      <c r="J8" s="12">
        <f>SUMIFS(Concentrado!K$2:K997,Concentrado!$A$2:$A997,"="&amp;$A8,Concentrado!$B$2:$B997, "=Chihuahua")</f>
        <v>58.285213401059195</v>
      </c>
      <c r="K8" s="12">
        <f>SUMIFS(Concentrado!L$2:L997,Concentrado!$A$2:$A997,"="&amp;$A8,Concentrado!$B$2:$B997, "=Chihuahua")</f>
        <v>11.698949364502594</v>
      </c>
      <c r="L8" s="12">
        <f>SUMIFS(Concentrado!M$2:M997,Concentrado!$A$2:$A997,"="&amp;$A8,Concentrado!$B$2:$B997, "=Chihuahua")</f>
        <v>22.664531753916968</v>
      </c>
      <c r="M8" s="12">
        <f>SUMIFS(Concentrado!N$2:N997,Concentrado!$A$2:$A997,"="&amp;$A8,Concentrado!$B$2:$B997, "=Chihuahua")</f>
        <v>40.290285914138323</v>
      </c>
      <c r="N8" s="12">
        <f>SUMIFS(Concentrado!O$2:O997,Concentrado!$A$2:$A997,"="&amp;$A8,Concentrado!$B$2:$B997, "=Chihuahua")</f>
        <v>5.0910815409936676</v>
      </c>
      <c r="O8" s="12">
        <f>SUMIFS(Concentrado!P$2:P997,Concentrado!$A$2:$A997,"="&amp;$A8,Concentrado!$B$2:$B997, "=Chihuahua")</f>
        <v>7.9447811518361178</v>
      </c>
      <c r="P8" s="12">
        <f>SUMIFS(Concentrado!Q$2:Q997,Concentrado!$A$2:$A997,"="&amp;$A8,Concentrado!$B$2:$B997, "=Chihuahua")</f>
        <v>6.5653805388850381</v>
      </c>
      <c r="Q8" s="12">
        <f>SUMIFS(Concentrado!R$2:R997,Concentrado!$A$2:$A997,"="&amp;$A8,Concentrado!$B$2:$B997, "=Chihuahua")</f>
        <v>2.6890122419901483</v>
      </c>
    </row>
    <row r="9" spans="1:17" x14ac:dyDescent="0.25">
      <c r="A9" s="5">
        <v>1997</v>
      </c>
      <c r="B9" s="12">
        <f>SUMIFS(Concentrado!C$2:C998,Concentrado!$A$2:$A998,"="&amp;$A9,Concentrado!$B$2:$B998, "=Chihuahua")</f>
        <v>33.180366221262432</v>
      </c>
      <c r="C9" s="12">
        <f>SUMIFS(Concentrado!D$2:D998,Concentrado!$A$2:$A998,"="&amp;$A9,Concentrado!$B$2:$B998, "=Chihuahua")</f>
        <v>73.671660592972515</v>
      </c>
      <c r="D9" s="12">
        <f>SUMIFS(Concentrado!E$2:E998,Concentrado!$A$2:$A998,"="&amp;$A9,Concentrado!$B$2:$B998, "=Chihuahua")</f>
        <v>22.87374435768595</v>
      </c>
      <c r="E9" s="12">
        <f>SUMIFS(Concentrado!F$2:F998,Concentrado!$A$2:$A998,"="&amp;$A9,Concentrado!$B$2:$B998, "=Chihuahua")</f>
        <v>15.447203981813889</v>
      </c>
      <c r="F9" s="12">
        <f>SUMIFS(Concentrado!G$2:G998,Concentrado!$A$2:$A998,"="&amp;$A9,Concentrado!$B$2:$B998, "=Chihuahua")</f>
        <v>53.769491440647229</v>
      </c>
      <c r="G9" s="12">
        <f>SUMIFS(Concentrado!H$2:H998,Concentrado!$A$2:$A998,"="&amp;$A9,Concentrado!$B$2:$B998, "=Chihuahua")</f>
        <v>44.764397816100178</v>
      </c>
      <c r="H9" s="12">
        <f>SUMIFS(Concentrado!I$2:I998,Concentrado!$A$2:$A998,"="&amp;$A9,Concentrado!$B$2:$B998, "=Chihuahua")</f>
        <v>40.559390732179217</v>
      </c>
      <c r="I9" s="12">
        <f>SUMIFS(Concentrado!J$2:J998,Concentrado!$A$2:$A998,"="&amp;$A9,Concentrado!$B$2:$B998, "=Chihuahua")</f>
        <v>48.967806577848876</v>
      </c>
      <c r="J9" s="12">
        <f>SUMIFS(Concentrado!K$2:K998,Concentrado!$A$2:$A998,"="&amp;$A9,Concentrado!$B$2:$B998, "=Chihuahua")</f>
        <v>64.423743146200806</v>
      </c>
      <c r="K9" s="12">
        <f>SUMIFS(Concentrado!L$2:L998,Concentrado!$A$2:$A998,"="&amp;$A9,Concentrado!$B$2:$B998, "=Chihuahua")</f>
        <v>12.74089976097113</v>
      </c>
      <c r="L9" s="12">
        <f>SUMIFS(Concentrado!M$2:M998,Concentrado!$A$2:$A998,"="&amp;$A9,Concentrado!$B$2:$B998, "=Chihuahua")</f>
        <v>21.851328084676293</v>
      </c>
      <c r="M9" s="12">
        <f>SUMIFS(Concentrado!N$2:N998,Concentrado!$A$2:$A998,"="&amp;$A9,Concentrado!$B$2:$B998, "=Chihuahua")</f>
        <v>38.641041170522094</v>
      </c>
      <c r="N9" s="12">
        <f>SUMIFS(Concentrado!O$2:O998,Concentrado!$A$2:$A998,"="&amp;$A9,Concentrado!$B$2:$B998, "=Chihuahua")</f>
        <v>5.0679967647004434</v>
      </c>
      <c r="O9" s="12">
        <f>SUMIFS(Concentrado!P$2:P998,Concentrado!$A$2:$A998,"="&amp;$A9,Concentrado!$B$2:$B998, "=Chihuahua")</f>
        <v>8.8730762438459188</v>
      </c>
      <c r="P9" s="12">
        <f>SUMIFS(Concentrado!Q$2:Q998,Concentrado!$A$2:$A998,"="&amp;$A9,Concentrado!$B$2:$B998, "=Chihuahua")</f>
        <v>5.2402087726574811</v>
      </c>
      <c r="Q9" s="12">
        <f>SUMIFS(Concentrado!R$2:R998,Concentrado!$A$2:$A998,"="&amp;$A9,Concentrado!$B$2:$B998, "=Chihuahua")</f>
        <v>3.9044692815879274</v>
      </c>
    </row>
    <row r="10" spans="1:17" x14ac:dyDescent="0.25">
      <c r="A10" s="5">
        <v>1998</v>
      </c>
      <c r="B10" s="12">
        <f>SUMIFS(Concentrado!C$2:C999,Concentrado!$A$2:$A999,"="&amp;$A10,Concentrado!$B$2:$B999, "=Chihuahua")</f>
        <v>25.084696080586699</v>
      </c>
      <c r="C10" s="12">
        <f>SUMIFS(Concentrado!D$2:D999,Concentrado!$A$2:$A999,"="&amp;$A10,Concentrado!$B$2:$B999, "=Chihuahua")</f>
        <v>53.83344889204561</v>
      </c>
      <c r="D10" s="12">
        <f>SUMIFS(Concentrado!E$2:E999,Concentrado!$A$2:$A999,"="&amp;$A10,Concentrado!$B$2:$B999, "=Chihuahua")</f>
        <v>19.139499610014706</v>
      </c>
      <c r="E10" s="12">
        <f>SUMIFS(Concentrado!F$2:F999,Concentrado!$A$2:$A999,"="&amp;$A10,Concentrado!$B$2:$B999, "=Chihuahua")</f>
        <v>20.290747706857697</v>
      </c>
      <c r="F10" s="12">
        <f>SUMIFS(Concentrado!G$2:G999,Concentrado!$A$2:$A999,"="&amp;$A10,Concentrado!$B$2:$B999, "=Chihuahua")</f>
        <v>42.811849996970864</v>
      </c>
      <c r="G10" s="12">
        <f>SUMIFS(Concentrado!H$2:H999,Concentrado!$A$2:$A999,"="&amp;$A10,Concentrado!$B$2:$B999, "=Chihuahua")</f>
        <v>42.650903197574173</v>
      </c>
      <c r="H10" s="12">
        <f>SUMIFS(Concentrado!I$2:I999,Concentrado!$A$2:$A999,"="&amp;$A10,Concentrado!$B$2:$B999, "=Chihuahua")</f>
        <v>35.054118993288682</v>
      </c>
      <c r="I10" s="12">
        <f>SUMIFS(Concentrado!J$2:J999,Concentrado!$A$2:$A999,"="&amp;$A10,Concentrado!$B$2:$B999, "=Chihuahua")</f>
        <v>50.262684767513221</v>
      </c>
      <c r="J10" s="12">
        <f>SUMIFS(Concentrado!K$2:K999,Concentrado!$A$2:$A999,"="&amp;$A10,Concentrado!$B$2:$B999, "=Chihuahua")</f>
        <v>66.07697059608418</v>
      </c>
      <c r="K10" s="12">
        <f>SUMIFS(Concentrado!L$2:L999,Concentrado!$A$2:$A999,"="&amp;$A10,Concentrado!$B$2:$B999, "=Chihuahua")</f>
        <v>12.502865239950824</v>
      </c>
      <c r="L10" s="12">
        <f>SUMIFS(Concentrado!M$2:M999,Concentrado!$A$2:$A999,"="&amp;$A10,Concentrado!$B$2:$B999, "=Chihuahua")</f>
        <v>20.703669322069103</v>
      </c>
      <c r="M10" s="12">
        <f>SUMIFS(Concentrado!N$2:N999,Concentrado!$A$2:$A999,"="&amp;$A10,Concentrado!$B$2:$B999, "=Chihuahua")</f>
        <v>36.33003520185666</v>
      </c>
      <c r="N10" s="12">
        <f>SUMIFS(Concentrado!O$2:O999,Concentrado!$A$2:$A999,"="&amp;$A10,Concentrado!$B$2:$B999, "=Chihuahua")</f>
        <v>4.9791682366746688</v>
      </c>
      <c r="O10" s="12">
        <f>SUMIFS(Concentrado!P$2:P999,Concentrado!$A$2:$A999,"="&amp;$A10,Concentrado!$B$2:$B999, "=Chihuahua")</f>
        <v>9.3585321737828373</v>
      </c>
      <c r="P10" s="12">
        <f>SUMIFS(Concentrado!Q$2:Q999,Concentrado!$A$2:$A999,"="&amp;$A10,Concentrado!$B$2:$B999, "=Chihuahua")</f>
        <v>5.4447961528818096</v>
      </c>
      <c r="Q10" s="12">
        <f>SUMIFS(Concentrado!R$2:R999,Concentrado!$A$2:$A999,"="&amp;$A10,Concentrado!$B$2:$B999, "=Chihuahua")</f>
        <v>3.1257163099877059</v>
      </c>
    </row>
    <row r="11" spans="1:17" x14ac:dyDescent="0.25">
      <c r="A11" s="5">
        <v>1999</v>
      </c>
      <c r="B11" s="12">
        <f>SUMIFS(Concentrado!C$2:C1000,Concentrado!$A$2:$A1000,"="&amp;$A11,Concentrado!$B$2:$B1000, "=Chihuahua")</f>
        <v>29.13456207641741</v>
      </c>
      <c r="C11" s="12">
        <f>SUMIFS(Concentrado!D$2:D1000,Concentrado!$A$2:$A1000,"="&amp;$A11,Concentrado!$B$2:$B1000, "=Chihuahua")</f>
        <v>46.389011461480152</v>
      </c>
      <c r="D11" s="12">
        <f>SUMIFS(Concentrado!E$2:E1000,Concentrado!$A$2:$A1000,"="&amp;$A11,Concentrado!$B$2:$B1000, "=Chihuahua")</f>
        <v>19.38927954179924</v>
      </c>
      <c r="E11" s="12">
        <f>SUMIFS(Concentrado!F$2:F1000,Concentrado!$A$2:$A1000,"="&amp;$A11,Concentrado!$B$2:$B1000, "=Chihuahua")</f>
        <v>20.226226860150287</v>
      </c>
      <c r="F11" s="12">
        <f>SUMIFS(Concentrado!G$2:G1000,Concentrado!$A$2:$A1000,"="&amp;$A11,Concentrado!$B$2:$B1000, "=Chihuahua")</f>
        <v>47.710110241639974</v>
      </c>
      <c r="G11" s="12">
        <f>SUMIFS(Concentrado!H$2:H1000,Concentrado!$A$2:$A1000,"="&amp;$A11,Concentrado!$B$2:$B1000, "=Chihuahua")</f>
        <v>47.126364329698426</v>
      </c>
      <c r="H11" s="12">
        <f>SUMIFS(Concentrado!I$2:I1000,Concentrado!$A$2:$A1000,"="&amp;$A11,Concentrado!$B$2:$B1000, "=Chihuahua")</f>
        <v>39.060081387245468</v>
      </c>
      <c r="I11" s="12">
        <f>SUMIFS(Concentrado!J$2:J1000,Concentrado!$A$2:$A1000,"="&amp;$A11,Concentrado!$B$2:$B1000, "=Chihuahua")</f>
        <v>55.225707798465187</v>
      </c>
      <c r="J11" s="12">
        <f>SUMIFS(Concentrado!K$2:K1000,Concentrado!$A$2:$A1000,"="&amp;$A11,Concentrado!$B$2:$B1000, "=Chihuahua")</f>
        <v>66.465334565835164</v>
      </c>
      <c r="K11" s="12">
        <f>SUMIFS(Concentrado!L$2:L1000,Concentrado!$A$2:$A1000,"="&amp;$A11,Concentrado!$B$2:$B1000, "=Chihuahua")</f>
        <v>12.804642408909656</v>
      </c>
      <c r="L11" s="12">
        <f>SUMIFS(Concentrado!M$2:M1000,Concentrado!$A$2:$A1000,"="&amp;$A11,Concentrado!$B$2:$B1000, "=Chihuahua")</f>
        <v>17.820894074255705</v>
      </c>
      <c r="M11" s="12">
        <f>SUMIFS(Concentrado!N$2:N1000,Concentrado!$A$2:$A1000,"="&amp;$A11,Concentrado!$B$2:$B1000, "=Chihuahua")</f>
        <v>32.604958324935083</v>
      </c>
      <c r="N11" s="12">
        <f>SUMIFS(Concentrado!O$2:O1000,Concentrado!$A$2:$A1000,"="&amp;$A11,Concentrado!$B$2:$B1000, "=Chihuahua")</f>
        <v>2.9762357496178842</v>
      </c>
      <c r="O11" s="12">
        <f>SUMIFS(Concentrado!P$2:P1000,Concentrado!$A$2:$A1000,"="&amp;$A11,Concentrado!$B$2:$B1000, "=Chihuahua")</f>
        <v>9.1685781890459896</v>
      </c>
      <c r="P11" s="12">
        <f>SUMIFS(Concentrado!Q$2:Q1000,Concentrado!$A$2:$A1000,"="&amp;$A11,Concentrado!$B$2:$B1000, "=Chihuahua")</f>
        <v>4.6862351084153895</v>
      </c>
      <c r="Q11" s="12">
        <f>SUMIFS(Concentrado!R$2:R1000,Concentrado!$A$2:$A1000,"="&amp;$A11,Concentrado!$B$2:$B1000, "=Chihuahua")</f>
        <v>3.6961854376234053</v>
      </c>
    </row>
    <row r="12" spans="1:17" x14ac:dyDescent="0.25">
      <c r="A12" s="5">
        <v>2000</v>
      </c>
      <c r="B12" s="12">
        <f>SUMIFS(Concentrado!C$2:C1001,Concentrado!$A$2:$A1001,"="&amp;$A12,Concentrado!$B$2:$B1001, "=Chihuahua")</f>
        <v>22.402831264143558</v>
      </c>
      <c r="C12" s="12">
        <f>SUMIFS(Concentrado!D$2:D1001,Concentrado!$A$2:$A1001,"="&amp;$A12,Concentrado!$B$2:$B1001, "=Chihuahua")</f>
        <v>25.238632689984513</v>
      </c>
      <c r="D12" s="12">
        <f>SUMIFS(Concentrado!E$2:E1001,Concentrado!$A$2:$A1001,"="&amp;$A12,Concentrado!$B$2:$B1001, "=Chihuahua")</f>
        <v>20.059500816611436</v>
      </c>
      <c r="E12" s="12">
        <f>SUMIFS(Concentrado!F$2:F1001,Concentrado!$A$2:$A1001,"="&amp;$A12,Concentrado!$B$2:$B1001, "=Chihuahua")</f>
        <v>20.601649487330665</v>
      </c>
      <c r="F12" s="12">
        <f>SUMIFS(Concentrado!G$2:G1001,Concentrado!$A$2:$A1001,"="&amp;$A12,Concentrado!$B$2:$B1001, "=Chihuahua")</f>
        <v>55.20078339741918</v>
      </c>
      <c r="G12" s="12">
        <f>SUMIFS(Concentrado!H$2:H1001,Concentrado!$A$2:$A1001,"="&amp;$A12,Concentrado!$B$2:$B1001, "=Chihuahua")</f>
        <v>42.946046835880153</v>
      </c>
      <c r="H12" s="12">
        <f>SUMIFS(Concentrado!I$2:I1001,Concentrado!$A$2:$A1001,"="&amp;$A12,Concentrado!$B$2:$B1001, "=Chihuahua")</f>
        <v>38.640076761494775</v>
      </c>
      <c r="I12" s="12">
        <f>SUMIFS(Concentrado!J$2:J1001,Concentrado!$A$2:$A1001,"="&amp;$A12,Concentrado!$B$2:$B1001, "=Chihuahua")</f>
        <v>47.270518237239401</v>
      </c>
      <c r="J12" s="12">
        <f>SUMIFS(Concentrado!K$2:K1001,Concentrado!$A$2:$A1001,"="&amp;$A12,Concentrado!$B$2:$B1001, "=Chihuahua")</f>
        <v>67.570179590492231</v>
      </c>
      <c r="K12" s="12">
        <f>SUMIFS(Concentrado!L$2:L1001,Concentrado!$A$2:$A1001,"="&amp;$A12,Concentrado!$B$2:$B1001, "=Chihuahua")</f>
        <v>11.759810101806821</v>
      </c>
      <c r="L12" s="12">
        <f>SUMIFS(Concentrado!M$2:M1001,Concentrado!$A$2:$A1001,"="&amp;$A12,Concentrado!$B$2:$B1001, "=Chihuahua")</f>
        <v>19.101569999619919</v>
      </c>
      <c r="M12" s="12">
        <f>SUMIFS(Concentrado!N$2:N1001,Concentrado!$A$2:$A1001,"="&amp;$A12,Concentrado!$B$2:$B1001, "=Chihuahua")</f>
        <v>34.296309743004592</v>
      </c>
      <c r="N12" s="12">
        <f>SUMIFS(Concentrado!O$2:O1001,Concentrado!$A$2:$A1001,"="&amp;$A12,Concentrado!$B$2:$B1001, "=Chihuahua")</f>
        <v>3.8415434931089871</v>
      </c>
      <c r="O12" s="12">
        <f>SUMIFS(Concentrado!P$2:P1001,Concentrado!$A$2:$A1001,"="&amp;$A12,Concentrado!$B$2:$B1001, "=Chihuahua")</f>
        <v>9.1024788805788166</v>
      </c>
      <c r="P12" s="12">
        <f>SUMIFS(Concentrado!Q$2:Q1001,Concentrado!$A$2:$A1001,"="&amp;$A12,Concentrado!$B$2:$B1001, "=Chihuahua")</f>
        <v>4.1581648978764445</v>
      </c>
      <c r="Q12" s="12">
        <f>SUMIFS(Concentrado!R$2:R1001,Concentrado!$A$2:$A1001,"="&amp;$A12,Concentrado!$B$2:$B1001, "=Chihuahua")</f>
        <v>4.0931935713471246</v>
      </c>
    </row>
    <row r="13" spans="1:17" x14ac:dyDescent="0.25">
      <c r="A13" s="5">
        <v>2001</v>
      </c>
      <c r="B13" s="12">
        <f>SUMIFS(Concentrado!C$2:C1002,Concentrado!$A$2:$A1002,"="&amp;$A13,Concentrado!$B$2:$B1002, "=Chihuahua")</f>
        <v>18.452331948935299</v>
      </c>
      <c r="C13" s="12">
        <f>SUMIFS(Concentrado!D$2:D1002,Concentrado!$A$2:$A1002,"="&amp;$A13,Concentrado!$B$2:$B1002, "=Chihuahua")</f>
        <v>44.853360737411961</v>
      </c>
      <c r="D13" s="12">
        <f>SUMIFS(Concentrado!E$2:E1002,Concentrado!$A$2:$A1002,"="&amp;$A13,Concentrado!$B$2:$B1002, "=Chihuahua")</f>
        <v>18.608997252203384</v>
      </c>
      <c r="E13" s="12">
        <f>SUMIFS(Concentrado!F$2:F1002,Concentrado!$A$2:$A1002,"="&amp;$A13,Concentrado!$B$2:$B1002, "=Chihuahua")</f>
        <v>18.477018548287049</v>
      </c>
      <c r="F13" s="12">
        <f>SUMIFS(Concentrado!G$2:G1002,Concentrado!$A$2:$A1002,"="&amp;$A13,Concentrado!$B$2:$B1002, "=Chihuahua")</f>
        <v>51.112052221913927</v>
      </c>
      <c r="G13" s="12">
        <f>SUMIFS(Concentrado!H$2:H1002,Concentrado!$A$2:$A1002,"="&amp;$A13,Concentrado!$B$2:$B1002, "=Chihuahua")</f>
        <v>48.141245067764487</v>
      </c>
      <c r="H13" s="12">
        <f>SUMIFS(Concentrado!I$2:I1002,Concentrado!$A$2:$A1002,"="&amp;$A13,Concentrado!$B$2:$B1002, "=Chihuahua")</f>
        <v>40.360958735876864</v>
      </c>
      <c r="I13" s="12">
        <f>SUMIFS(Concentrado!J$2:J1002,Concentrado!$A$2:$A1002,"="&amp;$A13,Concentrado!$B$2:$B1002, "=Chihuahua")</f>
        <v>55.688467931975374</v>
      </c>
      <c r="J13" s="12">
        <f>SUMIFS(Concentrado!K$2:K1002,Concentrado!$A$2:$A1002,"="&amp;$A13,Concentrado!$B$2:$B1002, "=Chihuahua")</f>
        <v>69.985775431181253</v>
      </c>
      <c r="K13" s="12">
        <f>SUMIFS(Concentrado!L$2:L1002,Concentrado!$A$2:$A1002,"="&amp;$A13,Concentrado!$B$2:$B1002, "=Chihuahua")</f>
        <v>10.730084562675385</v>
      </c>
      <c r="L13" s="12">
        <f>SUMIFS(Concentrado!M$2:M1002,Concentrado!$A$2:$A1002,"="&amp;$A13,Concentrado!$B$2:$B1002, "=Chihuahua")</f>
        <v>20.082874688947658</v>
      </c>
      <c r="M13" s="12">
        <f>SUMIFS(Concentrado!N$2:N1002,Concentrado!$A$2:$A1002,"="&amp;$A13,Concentrado!$B$2:$B1002, "=Chihuahua")</f>
        <v>35.371806942852466</v>
      </c>
      <c r="N13" s="12">
        <f>SUMIFS(Concentrado!O$2:O1002,Concentrado!$A$2:$A1002,"="&amp;$A13,Concentrado!$B$2:$B1002, "=Chihuahua")</f>
        <v>4.747634362864261</v>
      </c>
      <c r="O13" s="12">
        <f>SUMIFS(Concentrado!P$2:P1002,Concentrado!$A$2:$A1002,"="&amp;$A13,Concentrado!$B$2:$B1002, "=Chihuahua")</f>
        <v>8.7229153478449426</v>
      </c>
      <c r="P13" s="12">
        <f>SUMIFS(Concentrado!Q$2:Q1002,Concentrado!$A$2:$A1002,"="&amp;$A13,Concentrado!$B$2:$B1002, "=Chihuahua")</f>
        <v>3.9076725870041704</v>
      </c>
      <c r="Q13" s="12">
        <f>SUMIFS(Concentrado!R$2:R1002,Concentrado!$A$2:$A1002,"="&amp;$A13,Concentrado!$B$2:$B1002, "=Chihuahua")</f>
        <v>4.4521843409309811</v>
      </c>
    </row>
    <row r="14" spans="1:17" x14ac:dyDescent="0.25">
      <c r="A14" s="5">
        <v>2002</v>
      </c>
      <c r="B14" s="12">
        <f>SUMIFS(Concentrado!C$2:C1003,Concentrado!$A$2:$A1003,"="&amp;$A14,Concentrado!$B$2:$B1003, "=Chihuahua")</f>
        <v>12.209700180873929</v>
      </c>
      <c r="C14" s="12">
        <f>SUMIFS(Concentrado!D$2:D1003,Concentrado!$A$2:$A1003,"="&amp;$A14,Concentrado!$B$2:$B1003, "=Chihuahua")</f>
        <v>27.826758551759188</v>
      </c>
      <c r="D14" s="12">
        <f>SUMIFS(Concentrado!E$2:E1003,Concentrado!$A$2:$A1003,"="&amp;$A14,Concentrado!$B$2:$B1003, "=Chihuahua")</f>
        <v>16.201411837317252</v>
      </c>
      <c r="E14" s="12">
        <f>SUMIFS(Concentrado!F$2:F1003,Concentrado!$A$2:$A1003,"="&amp;$A14,Concentrado!$B$2:$B1003, "=Chihuahua")</f>
        <v>20.05889084620231</v>
      </c>
      <c r="F14" s="12">
        <f>SUMIFS(Concentrado!G$2:G1003,Concentrado!$A$2:$A1003,"="&amp;$A14,Concentrado!$B$2:$B1003, "=Chihuahua")</f>
        <v>49.698460757601922</v>
      </c>
      <c r="G14" s="12">
        <f>SUMIFS(Concentrado!H$2:H1003,Concentrado!$A$2:$A1003,"="&amp;$A14,Concentrado!$B$2:$B1003, "=Chihuahua")</f>
        <v>49.086548265492887</v>
      </c>
      <c r="H14" s="12">
        <f>SUMIFS(Concentrado!I$2:I1003,Concentrado!$A$2:$A1003,"="&amp;$A14,Concentrado!$B$2:$B1003, "=Chihuahua")</f>
        <v>42.571441185188924</v>
      </c>
      <c r="I14" s="12">
        <f>SUMIFS(Concentrado!J$2:J1003,Concentrado!$A$2:$A1003,"="&amp;$A14,Concentrado!$B$2:$B1003, "=Chihuahua")</f>
        <v>55.551904058891338</v>
      </c>
      <c r="J14" s="12">
        <f>SUMIFS(Concentrado!K$2:K1003,Concentrado!$A$2:$A1003,"="&amp;$A14,Concentrado!$B$2:$B1003, "=Chihuahua")</f>
        <v>72.856433052577216</v>
      </c>
      <c r="K14" s="12">
        <f>SUMIFS(Concentrado!L$2:L1003,Concentrado!$A$2:$A1003,"="&amp;$A14,Concentrado!$B$2:$B1003, "=Chihuahua")</f>
        <v>11.616623640965518</v>
      </c>
      <c r="L14" s="12">
        <f>SUMIFS(Concentrado!M$2:M1003,Concentrado!$A$2:$A1003,"="&amp;$A14,Concentrado!$B$2:$B1003, "=Chihuahua")</f>
        <v>19.729320042400676</v>
      </c>
      <c r="M14" s="12">
        <f>SUMIFS(Concentrado!N$2:N1003,Concentrado!$A$2:$A1003,"="&amp;$A14,Concentrado!$B$2:$B1003, "=Chihuahua")</f>
        <v>34.624772163953658</v>
      </c>
      <c r="N14" s="12">
        <f>SUMIFS(Concentrado!O$2:O1003,Concentrado!$A$2:$A1003,"="&amp;$A14,Concentrado!$B$2:$B1003, "=Chihuahua")</f>
        <v>4.8031225352397522</v>
      </c>
      <c r="O14" s="12">
        <f>SUMIFS(Concentrado!P$2:P1003,Concentrado!$A$2:$A1003,"="&amp;$A14,Concentrado!$B$2:$B1003, "=Chihuahua")</f>
        <v>7.6759273015401375</v>
      </c>
      <c r="P14" s="12">
        <f>SUMIFS(Concentrado!Q$2:Q1003,Concentrado!$A$2:$A1003,"="&amp;$A14,Concentrado!$B$2:$B1003, "=Chihuahua")</f>
        <v>3.377659591258996</v>
      </c>
      <c r="Q14" s="12">
        <f>SUMIFS(Concentrado!R$2:R1003,Concentrado!$A$2:$A1003,"="&amp;$A14,Concentrado!$B$2:$B1003, "=Chihuahua")</f>
        <v>5.1138397549902557</v>
      </c>
    </row>
    <row r="15" spans="1:17" x14ac:dyDescent="0.25">
      <c r="A15" s="5">
        <v>2003</v>
      </c>
      <c r="B15" s="12">
        <f>SUMIFS(Concentrado!C$2:C1004,Concentrado!$A$2:$A1004,"="&amp;$A15,Concentrado!$B$2:$B1004, "=Chihuahua")</f>
        <v>14.470548178413347</v>
      </c>
      <c r="C15" s="12">
        <f>SUMIFS(Concentrado!D$2:D1004,Concentrado!$A$2:$A1004,"="&amp;$A15,Concentrado!$B$2:$B1004, "=Chihuahua")</f>
        <v>23.550107819770741</v>
      </c>
      <c r="D15" s="12">
        <f>SUMIFS(Concentrado!E$2:E1004,Concentrado!$A$2:$A1004,"="&amp;$A15,Concentrado!$B$2:$B1004, "=Chihuahua")</f>
        <v>17.676704360253741</v>
      </c>
      <c r="E15" s="12">
        <f>SUMIFS(Concentrado!F$2:F1004,Concentrado!$A$2:$A1004,"="&amp;$A15,Concentrado!$B$2:$B1004, "=Chihuahua")</f>
        <v>21.563071985557755</v>
      </c>
      <c r="F15" s="12">
        <f>SUMIFS(Concentrado!G$2:G1004,Concentrado!$A$2:$A1004,"="&amp;$A15,Concentrado!$B$2:$B1004, "=Chihuahua")</f>
        <v>55.803951191958788</v>
      </c>
      <c r="G15" s="12">
        <f>SUMIFS(Concentrado!H$2:H1004,Concentrado!$A$2:$A1004,"="&amp;$A15,Concentrado!$B$2:$B1004, "=Chihuahua")</f>
        <v>57.408192786979512</v>
      </c>
      <c r="H15" s="12">
        <f>SUMIFS(Concentrado!I$2:I1004,Concentrado!$A$2:$A1004,"="&amp;$A15,Concentrado!$B$2:$B1004, "=Chihuahua")</f>
        <v>51.749628827031223</v>
      </c>
      <c r="I15" s="12">
        <f>SUMIFS(Concentrado!J$2:J1004,Concentrado!$A$2:$A1004,"="&amp;$A15,Concentrado!$B$2:$B1004, "=Chihuahua")</f>
        <v>62.761271812343793</v>
      </c>
      <c r="J15" s="12">
        <f>SUMIFS(Concentrado!K$2:K1004,Concentrado!$A$2:$A1004,"="&amp;$A15,Concentrado!$B$2:$B1004, "=Chihuahua")</f>
        <v>75.984177119676943</v>
      </c>
      <c r="K15" s="12">
        <f>SUMIFS(Concentrado!L$2:L1004,Concentrado!$A$2:$A1004,"="&amp;$A15,Concentrado!$B$2:$B1004, "=Chihuahua")</f>
        <v>9.2724343905256887</v>
      </c>
      <c r="L15" s="12">
        <f>SUMIFS(Concentrado!M$2:M1004,Concentrado!$A$2:$A1004,"="&amp;$A15,Concentrado!$B$2:$B1004, "=Chihuahua")</f>
        <v>16.553473475703576</v>
      </c>
      <c r="M15" s="12">
        <f>SUMIFS(Concentrado!N$2:N1004,Concentrado!$A$2:$A1004,"="&amp;$A15,Concentrado!$B$2:$B1004, "=Chihuahua")</f>
        <v>28.798170849657996</v>
      </c>
      <c r="N15" s="12">
        <f>SUMIFS(Concentrado!O$2:O1004,Concentrado!$A$2:$A1004,"="&amp;$A15,Concentrado!$B$2:$B1004, "=Chihuahua")</f>
        <v>4.1093689877129869</v>
      </c>
      <c r="O15" s="12">
        <f>SUMIFS(Concentrado!P$2:P1004,Concentrado!$A$2:$A1004,"="&amp;$A15,Concentrado!$B$2:$B1004, "=Chihuahua")</f>
        <v>8.1196525116791758</v>
      </c>
      <c r="P15" s="12">
        <f>SUMIFS(Concentrado!Q$2:Q1004,Concentrado!$A$2:$A1004,"="&amp;$A15,Concentrado!$B$2:$B1004, "=Chihuahua")</f>
        <v>4.4806394370325471</v>
      </c>
      <c r="Q15" s="12">
        <f>SUMIFS(Concentrado!R$2:R1004,Concentrado!$A$2:$A1004,"="&amp;$A15,Concentrado!$B$2:$B1004, "=Chihuahua")</f>
        <v>5.6941459512288617</v>
      </c>
    </row>
    <row r="16" spans="1:17" x14ac:dyDescent="0.25">
      <c r="A16" s="5">
        <v>2004</v>
      </c>
      <c r="B16" s="12">
        <f>SUMIFS(Concentrado!C$2:C1005,Concentrado!$A$2:$A1005,"="&amp;$A16,Concentrado!$B$2:$B1005, "=Chihuahua")</f>
        <v>14.16221972967155</v>
      </c>
      <c r="C16" s="12">
        <f>SUMIFS(Concentrado!D$2:D1005,Concentrado!$A$2:$A1005,"="&amp;$A16,Concentrado!$B$2:$B1005, "=Chihuahua")</f>
        <v>36.821771297146029</v>
      </c>
      <c r="D16" s="12">
        <f>SUMIFS(Concentrado!E$2:E1005,Concentrado!$A$2:$A1005,"="&amp;$A16,Concentrado!$B$2:$B1005, "=Chihuahua")</f>
        <v>14.188213997406981</v>
      </c>
      <c r="E16" s="12">
        <f>SUMIFS(Concentrado!F$2:F1005,Concentrado!$A$2:$A1005,"="&amp;$A16,Concentrado!$B$2:$B1005, "=Chihuahua")</f>
        <v>20.915384427212015</v>
      </c>
      <c r="F16" s="12">
        <f>SUMIFS(Concentrado!G$2:G1005,Concentrado!$A$2:$A1005,"="&amp;$A16,Concentrado!$B$2:$B1005, "=Chihuahua")</f>
        <v>45.641559430892443</v>
      </c>
      <c r="G16" s="12">
        <f>SUMIFS(Concentrado!H$2:H1005,Concentrado!$A$2:$A1005,"="&amp;$A16,Concentrado!$B$2:$B1005, "=Chihuahua")</f>
        <v>56.792712123541179</v>
      </c>
      <c r="H16" s="12">
        <f>SUMIFS(Concentrado!I$2:I1005,Concentrado!$A$2:$A1005,"="&amp;$A16,Concentrado!$B$2:$B1005, "=Chihuahua")</f>
        <v>51.97399950050962</v>
      </c>
      <c r="I16" s="12">
        <f>SUMIFS(Concentrado!J$2:J1005,Concentrado!$A$2:$A1005,"="&amp;$A16,Concentrado!$B$2:$B1005, "=Chihuahua")</f>
        <v>61.611723410000245</v>
      </c>
      <c r="J16" s="12">
        <f>SUMIFS(Concentrado!K$2:K1005,Concentrado!$A$2:$A1005,"="&amp;$A16,Concentrado!$B$2:$B1005, "=Chihuahua")</f>
        <v>71.796297336081224</v>
      </c>
      <c r="K16" s="12">
        <f>SUMIFS(Concentrado!L$2:L1005,Concentrado!$A$2:$A1005,"="&amp;$A16,Concentrado!$B$2:$B1005, "=Chihuahua")</f>
        <v>10.401258460227153</v>
      </c>
      <c r="L16" s="12">
        <f>SUMIFS(Concentrado!M$2:M1005,Concentrado!$A$2:$A1005,"="&amp;$A16,Concentrado!$B$2:$B1005, "=Chihuahua")</f>
        <v>13.899026791984955</v>
      </c>
      <c r="M16" s="12">
        <f>SUMIFS(Concentrado!N$2:N1005,Concentrado!$A$2:$A1005,"="&amp;$A16,Concentrado!$B$2:$B1005, "=Chihuahua")</f>
        <v>24.851794330231872</v>
      </c>
      <c r="N16" s="12">
        <f>SUMIFS(Concentrado!O$2:O1005,Concentrado!$A$2:$A1005,"="&amp;$A16,Concentrado!$B$2:$B1005, "=Chihuahua")</f>
        <v>2.9455804020717249</v>
      </c>
      <c r="O16" s="12">
        <f>SUMIFS(Concentrado!P$2:P1005,Concentrado!$A$2:$A1005,"="&amp;$A16,Concentrado!$B$2:$B1005, "=Chihuahua")</f>
        <v>7.9128638693741173</v>
      </c>
      <c r="P16" s="12">
        <f>SUMIFS(Concentrado!Q$2:Q1005,Concentrado!$A$2:$A1005,"="&amp;$A16,Concentrado!$B$2:$B1005, "=Chihuahua")</f>
        <v>2.6079851596439765</v>
      </c>
      <c r="Q16" s="12">
        <f>SUMIFS(Concentrado!R$2:R1005,Concentrado!$A$2:$A1005,"="&amp;$A16,Concentrado!$B$2:$B1005, "=Chihuahua")</f>
        <v>5.2773346759854576</v>
      </c>
    </row>
    <row r="17" spans="1:17" x14ac:dyDescent="0.25">
      <c r="A17" s="5">
        <v>2005</v>
      </c>
      <c r="B17" s="12">
        <f>SUMIFS(Concentrado!C$2:C1006,Concentrado!$A$2:$A1006,"="&amp;$A17,Concentrado!$B$2:$B1006, "=Chihuahua")</f>
        <v>15.536810942434702</v>
      </c>
      <c r="C17" s="12">
        <f>SUMIFS(Concentrado!D$2:D1006,Concentrado!$A$2:$A1006,"="&amp;$A17,Concentrado!$B$2:$B1006, "=Chihuahua")</f>
        <v>36.440883846801391</v>
      </c>
      <c r="D17" s="12">
        <f>SUMIFS(Concentrado!E$2:E1006,Concentrado!$A$2:$A1006,"="&amp;$A17,Concentrado!$B$2:$B1006, "=Chihuahua")</f>
        <v>13.132039071397703</v>
      </c>
      <c r="E17" s="12">
        <f>SUMIFS(Concentrado!F$2:F1006,Concentrado!$A$2:$A1006,"="&amp;$A17,Concentrado!$B$2:$B1006, "=Chihuahua")</f>
        <v>20.891880340859981</v>
      </c>
      <c r="F17" s="12">
        <f>SUMIFS(Concentrado!G$2:G1006,Concentrado!$A$2:$A1006,"="&amp;$A17,Concentrado!$B$2:$B1006, "=Chihuahua")</f>
        <v>42.450738135969083</v>
      </c>
      <c r="G17" s="12">
        <f>SUMIFS(Concentrado!H$2:H1006,Concentrado!$A$2:$A1006,"="&amp;$A17,Concentrado!$B$2:$B1006, "=Chihuahua")</f>
        <v>65.446313296917779</v>
      </c>
      <c r="H17" s="12">
        <f>SUMIFS(Concentrado!I$2:I1006,Concentrado!$A$2:$A1006,"="&amp;$A17,Concentrado!$B$2:$B1006, "=Chihuahua")</f>
        <v>58.908325205437485</v>
      </c>
      <c r="I17" s="12">
        <f>SUMIFS(Concentrado!J$2:J1006,Concentrado!$A$2:$A1006,"="&amp;$A17,Concentrado!$B$2:$B1006, "=Chihuahua")</f>
        <v>71.978128326720224</v>
      </c>
      <c r="J17" s="12">
        <f>SUMIFS(Concentrado!K$2:K1006,Concentrado!$A$2:$A1006,"="&amp;$A17,Concentrado!$B$2:$B1006, "=Chihuahua")</f>
        <v>73.978842353658806</v>
      </c>
      <c r="K17" s="12">
        <f>SUMIFS(Concentrado!L$2:L1006,Concentrado!$A$2:$A1006,"="&amp;$A17,Concentrado!$B$2:$B1006, "=Chihuahua")</f>
        <v>11.951592118484756</v>
      </c>
      <c r="L17" s="12">
        <f>SUMIFS(Concentrado!M$2:M1006,Concentrado!$A$2:$A1006,"="&amp;$A17,Concentrado!$B$2:$B1006, "=Chihuahua")</f>
        <v>16.974286527772019</v>
      </c>
      <c r="M17" s="12">
        <f>SUMIFS(Concentrado!N$2:N1006,Concentrado!$A$2:$A1006,"="&amp;$A17,Concentrado!$B$2:$B1006, "=Chihuahua")</f>
        <v>30.332035897147151</v>
      </c>
      <c r="N17" s="12">
        <f>SUMIFS(Concentrado!O$2:O1006,Concentrado!$A$2:$A1006,"="&amp;$A17,Concentrado!$B$2:$B1006, "=Chihuahua")</f>
        <v>3.6291493273976578</v>
      </c>
      <c r="O17" s="12">
        <f>SUMIFS(Concentrado!P$2:P1006,Concentrado!$A$2:$A1006,"="&amp;$A17,Concentrado!$B$2:$B1006, "=Chihuahua")</f>
        <v>9.0910861899907136</v>
      </c>
      <c r="P17" s="12">
        <f>SUMIFS(Concentrado!Q$2:Q1006,Concentrado!$A$2:$A1006,"="&amp;$A17,Concentrado!$B$2:$B1006, "=Chihuahua")</f>
        <v>2.7534047665369945</v>
      </c>
      <c r="Q17" s="12">
        <f>SUMIFS(Concentrado!R$2:R1006,Concentrado!$A$2:$A1006,"="&amp;$A17,Concentrado!$B$2:$B1006, "=Chihuahua")</f>
        <v>5.1437231902339455</v>
      </c>
    </row>
    <row r="18" spans="1:17" x14ac:dyDescent="0.25">
      <c r="A18" s="5">
        <v>2006</v>
      </c>
      <c r="B18" s="12">
        <f>SUMIFS(Concentrado!C$2:C1007,Concentrado!$A$2:$A1007,"="&amp;$A18,Concentrado!$B$2:$B1007, "=Chihuahua")</f>
        <v>11.578944395649705</v>
      </c>
      <c r="C18" s="12">
        <f>SUMIFS(Concentrado!D$2:D1007,Concentrado!$A$2:$A1007,"="&amp;$A18,Concentrado!$B$2:$B1007, "=Chihuahua")</f>
        <v>24.287541903070114</v>
      </c>
      <c r="D18" s="12">
        <f>SUMIFS(Concentrado!E$2:E1007,Concentrado!$A$2:$A1007,"="&amp;$A18,Concentrado!$B$2:$B1007, "=Chihuahua")</f>
        <v>13.917200841581323</v>
      </c>
      <c r="E18" s="12">
        <f>SUMIFS(Concentrado!F$2:F1007,Concentrado!$A$2:$A1007,"="&amp;$A18,Concentrado!$B$2:$B1007, "=Chihuahua")</f>
        <v>22.571594642228529</v>
      </c>
      <c r="F18" s="12">
        <f>SUMIFS(Concentrado!G$2:G1007,Concentrado!$A$2:$A1007,"="&amp;$A18,Concentrado!$B$2:$B1007, "=Chihuahua")</f>
        <v>51.476738948587602</v>
      </c>
      <c r="G18" s="12">
        <f>SUMIFS(Concentrado!H$2:H1007,Concentrado!$A$2:$A1007,"="&amp;$A18,Concentrado!$B$2:$B1007, "=Chihuahua")</f>
        <v>64.190787589541657</v>
      </c>
      <c r="H18" s="12">
        <f>SUMIFS(Concentrado!I$2:I1007,Concentrado!$A$2:$A1007,"="&amp;$A18,Concentrado!$B$2:$B1007, "=Chihuahua")</f>
        <v>55.973324575765346</v>
      </c>
      <c r="I18" s="12">
        <f>SUMIFS(Concentrado!J$2:J1007,Concentrado!$A$2:$A1007,"="&amp;$A18,Concentrado!$B$2:$B1007, "=Chihuahua")</f>
        <v>72.387143899784149</v>
      </c>
      <c r="J18" s="12">
        <f>SUMIFS(Concentrado!K$2:K1007,Concentrado!$A$2:$A1007,"="&amp;$A18,Concentrado!$B$2:$B1007, "=Chihuahua")</f>
        <v>73.16852011954748</v>
      </c>
      <c r="K18" s="12">
        <f>SUMIFS(Concentrado!L$2:L1007,Concentrado!$A$2:$A1007,"="&amp;$A18,Concentrado!$B$2:$B1007, "=Chihuahua")</f>
        <v>11.461571863307437</v>
      </c>
      <c r="L18" s="12">
        <f>SUMIFS(Concentrado!M$2:M1007,Concentrado!$A$2:$A1007,"="&amp;$A18,Concentrado!$B$2:$B1007, "=Chihuahua")</f>
        <v>18.913089863212274</v>
      </c>
      <c r="M18" s="12">
        <f>SUMIFS(Concentrado!N$2:N1007,Concentrado!$A$2:$A1007,"="&amp;$A18,Concentrado!$B$2:$B1007, "=Chihuahua")</f>
        <v>34.219238043642413</v>
      </c>
      <c r="N18" s="12">
        <f>SUMIFS(Concentrado!O$2:O1007,Concentrado!$A$2:$A1007,"="&amp;$A18,Concentrado!$B$2:$B1007, "=Chihuahua")</f>
        <v>3.5864811180735336</v>
      </c>
      <c r="O18" s="12">
        <f>SUMIFS(Concentrado!P$2:P1007,Concentrado!$A$2:$A1007,"="&amp;$A18,Concentrado!$B$2:$B1007, "=Chihuahua")</f>
        <v>8.2534354925237636</v>
      </c>
      <c r="P18" s="12">
        <f>SUMIFS(Concentrado!Q$2:Q1007,Concentrado!$A$2:$A1007,"="&amp;$A18,Concentrado!$B$2:$B1007, "=Chihuahua")</f>
        <v>3.5013156867022728</v>
      </c>
      <c r="Q18" s="12">
        <f>SUMIFS(Concentrado!R$2:R1007,Concentrado!$A$2:$A1007,"="&amp;$A18,Concentrado!$B$2:$B1007, "=Chihuahua")</f>
        <v>5.9552292449038644</v>
      </c>
    </row>
    <row r="19" spans="1:17" x14ac:dyDescent="0.25">
      <c r="A19" s="5">
        <v>2007</v>
      </c>
      <c r="B19" s="12">
        <f>SUMIFS(Concentrado!C$2:C1008,Concentrado!$A$2:$A1008,"="&amp;$A19,Concentrado!$B$2:$B1008, "=Chihuahua")</f>
        <v>13.020096235493915</v>
      </c>
      <c r="C19" s="12">
        <f>SUMIFS(Concentrado!D$2:D1008,Concentrado!$A$2:$A1008,"="&amp;$A19,Concentrado!$B$2:$B1008, "=Chihuahua")</f>
        <v>28.87064817435607</v>
      </c>
      <c r="D19" s="12">
        <f>SUMIFS(Concentrado!E$2:E1008,Concentrado!$A$2:$A1008,"="&amp;$A19,Concentrado!$B$2:$B1008, "=Chihuahua")</f>
        <v>15.407098073077934</v>
      </c>
      <c r="E19" s="12">
        <f>SUMIFS(Concentrado!F$2:F1008,Concentrado!$A$2:$A1008,"="&amp;$A19,Concentrado!$B$2:$B1008, "=Chihuahua")</f>
        <v>21.960863671327505</v>
      </c>
      <c r="F19" s="12">
        <f>SUMIFS(Concentrado!G$2:G1008,Concentrado!$A$2:$A1008,"="&amp;$A19,Concentrado!$B$2:$B1008, "=Chihuahua")</f>
        <v>48.726862168345363</v>
      </c>
      <c r="G19" s="12">
        <f>SUMIFS(Concentrado!H$2:H1008,Concentrado!$A$2:$A1008,"="&amp;$A19,Concentrado!$B$2:$B1008, "=Chihuahua")</f>
        <v>66.842657963269787</v>
      </c>
      <c r="H19" s="12">
        <f>SUMIFS(Concentrado!I$2:I1008,Concentrado!$A$2:$A1008,"="&amp;$A19,Concentrado!$B$2:$B1008, "=Chihuahua")</f>
        <v>62.947377063713098</v>
      </c>
      <c r="I19" s="12">
        <f>SUMIFS(Concentrado!J$2:J1008,Concentrado!$A$2:$A1008,"="&amp;$A19,Concentrado!$B$2:$B1008, "=Chihuahua")</f>
        <v>70.720478198369165</v>
      </c>
      <c r="J19" s="12">
        <f>SUMIFS(Concentrado!K$2:K1008,Concentrado!$A$2:$A1008,"="&amp;$A19,Concentrado!$B$2:$B1008, "=Chihuahua")</f>
        <v>75.628371443344307</v>
      </c>
      <c r="K19" s="12">
        <f>SUMIFS(Concentrado!L$2:L1008,Concentrado!$A$2:$A1008,"="&amp;$A19,Concentrado!$B$2:$B1008, "=Chihuahua")</f>
        <v>13.801880973765741</v>
      </c>
      <c r="L19" s="12">
        <f>SUMIFS(Concentrado!M$2:M1008,Concentrado!$A$2:$A1008,"="&amp;$A19,Concentrado!$B$2:$B1008, "=Chihuahua")</f>
        <v>15.256272732291592</v>
      </c>
      <c r="M19" s="12">
        <f>SUMIFS(Concentrado!N$2:N1008,Concentrado!$A$2:$A1008,"="&amp;$A19,Concentrado!$B$2:$B1008, "=Chihuahua")</f>
        <v>27.249431658960866</v>
      </c>
      <c r="N19" s="12">
        <f>SUMIFS(Concentrado!O$2:O1008,Concentrado!$A$2:$A1008,"="&amp;$A19,Concentrado!$B$2:$B1008, "=Chihuahua")</f>
        <v>3.0207239431464217</v>
      </c>
      <c r="O19" s="12">
        <f>SUMIFS(Concentrado!P$2:P1008,Concentrado!$A$2:$A1008,"="&amp;$A19,Concentrado!$B$2:$B1008, "=Chihuahua")</f>
        <v>6.382353036222681</v>
      </c>
      <c r="P19" s="12">
        <f>SUMIFS(Concentrado!Q$2:Q1008,Concentrado!$A$2:$A1008,"="&amp;$A19,Concentrado!$B$2:$B1008, "=Chihuahua")</f>
        <v>3.2649610905682396</v>
      </c>
      <c r="Q19" s="12">
        <f>SUMIFS(Concentrado!R$2:R1008,Concentrado!$A$2:$A1008,"="&amp;$A19,Concentrado!$B$2:$B1008, "=Chihuahua")</f>
        <v>5.9956558208616766</v>
      </c>
    </row>
    <row r="20" spans="1:17" x14ac:dyDescent="0.25">
      <c r="A20" s="5">
        <v>2008</v>
      </c>
      <c r="B20" s="12">
        <f>SUMIFS(Concentrado!C$2:C1009,Concentrado!$A$2:$A1009,"="&amp;$A20,Concentrado!$B$2:$B1009, "=Chihuahua")</f>
        <v>10.780600592933032</v>
      </c>
      <c r="C20" s="12">
        <f>SUMIFS(Concentrado!D$2:D1009,Concentrado!$A$2:$A1009,"="&amp;$A20,Concentrado!$B$2:$B1009, "=Chihuahua")</f>
        <v>25.249301388711576</v>
      </c>
      <c r="D20" s="12">
        <f>SUMIFS(Concentrado!E$2:E1009,Concentrado!$A$2:$A1009,"="&amp;$A20,Concentrado!$B$2:$B1009, "=Chihuahua")</f>
        <v>15.1524574685219</v>
      </c>
      <c r="E20" s="12">
        <f>SUMIFS(Concentrado!F$2:F1009,Concentrado!$A$2:$A1009,"="&amp;$A20,Concentrado!$B$2:$B1009, "=Chihuahua")</f>
        <v>25.442559182219608</v>
      </c>
      <c r="F20" s="12">
        <f>SUMIFS(Concentrado!G$2:G1009,Concentrado!$A$2:$A1009,"="&amp;$A20,Concentrado!$B$2:$B1009, "=Chihuahua")</f>
        <v>46.135702401651663</v>
      </c>
      <c r="G20" s="12">
        <f>SUMIFS(Concentrado!H$2:H1009,Concentrado!$A$2:$A1009,"="&amp;$A20,Concentrado!$B$2:$B1009, "=Chihuahua")</f>
        <v>67.540027398590638</v>
      </c>
      <c r="H20" s="12">
        <f>SUMIFS(Concentrado!I$2:I1009,Concentrado!$A$2:$A1009,"="&amp;$A20,Concentrado!$B$2:$B1009, "=Chihuahua")</f>
        <v>63.698366098537065</v>
      </c>
      <c r="I20" s="12">
        <f>SUMIFS(Concentrado!J$2:J1009,Concentrado!$A$2:$A1009,"="&amp;$A20,Concentrado!$B$2:$B1009, "=Chihuahua")</f>
        <v>71.358822203860882</v>
      </c>
      <c r="J20" s="12">
        <f>SUMIFS(Concentrado!K$2:K1009,Concentrado!$A$2:$A1009,"="&amp;$A20,Concentrado!$B$2:$B1009, "=Chihuahua")</f>
        <v>78.193399912006669</v>
      </c>
      <c r="K20" s="12">
        <f>SUMIFS(Concentrado!L$2:L1009,Concentrado!$A$2:$A1009,"="&amp;$A20,Concentrado!$B$2:$B1009, "=Chihuahua")</f>
        <v>15.450333065037073</v>
      </c>
      <c r="L20" s="12">
        <f>SUMIFS(Concentrado!M$2:M1009,Concentrado!$A$2:$A1009,"="&amp;$A20,Concentrado!$B$2:$B1009, "=Chihuahua")</f>
        <v>74.367603153045124</v>
      </c>
      <c r="M20" s="12">
        <f>SUMIFS(Concentrado!N$2:N1009,Concentrado!$A$2:$A1009,"="&amp;$A20,Concentrado!$B$2:$B1009, "=Chihuahua")</f>
        <v>139.02655436705726</v>
      </c>
      <c r="N20" s="12">
        <f>SUMIFS(Concentrado!O$2:O1009,Concentrado!$A$2:$A1009,"="&amp;$A20,Concentrado!$B$2:$B1009, "=Chihuahua")</f>
        <v>10.093517614361902</v>
      </c>
      <c r="O20" s="12">
        <f>SUMIFS(Concentrado!P$2:P1009,Concentrado!$A$2:$A1009,"="&amp;$A20,Concentrado!$B$2:$B1009, "=Chihuahua")</f>
        <v>6.9280976249514632</v>
      </c>
      <c r="P20" s="12">
        <f>SUMIFS(Concentrado!Q$2:Q1009,Concentrado!$A$2:$A1009,"="&amp;$A20,Concentrado!$B$2:$B1009, "=Chihuahua")</f>
        <v>3.354929465550907</v>
      </c>
      <c r="Q20" s="12">
        <f>SUMIFS(Concentrado!R$2:R1009,Concentrado!$A$2:$A1009,"="&amp;$A20,Concentrado!$B$2:$B1009, "=Chihuahua")</f>
        <v>6.3567084610438238</v>
      </c>
    </row>
    <row r="21" spans="1:17" x14ac:dyDescent="0.25">
      <c r="A21" s="5">
        <v>2009</v>
      </c>
      <c r="B21" s="12">
        <f>SUMIFS(Concentrado!C$2:C1010,Concentrado!$A$2:$A1010,"="&amp;$A21,Concentrado!$B$2:$B1010, "=Chihuahua")</f>
        <v>6.5431248826504778</v>
      </c>
      <c r="C21" s="12">
        <f>SUMIFS(Concentrado!D$2:D1010,Concentrado!$A$2:$A1010,"="&amp;$A21,Concentrado!$B$2:$B1010, "=Chihuahua")</f>
        <v>20.482825719601493</v>
      </c>
      <c r="D21" s="12">
        <f>SUMIFS(Concentrado!E$2:E1010,Concentrado!$A$2:$A1010,"="&amp;$A21,Concentrado!$B$2:$B1010, "=Chihuahua")</f>
        <v>13.574333383402596</v>
      </c>
      <c r="E21" s="12">
        <f>SUMIFS(Concentrado!F$2:F1010,Concentrado!$A$2:$A1010,"="&amp;$A21,Concentrado!$B$2:$B1010, "=Chihuahua")</f>
        <v>23.365655823889714</v>
      </c>
      <c r="F21" s="12">
        <f>SUMIFS(Concentrado!G$2:G1010,Concentrado!$A$2:$A1010,"="&amp;$A21,Concentrado!$B$2:$B1010, "=Chihuahua")</f>
        <v>49.861619998431323</v>
      </c>
      <c r="G21" s="12">
        <f>SUMIFS(Concentrado!H$2:H1010,Concentrado!$A$2:$A1010,"="&amp;$A21,Concentrado!$B$2:$B1010, "=Chihuahua")</f>
        <v>69.245873625842918</v>
      </c>
      <c r="H21" s="12">
        <f>SUMIFS(Concentrado!I$2:I1010,Concentrado!$A$2:$A1010,"="&amp;$A21,Concentrado!$B$2:$B1010, "=Chihuahua")</f>
        <v>65.303741465123124</v>
      </c>
      <c r="I21" s="12">
        <f>SUMIFS(Concentrado!J$2:J1010,Concentrado!$A$2:$A1010,"="&amp;$A21,Concentrado!$B$2:$B1010, "=Chihuahua")</f>
        <v>73.043937440426447</v>
      </c>
      <c r="J21" s="12">
        <f>SUMIFS(Concentrado!K$2:K1010,Concentrado!$A$2:$A1010,"="&amp;$A21,Concentrado!$B$2:$B1010, "=Chihuahua")</f>
        <v>76.686959919391143</v>
      </c>
      <c r="K21" s="12">
        <f>SUMIFS(Concentrado!L$2:L1010,Concentrado!$A$2:$A1010,"="&amp;$A21,Concentrado!$B$2:$B1010, "=Chihuahua")</f>
        <v>16.282847654117298</v>
      </c>
      <c r="L21" s="12">
        <f>SUMIFS(Concentrado!M$2:M1010,Concentrado!$A$2:$A1010,"="&amp;$A21,Concentrado!$B$2:$B1010, "=Chihuahua")</f>
        <v>104.87554564318562</v>
      </c>
      <c r="M21" s="12">
        <f>SUMIFS(Concentrado!N$2:N1010,Concentrado!$A$2:$A1010,"="&amp;$A21,Concentrado!$B$2:$B1010, "=Chihuahua")</f>
        <v>197.96111762521627</v>
      </c>
      <c r="N21" s="12">
        <f>SUMIFS(Concentrado!O$2:O1010,Concentrado!$A$2:$A1010,"="&amp;$A21,Concentrado!$B$2:$B1010, "=Chihuahua")</f>
        <v>12.154604239688796</v>
      </c>
      <c r="O21" s="12">
        <f>SUMIFS(Concentrado!P$2:P1010,Concentrado!$A$2:$A1010,"="&amp;$A21,Concentrado!$B$2:$B1010, "=Chihuahua")</f>
        <v>7.6272628884685423</v>
      </c>
      <c r="P21" s="12">
        <f>SUMIFS(Concentrado!Q$2:Q1010,Concentrado!$A$2:$A1010,"="&amp;$A21,Concentrado!$B$2:$B1010, "=Chihuahua")</f>
        <v>2.567904289538212</v>
      </c>
      <c r="Q21" s="12">
        <f>SUMIFS(Concentrado!R$2:R1010,Concentrado!$A$2:$A1010,"="&amp;$A21,Concentrado!$B$2:$B1010, "=Chihuahua")</f>
        <v>4.6980976206324101</v>
      </c>
    </row>
    <row r="22" spans="1:17" x14ac:dyDescent="0.25">
      <c r="A22" s="5">
        <v>2010</v>
      </c>
      <c r="B22" s="12">
        <f>SUMIFS(Concentrado!C$2:C1011,Concentrado!$A$2:$A1011,"="&amp;$A22,Concentrado!$B$2:$B1011, "=Chihuahua")</f>
        <v>9.7154793303177236</v>
      </c>
      <c r="C22" s="12">
        <f>SUMIFS(Concentrado!D$2:D1011,Concentrado!$A$2:$A1011,"="&amp;$A22,Concentrado!$B$2:$B1011, "=Chihuahua")</f>
        <v>19.145209268567282</v>
      </c>
      <c r="D22" s="12">
        <f>SUMIFS(Concentrado!E$2:E1011,Concentrado!$A$2:$A1011,"="&amp;$A22,Concentrado!$B$2:$B1011, "=Chihuahua")</f>
        <v>14.194448660317017</v>
      </c>
      <c r="E22" s="12">
        <f>SUMIFS(Concentrado!F$2:F1011,Concentrado!$A$2:$A1011,"="&amp;$A22,Concentrado!$B$2:$B1011, "=Chihuahua")</f>
        <v>20.418168457532939</v>
      </c>
      <c r="F22" s="12">
        <f>SUMIFS(Concentrado!G$2:G1011,Concentrado!$A$2:$A1011,"="&amp;$A22,Concentrado!$B$2:$B1011, "=Chihuahua")</f>
        <v>54.3376377798728</v>
      </c>
      <c r="G22" s="12">
        <f>SUMIFS(Concentrado!H$2:H1011,Concentrado!$A$2:$A1011,"="&amp;$A22,Concentrado!$B$2:$B1011, "=Chihuahua")</f>
        <v>70.077489642916774</v>
      </c>
      <c r="H22" s="12">
        <f>SUMIFS(Concentrado!I$2:I1011,Concentrado!$A$2:$A1011,"="&amp;$A22,Concentrado!$B$2:$B1011, "=Chihuahua")</f>
        <v>66.176001484755162</v>
      </c>
      <c r="I22" s="12">
        <f>SUMIFS(Concentrado!J$2:J1011,Concentrado!$A$2:$A1011,"="&amp;$A22,Concentrado!$B$2:$B1011, "=Chihuahua")</f>
        <v>73.89111534149896</v>
      </c>
      <c r="J22" s="12">
        <f>SUMIFS(Concentrado!K$2:K1011,Concentrado!$A$2:$A1011,"="&amp;$A22,Concentrado!$B$2:$B1011, "=Chihuahua")</f>
        <v>83.249515725839302</v>
      </c>
      <c r="K22" s="12">
        <f>SUMIFS(Concentrado!L$2:L1011,Concentrado!$A$2:$A1011,"="&amp;$A22,Concentrado!$B$2:$B1011, "=Chihuahua")</f>
        <v>17.129411112221618</v>
      </c>
      <c r="L22" s="12">
        <f>SUMIFS(Concentrado!M$2:M1011,Concentrado!$A$2:$A1011,"="&amp;$A22,Concentrado!$B$2:$B1011, "=Chihuahua")</f>
        <v>181.20201670651974</v>
      </c>
      <c r="M22" s="12">
        <f>SUMIFS(Concentrado!N$2:N1011,Concentrado!$A$2:$A1011,"="&amp;$A22,Concentrado!$B$2:$B1011, "=Chihuahua")</f>
        <v>329.72004245471788</v>
      </c>
      <c r="N22" s="12">
        <f>SUMIFS(Concentrado!O$2:O1011,Concentrado!$A$2:$A1011,"="&amp;$A22,Concentrado!$B$2:$B1011, "=Chihuahua")</f>
        <v>33.204963825580137</v>
      </c>
      <c r="O22" s="12">
        <f>SUMIFS(Concentrado!P$2:P1011,Concentrado!$A$2:$A1011,"="&amp;$A22,Concentrado!$B$2:$B1011, "=Chihuahua")</f>
        <v>7.4234664555102876</v>
      </c>
      <c r="P22" s="12">
        <f>SUMIFS(Concentrado!Q$2:Q1011,Concentrado!$A$2:$A1011,"="&amp;$A22,Concentrado!$B$2:$B1011, "=Chihuahua")</f>
        <v>3.6107527639590256</v>
      </c>
      <c r="Q22" s="12">
        <f>SUMIFS(Concentrado!R$2:R1011,Concentrado!$A$2:$A1011,"="&amp;$A22,Concentrado!$B$2:$B1011, "=Chihuahua")</f>
        <v>4.7950796705375858</v>
      </c>
    </row>
    <row r="23" spans="1:17" x14ac:dyDescent="0.25">
      <c r="A23" s="5">
        <v>2011</v>
      </c>
      <c r="B23" s="12">
        <f>SUMIFS(Concentrado!C$2:C1012,Concentrado!$A$2:$A1012,"="&amp;$A23,Concentrado!$B$2:$B1012, "=Chihuahua")</f>
        <v>8.3555908987446443</v>
      </c>
      <c r="C23" s="12">
        <f>SUMIFS(Concentrado!D$2:D1012,Concentrado!$A$2:$A1012,"="&amp;$A23,Concentrado!$B$2:$B1012, "=Chihuahua")</f>
        <v>21.033039158908934</v>
      </c>
      <c r="D23" s="12">
        <f>SUMIFS(Concentrado!E$2:E1012,Concentrado!$A$2:$A1012,"="&amp;$A23,Concentrado!$B$2:$B1012, "=Chihuahua")</f>
        <v>11.876306661217118</v>
      </c>
      <c r="E23" s="12">
        <f>SUMIFS(Concentrado!F$2:F1012,Concentrado!$A$2:$A1012,"="&amp;$A23,Concentrado!$B$2:$B1012, "=Chihuahua")</f>
        <v>24.929544613185485</v>
      </c>
      <c r="F23" s="12">
        <f>SUMIFS(Concentrado!G$2:G1012,Concentrado!$A$2:$A1012,"="&amp;$A23,Concentrado!$B$2:$B1012, "=Chihuahua")</f>
        <v>52.608320531975338</v>
      </c>
      <c r="G23" s="12">
        <f>SUMIFS(Concentrado!H$2:H1012,Concentrado!$A$2:$A1012,"="&amp;$A23,Concentrado!$B$2:$B1012, "=Chihuahua")</f>
        <v>64.608269858541902</v>
      </c>
      <c r="H23" s="12">
        <f>SUMIFS(Concentrado!I$2:I1012,Concentrado!$A$2:$A1012,"="&amp;$A23,Concentrado!$B$2:$B1012, "=Chihuahua")</f>
        <v>56.650719900359015</v>
      </c>
      <c r="I23" s="12">
        <f>SUMIFS(Concentrado!J$2:J1012,Concentrado!$A$2:$A1012,"="&amp;$A23,Concentrado!$B$2:$B1012, "=Chihuahua")</f>
        <v>72.497705282601643</v>
      </c>
      <c r="J23" s="12">
        <f>SUMIFS(Concentrado!K$2:K1012,Concentrado!$A$2:$A1012,"="&amp;$A23,Concentrado!$B$2:$B1012, "=Chihuahua")</f>
        <v>84.182203893526932</v>
      </c>
      <c r="K23" s="12">
        <f>SUMIFS(Concentrado!L$2:L1012,Concentrado!$A$2:$A1012,"="&amp;$A23,Concentrado!$B$2:$B1012, "=Chihuahua")</f>
        <v>18.230904984409435</v>
      </c>
      <c r="L23" s="12">
        <f>SUMIFS(Concentrado!M$2:M1012,Concentrado!$A$2:$A1012,"="&amp;$A23,Concentrado!$B$2:$B1012, "=Chihuahua")</f>
        <v>127.10198333958176</v>
      </c>
      <c r="M23" s="12">
        <f>SUMIFS(Concentrado!N$2:N1012,Concentrado!$A$2:$A1012,"="&amp;$A23,Concentrado!$B$2:$B1012, "=Chihuahua")</f>
        <v>231.94078937928143</v>
      </c>
      <c r="N23" s="12">
        <f>SUMIFS(Concentrado!O$2:O1012,Concentrado!$A$2:$A1012,"="&amp;$A23,Concentrado!$B$2:$B1012, "=Chihuahua")</f>
        <v>22.819136435104596</v>
      </c>
      <c r="O23" s="12">
        <f>SUMIFS(Concentrado!P$2:P1012,Concentrado!$A$2:$A1012,"="&amp;$A23,Concentrado!$B$2:$B1012, "=Chihuahua")</f>
        <v>9.3454983209782672</v>
      </c>
      <c r="P23" s="12">
        <f>SUMIFS(Concentrado!Q$2:Q1012,Concentrado!$A$2:$A1012,"="&amp;$A23,Concentrado!$B$2:$B1012, "=Chihuahua")</f>
        <v>3.1718345662530516</v>
      </c>
      <c r="Q23" s="12">
        <f>SUMIFS(Concentrado!R$2:R1012,Concentrado!$A$2:$A1012,"="&amp;$A23,Concentrado!$B$2:$B1012, "=Chihuahua")</f>
        <v>4.743464306288347</v>
      </c>
    </row>
    <row r="24" spans="1:17" x14ac:dyDescent="0.25">
      <c r="A24" s="5">
        <v>2012</v>
      </c>
      <c r="B24" s="12">
        <f>SUMIFS(Concentrado!C$2:C1013,Concentrado!$A$2:$A1013,"="&amp;$A24,Concentrado!$B$2:$B1013, "=Chihuahua")</f>
        <v>8.7391961687364006</v>
      </c>
      <c r="C24" s="12">
        <f>SUMIFS(Concentrado!D$2:D1013,Concentrado!$A$2:$A1013,"="&amp;$A24,Concentrado!$B$2:$B1013, "=Chihuahua")</f>
        <v>18.64361849330432</v>
      </c>
      <c r="D24" s="12">
        <f>SUMIFS(Concentrado!E$2:E1013,Concentrado!$A$2:$A1013,"="&amp;$A24,Concentrado!$B$2:$B1013, "=Chihuahua")</f>
        <v>11.975506936864917</v>
      </c>
      <c r="E24" s="12">
        <f>SUMIFS(Concentrado!F$2:F1013,Concentrado!$A$2:$A1013,"="&amp;$A24,Concentrado!$B$2:$B1013, "=Chihuahua")</f>
        <v>21.639951131527834</v>
      </c>
      <c r="F24" s="12">
        <f>SUMIFS(Concentrado!G$2:G1013,Concentrado!$A$2:$A1013,"="&amp;$A24,Concentrado!$B$2:$B1013, "=Chihuahua")</f>
        <v>45.361066443768841</v>
      </c>
      <c r="G24" s="12">
        <f>SUMIFS(Concentrado!H$2:H1013,Concentrado!$A$2:$A1013,"="&amp;$A24,Concentrado!$B$2:$B1013, "=Chihuahua")</f>
        <v>64.135163512103858</v>
      </c>
      <c r="H24" s="12">
        <f>SUMIFS(Concentrado!I$2:I1013,Concentrado!$A$2:$A1013,"="&amp;$A24,Concentrado!$B$2:$B1013, "=Chihuahua")</f>
        <v>60.440326559881171</v>
      </c>
      <c r="I24" s="12">
        <f>SUMIFS(Concentrado!J$2:J1013,Concentrado!$A$2:$A1013,"="&amp;$A24,Concentrado!$B$2:$B1013, "=Chihuahua")</f>
        <v>67.793782921263968</v>
      </c>
      <c r="J24" s="12">
        <f>SUMIFS(Concentrado!K$2:K1013,Concentrado!$A$2:$A1013,"="&amp;$A24,Concentrado!$B$2:$B1013, "=Chihuahua")</f>
        <v>85.117130912752387</v>
      </c>
      <c r="K24" s="12">
        <f>SUMIFS(Concentrado!L$2:L1013,Concentrado!$A$2:$A1013,"="&amp;$A24,Concentrado!$B$2:$B1013, "=Chihuahua")</f>
        <v>16.762921324134869</v>
      </c>
      <c r="L24" s="12">
        <f>SUMIFS(Concentrado!M$2:M1013,Concentrado!$A$2:$A1013,"="&amp;$A24,Concentrado!$B$2:$B1013, "=Chihuahua")</f>
        <v>78.576193706882194</v>
      </c>
      <c r="M24" s="12">
        <f>SUMIFS(Concentrado!N$2:N1013,Concentrado!$A$2:$A1013,"="&amp;$A24,Concentrado!$B$2:$B1013, "=Chihuahua")</f>
        <v>142.39331172582172</v>
      </c>
      <c r="N24" s="12">
        <f>SUMIFS(Concentrado!O$2:O1013,Concentrado!$A$2:$A1013,"="&amp;$A24,Concentrado!$B$2:$B1013, "=Chihuahua")</f>
        <v>15.102854383124475</v>
      </c>
      <c r="O24" s="12">
        <f>SUMIFS(Concentrado!P$2:P1013,Concentrado!$A$2:$A1013,"="&amp;$A24,Concentrado!$B$2:$B1013, "=Chihuahua")</f>
        <v>8.3404082551157774</v>
      </c>
      <c r="P24" s="12">
        <f>SUMIFS(Concentrado!Q$2:Q1013,Concentrado!$A$2:$A1013,"="&amp;$A24,Concentrado!$B$2:$B1013, "=Chihuahua")</f>
        <v>2.7183115660759247</v>
      </c>
      <c r="Q24" s="12">
        <f>SUMIFS(Concentrado!R$2:R1013,Concentrado!$A$2:$A1013,"="&amp;$A24,Concentrado!$B$2:$B1013, "=Chihuahua")</f>
        <v>4.0208358581539718</v>
      </c>
    </row>
    <row r="25" spans="1:17" x14ac:dyDescent="0.25">
      <c r="A25" s="5">
        <v>2013</v>
      </c>
      <c r="B25" s="12">
        <f>SUMIFS(Concentrado!C$2:C1014,Concentrado!$A$2:$A1014,"="&amp;$A25,Concentrado!$B$2:$B1014, "=Chihuahua")</f>
        <v>10.607078457023654</v>
      </c>
      <c r="C25" s="12">
        <f>SUMIFS(Concentrado!D$2:D1014,Concentrado!$A$2:$A1014,"="&amp;$A25,Concentrado!$B$2:$B1014, "=Chihuahua")</f>
        <v>24.749849733055193</v>
      </c>
      <c r="D25" s="12">
        <f>SUMIFS(Concentrado!E$2:E1014,Concentrado!$A$2:$A1014,"="&amp;$A25,Concentrado!$B$2:$B1014, "=Chihuahua")</f>
        <v>12.693839050376997</v>
      </c>
      <c r="E25" s="12">
        <f>SUMIFS(Concentrado!F$2:F1014,Concentrado!$A$2:$A1014,"="&amp;$A25,Concentrado!$B$2:$B1014, "=Chihuahua")</f>
        <v>20.846792586797992</v>
      </c>
      <c r="F25" s="12">
        <f>SUMIFS(Concentrado!G$2:G1014,Concentrado!$A$2:$A1014,"="&amp;$A25,Concentrado!$B$2:$B1014, "=Chihuahua")</f>
        <v>49.1554646549978</v>
      </c>
      <c r="G25" s="12">
        <f>SUMIFS(Concentrado!H$2:H1014,Concentrado!$A$2:$A1014,"="&amp;$A25,Concentrado!$B$2:$B1014, "=Chihuahua")</f>
        <v>66.541183658159127</v>
      </c>
      <c r="H25" s="12">
        <f>SUMIFS(Concentrado!I$2:I1014,Concentrado!$A$2:$A1014,"="&amp;$A25,Concentrado!$B$2:$B1014, "=Chihuahua")</f>
        <v>62.059470930304784</v>
      </c>
      <c r="I25" s="12">
        <f>SUMIFS(Concentrado!J$2:J1014,Concentrado!$A$2:$A1014,"="&amp;$A25,Concentrado!$B$2:$B1014, "=Chihuahua")</f>
        <v>70.917154245368877</v>
      </c>
      <c r="J25" s="12">
        <f>SUMIFS(Concentrado!K$2:K1014,Concentrado!$A$2:$A1014,"="&amp;$A25,Concentrado!$B$2:$B1014, "=Chihuahua")</f>
        <v>88.131972786059706</v>
      </c>
      <c r="K25" s="12">
        <f>SUMIFS(Concentrado!L$2:L1014,Concentrado!$A$2:$A1014,"="&amp;$A25,Concentrado!$B$2:$B1014, "=Chihuahua")</f>
        <v>18.193538822990345</v>
      </c>
      <c r="L25" s="12">
        <f>SUMIFS(Concentrado!M$2:M1014,Concentrado!$A$2:$A1014,"="&amp;$A25,Concentrado!$B$2:$B1014, "=Chihuahua")</f>
        <v>59.690530150736834</v>
      </c>
      <c r="M25" s="12">
        <f>SUMIFS(Concentrado!N$2:N1014,Concentrado!$A$2:$A1014,"="&amp;$A25,Concentrado!$B$2:$B1014, "=Chihuahua")</f>
        <v>109.09817819594983</v>
      </c>
      <c r="N25" s="12">
        <f>SUMIFS(Concentrado!O$2:O1014,Concentrado!$A$2:$A1014,"="&amp;$A25,Concentrado!$B$2:$B1014, "=Chihuahua")</f>
        <v>10.330451602671845</v>
      </c>
      <c r="O25" s="12">
        <f>SUMIFS(Concentrado!P$2:P1014,Concentrado!$A$2:$A1014,"="&amp;$A25,Concentrado!$B$2:$B1014, "=Chihuahua")</f>
        <v>10.485740175878728</v>
      </c>
      <c r="P25" s="12">
        <f>SUMIFS(Concentrado!Q$2:Q1014,Concentrado!$A$2:$A1014,"="&amp;$A25,Concentrado!$B$2:$B1014, "=Chihuahua")</f>
        <v>2.9480271240956579</v>
      </c>
      <c r="Q25" s="12">
        <f>SUMIFS(Concentrado!R$2:R1014,Concentrado!$A$2:$A1014,"="&amp;$A25,Concentrado!$B$2:$B1014, "=Chihuahua")</f>
        <v>3.6780147929193441</v>
      </c>
    </row>
    <row r="26" spans="1:17" x14ac:dyDescent="0.25">
      <c r="A26" s="5">
        <v>2014</v>
      </c>
      <c r="B26" s="12">
        <f>SUMIFS(Concentrado!C$2:C1015,Concentrado!$A$2:$A1015,"="&amp;$A26,Concentrado!$B$2:$B1015, "=Chihuahua")</f>
        <v>7.4510540261025318</v>
      </c>
      <c r="C26" s="12">
        <f>SUMIFS(Concentrado!D$2:D1015,Concentrado!$A$2:$A1015,"="&amp;$A26,Concentrado!$B$2:$B1015, "=Chihuahua")</f>
        <v>24.439457205616307</v>
      </c>
      <c r="D26" s="12">
        <f>SUMIFS(Concentrado!E$2:E1015,Concentrado!$A$2:$A1015,"="&amp;$A26,Concentrado!$B$2:$B1015, "=Chihuahua")</f>
        <v>15.825866770549281</v>
      </c>
      <c r="E26" s="12">
        <f>SUMIFS(Concentrado!F$2:F1015,Concentrado!$A$2:$A1015,"="&amp;$A26,Concentrado!$B$2:$B1015, "=Chihuahua")</f>
        <v>31.245942085443449</v>
      </c>
      <c r="F26" s="12">
        <f>SUMIFS(Concentrado!G$2:G1015,Concentrado!$A$2:$A1015,"="&amp;$A26,Concentrado!$B$2:$B1015, "=Chihuahua")</f>
        <v>48.391926693417979</v>
      </c>
      <c r="G26" s="12">
        <f>SUMIFS(Concentrado!H$2:H1015,Concentrado!$A$2:$A1015,"="&amp;$A26,Concentrado!$B$2:$B1015, "=Chihuahua")</f>
        <v>68.043619218659828</v>
      </c>
      <c r="H26" s="12">
        <f>SUMIFS(Concentrado!I$2:I1015,Concentrado!$A$2:$A1015,"="&amp;$A26,Concentrado!$B$2:$B1015, "=Chihuahua")</f>
        <v>65.304520866616215</v>
      </c>
      <c r="I26" s="12">
        <f>SUMIFS(Concentrado!J$2:J1015,Concentrado!$A$2:$A1015,"="&amp;$A26,Concentrado!$B$2:$B1015, "=Chihuahua")</f>
        <v>70.748684949130691</v>
      </c>
      <c r="J26" s="12">
        <f>SUMIFS(Concentrado!K$2:K1015,Concentrado!$A$2:$A1015,"="&amp;$A26,Concentrado!$B$2:$B1015, "=Chihuahua")</f>
        <v>87.484653281134058</v>
      </c>
      <c r="K26" s="12">
        <f>SUMIFS(Concentrado!L$2:L1015,Concentrado!$A$2:$A1015,"="&amp;$A26,Concentrado!$B$2:$B1015, "=Chihuahua")</f>
        <v>20.415871014030966</v>
      </c>
      <c r="L26" s="12">
        <f>SUMIFS(Concentrado!M$2:M1015,Concentrado!$A$2:$A1015,"="&amp;$A26,Concentrado!$B$2:$B1015, "=Chihuahua")</f>
        <v>48.491175218864818</v>
      </c>
      <c r="M26" s="12">
        <f>SUMIFS(Concentrado!N$2:N1015,Concentrado!$A$2:$A1015,"="&amp;$A26,Concentrado!$B$2:$B1015, "=Chihuahua")</f>
        <v>87.670618571148296</v>
      </c>
      <c r="N26" s="12">
        <f>SUMIFS(Concentrado!O$2:O1015,Concentrado!$A$2:$A1015,"="&amp;$A26,Concentrado!$B$2:$B1015, "=Chihuahua")</f>
        <v>9.6324500634966679</v>
      </c>
      <c r="O26" s="12">
        <f>SUMIFS(Concentrado!P$2:P1015,Concentrado!$A$2:$A1015,"="&amp;$A26,Concentrado!$B$2:$B1015, "=Chihuahua")</f>
        <v>10.904870582553766</v>
      </c>
      <c r="P26" s="12">
        <f>SUMIFS(Concentrado!Q$2:Q1015,Concentrado!$A$2:$A1015,"="&amp;$A26,Concentrado!$B$2:$B1015, "=Chihuahua")</f>
        <v>2.8966583703400008</v>
      </c>
      <c r="Q26" s="12">
        <f>SUMIFS(Concentrado!R$2:R1015,Concentrado!$A$2:$A1015,"="&amp;$A26,Concentrado!$B$2:$B1015, "=Chihuahua")</f>
        <v>3.7600853845759628</v>
      </c>
    </row>
    <row r="27" spans="1:17" x14ac:dyDescent="0.25">
      <c r="A27" s="5">
        <v>2015</v>
      </c>
      <c r="B27" s="12">
        <f>SUMIFS(Concentrado!C$2:C1016,Concentrado!$A$2:$A1016,"="&amp;$A27,Concentrado!$B$2:$B1016, "=Chihuahua")</f>
        <v>9.0492005031355465</v>
      </c>
      <c r="C27" s="12">
        <f>SUMIFS(Concentrado!D$2:D1016,Concentrado!$A$2:$A1016,"="&amp;$A27,Concentrado!$B$2:$B1016, "=Chihuahua")</f>
        <v>16.590200922415171</v>
      </c>
      <c r="D27" s="12">
        <f>SUMIFS(Concentrado!E$2:E1016,Concentrado!$A$2:$A1016,"="&amp;$A27,Concentrado!$B$2:$B1016, "=Chihuahua")</f>
        <v>12.677143110970921</v>
      </c>
      <c r="E27" s="12">
        <f>SUMIFS(Concentrado!F$2:F1016,Concentrado!$A$2:$A1016,"="&amp;$A27,Concentrado!$B$2:$B1016, "=Chihuahua")</f>
        <v>26.053026393412676</v>
      </c>
      <c r="F27" s="12">
        <f>SUMIFS(Concentrado!G$2:G1016,Concentrado!$A$2:$A1016,"="&amp;$A27,Concentrado!$B$2:$B1016, "=Chihuahua")</f>
        <v>43.72662486277283</v>
      </c>
      <c r="G27" s="12">
        <f>SUMIFS(Concentrado!H$2:H1016,Concentrado!$A$2:$A1016,"="&amp;$A27,Concentrado!$B$2:$B1016, "=Chihuahua")</f>
        <v>69.598042959440406</v>
      </c>
      <c r="H27" s="12">
        <f>SUMIFS(Concentrado!I$2:I1016,Concentrado!$A$2:$A1016,"="&amp;$A27,Concentrado!$B$2:$B1016, "=Chihuahua")</f>
        <v>66.599658648906754</v>
      </c>
      <c r="I27" s="12">
        <f>SUMIFS(Concentrado!J$2:J1016,Concentrado!$A$2:$A1016,"="&amp;$A27,Concentrado!$B$2:$B1016, "=Chihuahua")</f>
        <v>72.555468408437306</v>
      </c>
      <c r="J27" s="12">
        <f>SUMIFS(Concentrado!K$2:K1016,Concentrado!$A$2:$A1016,"="&amp;$A27,Concentrado!$B$2:$B1016, "=Chihuahua")</f>
        <v>86.133454039990809</v>
      </c>
      <c r="K27" s="12">
        <f>SUMIFS(Concentrado!L$2:L1016,Concentrado!$A$2:$A1016,"="&amp;$A27,Concentrado!$B$2:$B1016, "=Chihuahua")</f>
        <v>20.213019230572481</v>
      </c>
      <c r="L27" s="12">
        <f>SUMIFS(Concentrado!M$2:M1016,Concentrado!$A$2:$A1016,"="&amp;$A27,Concentrado!$B$2:$B1016, "=Chihuahua")</f>
        <v>42.389272887096602</v>
      </c>
      <c r="M27" s="12">
        <f>SUMIFS(Concentrado!N$2:N1016,Concentrado!$A$2:$A1016,"="&amp;$A27,Concentrado!$B$2:$B1016, "=Chihuahua")</f>
        <v>77.346927979374144</v>
      </c>
      <c r="N27" s="12">
        <f>SUMIFS(Concentrado!O$2:O1016,Concentrado!$A$2:$A1016,"="&amp;$A27,Concentrado!$B$2:$B1016, "=Chihuahua")</f>
        <v>7.689451610281016</v>
      </c>
      <c r="O27" s="12">
        <f>SUMIFS(Concentrado!P$2:P1016,Concentrado!$A$2:$A1016,"="&amp;$A27,Concentrado!$B$2:$B1016, "=Chihuahua")</f>
        <v>12.885117534005841</v>
      </c>
      <c r="P27" s="12">
        <f>SUMIFS(Concentrado!Q$2:Q1016,Concentrado!$A$2:$A1016,"="&amp;$A27,Concentrado!$B$2:$B1016, "=Chihuahua")</f>
        <v>2.820421287986858</v>
      </c>
      <c r="Q27" s="12">
        <f>SUMIFS(Concentrado!R$2:R1016,Concentrado!$A$2:$A1016,"="&amp;$A27,Concentrado!$B$2:$B1016, "=Chihuahua")</f>
        <v>4.4241902556656596</v>
      </c>
    </row>
    <row r="28" spans="1:17" x14ac:dyDescent="0.25">
      <c r="A28" s="5">
        <v>2016</v>
      </c>
      <c r="B28" s="12">
        <f>SUMIFS(Concentrado!C$2:C1017,Concentrado!$A$2:$A1017,"="&amp;$A28,Concentrado!$B$2:$B1017, "=Chihuahua")</f>
        <v>13.104162857316998</v>
      </c>
      <c r="C28" s="12">
        <f>SUMIFS(Concentrado!D$2:D1017,Concentrado!$A$2:$A1017,"="&amp;$A28,Concentrado!$B$2:$B1017, "=Chihuahua")</f>
        <v>14.018406777594928</v>
      </c>
      <c r="D28" s="12">
        <f>SUMIFS(Concentrado!E$2:E1017,Concentrado!$A$2:$A1017,"="&amp;$A28,Concentrado!$B$2:$B1017, "=Chihuahua")</f>
        <v>13.618465463473608</v>
      </c>
      <c r="E28" s="12">
        <f>SUMIFS(Concentrado!F$2:F1017,Concentrado!$A$2:$A1017,"="&amp;$A28,Concentrado!$B$2:$B1017, "=Chihuahua")</f>
        <v>27.922752928704881</v>
      </c>
      <c r="F28" s="12">
        <f>SUMIFS(Concentrado!G$2:G1017,Concentrado!$A$2:$A1017,"="&amp;$A28,Concentrado!$B$2:$B1017, "=Chihuahua")</f>
        <v>50.287064723736847</v>
      </c>
      <c r="G28" s="12">
        <f>SUMIFS(Concentrado!H$2:H1017,Concentrado!$A$2:$A1017,"="&amp;$A28,Concentrado!$B$2:$B1017, "=Chihuahua")</f>
        <v>72.669161312385327</v>
      </c>
      <c r="H28" s="12">
        <f>SUMIFS(Concentrado!I$2:I1017,Concentrado!$A$2:$A1017,"="&amp;$A28,Concentrado!$B$2:$B1017, "=Chihuahua")</f>
        <v>68.124742254951059</v>
      </c>
      <c r="I28" s="12">
        <f>SUMIFS(Concentrado!J$2:J1017,Concentrado!$A$2:$A1017,"="&amp;$A28,Concentrado!$B$2:$B1017, "=Chihuahua")</f>
        <v>77.147689948983498</v>
      </c>
      <c r="J28" s="12">
        <f>SUMIFS(Concentrado!K$2:K1017,Concentrado!$A$2:$A1017,"="&amp;$A28,Concentrado!$B$2:$B1017, "=Chihuahua")</f>
        <v>91.603697687520423</v>
      </c>
      <c r="K28" s="12">
        <f>SUMIFS(Concentrado!L$2:L1017,Concentrado!$A$2:$A1017,"="&amp;$A28,Concentrado!$B$2:$B1017, "=Chihuahua")</f>
        <v>19.783987355785143</v>
      </c>
      <c r="L28" s="12">
        <f>SUMIFS(Concentrado!M$2:M1017,Concentrado!$A$2:$A1017,"="&amp;$A28,Concentrado!$B$2:$B1017, "=Chihuahua")</f>
        <v>48.802328920572499</v>
      </c>
      <c r="M28" s="12">
        <f>SUMIFS(Concentrado!N$2:N1017,Concentrado!$A$2:$A1017,"="&amp;$A28,Concentrado!$B$2:$B1017, "=Chihuahua")</f>
        <v>88.827155825134724</v>
      </c>
      <c r="N28" s="12">
        <f>SUMIFS(Concentrado!O$2:O1017,Concentrado!$A$2:$A1017,"="&amp;$A28,Concentrado!$B$2:$B1017, "=Chihuahua")</f>
        <v>9.140205861374632</v>
      </c>
      <c r="O28" s="12">
        <f>SUMIFS(Concentrado!P$2:P1017,Concentrado!$A$2:$A1017,"="&amp;$A28,Concentrado!$B$2:$B1017, "=Chihuahua")</f>
        <v>14.837116282807802</v>
      </c>
      <c r="P28" s="12">
        <f>SUMIFS(Concentrado!Q$2:Q1017,Concentrado!$A$2:$A1017,"="&amp;$A28,Concentrado!$B$2:$B1017, "=Chihuahua")</f>
        <v>2.1921315629678833</v>
      </c>
      <c r="Q28" s="12">
        <f>SUMIFS(Concentrado!R$2:R1017,Concentrado!$A$2:$A1017,"="&amp;$A28,Concentrado!$B$2:$B1017, "=Chihuahua")</f>
        <v>3.3155989889889232</v>
      </c>
    </row>
    <row r="29" spans="1:17" x14ac:dyDescent="0.25">
      <c r="A29" s="5">
        <v>2017</v>
      </c>
      <c r="B29" s="12">
        <f>SUMIFS(Concentrado!C$2:C1018,Concentrado!$A$2:$A1018,"="&amp;$A29,Concentrado!$B$2:$B1018, "=Chihuahua")</f>
        <v>8.2955935036285542</v>
      </c>
      <c r="C29" s="12">
        <f>SUMIFS(Concentrado!D$2:D1018,Concentrado!$A$2:$A1018,"="&amp;$A29,Concentrado!$B$2:$B1018, "=Chihuahua")</f>
        <v>20.585361657152337</v>
      </c>
      <c r="D29" s="12">
        <f>SUMIFS(Concentrado!E$2:E1018,Concentrado!$A$2:$A1018,"="&amp;$A29,Concentrado!$B$2:$B1018, "=Chihuahua")</f>
        <v>13.237079938533908</v>
      </c>
      <c r="E29" s="12">
        <f>SUMIFS(Concentrado!F$2:F1018,Concentrado!$A$2:$A1018,"="&amp;$A29,Concentrado!$B$2:$B1018, "=Chihuahua")</f>
        <v>26.857843353547061</v>
      </c>
      <c r="F29" s="12">
        <f>SUMIFS(Concentrado!G$2:G1018,Concentrado!$A$2:$A1018,"="&amp;$A29,Concentrado!$B$2:$B1018, "=Chihuahua")</f>
        <v>51.970966135893164</v>
      </c>
      <c r="G29" s="12">
        <f>SUMIFS(Concentrado!H$2:H1018,Concentrado!$A$2:$A1018,"="&amp;$A29,Concentrado!$B$2:$B1018, "=Chihuahua")</f>
        <v>73.399508537707234</v>
      </c>
      <c r="H29" s="12">
        <f>SUMIFS(Concentrado!I$2:I1018,Concentrado!$A$2:$A1018,"="&amp;$A29,Concentrado!$B$2:$B1018, "=Chihuahua")</f>
        <v>67.953114535957795</v>
      </c>
      <c r="I29" s="12">
        <f>SUMIFS(Concentrado!J$2:J1018,Concentrado!$A$2:$A1018,"="&amp;$A29,Concentrado!$B$2:$B1018, "=Chihuahua")</f>
        <v>78.763711018957096</v>
      </c>
      <c r="J29" s="12">
        <f>SUMIFS(Concentrado!K$2:K1018,Concentrado!$A$2:$A1018,"="&amp;$A29,Concentrado!$B$2:$B1018, "=Chihuahua")</f>
        <v>90.556779181861103</v>
      </c>
      <c r="K29" s="12">
        <f>SUMIFS(Concentrado!L$2:L1018,Concentrado!$A$2:$A1018,"="&amp;$A29,Concentrado!$B$2:$B1018, "=Chihuahua")</f>
        <v>19.623797703581992</v>
      </c>
      <c r="L29" s="12">
        <f>SUMIFS(Concentrado!M$2:M1018,Concentrado!$A$2:$A1018,"="&amp;$A29,Concentrado!$B$2:$B1018, "=Chihuahua")</f>
        <v>59.169544733314211</v>
      </c>
      <c r="M29" s="12">
        <f>SUMIFS(Concentrado!N$2:N1018,Concentrado!$A$2:$A1018,"="&amp;$A29,Concentrado!$B$2:$B1018, "=Chihuahua")</f>
        <v>105.6987754236964</v>
      </c>
      <c r="N29" s="12">
        <f>SUMIFS(Concentrado!O$2:O1018,Concentrado!$A$2:$A1018,"="&amp;$A29,Concentrado!$B$2:$B1018, "=Chihuahua")</f>
        <v>13.342486566052841</v>
      </c>
      <c r="O29" s="12">
        <f>SUMIFS(Concentrado!P$2:P1018,Concentrado!$A$2:$A1018,"="&amp;$A29,Concentrado!$B$2:$B1018, "=Chihuahua")</f>
        <v>13.529001644234915</v>
      </c>
      <c r="P29" s="12">
        <f>SUMIFS(Concentrado!Q$2:Q1018,Concentrado!$A$2:$A1018,"="&amp;$A29,Concentrado!$B$2:$B1018, "=Chihuahua")</f>
        <v>2.0870613579776429</v>
      </c>
      <c r="Q29" s="12">
        <f>SUMIFS(Concentrado!R$2:R1018,Concentrado!$A$2:$A1018,"="&amp;$A29,Concentrado!$B$2:$B1018, "=Chihuahua")</f>
        <v>3.3609819271328281</v>
      </c>
    </row>
    <row r="30" spans="1:17" x14ac:dyDescent="0.25">
      <c r="A30" s="5">
        <v>2018</v>
      </c>
      <c r="B30" s="12">
        <f>SUMIFS(Concentrado!C$2:C1019,Concentrado!$A$2:$A1019,"="&amp;$A30,Concentrado!$B$2:$B1019, "=Chihuahua")</f>
        <v>6.1965739142827925</v>
      </c>
      <c r="C30" s="12">
        <f>SUMIFS(Concentrado!D$2:D1019,Concentrado!$A$2:$A1019,"="&amp;$A30,Concentrado!$B$2:$B1019, "=Chihuahua")</f>
        <v>12.083319132851447</v>
      </c>
      <c r="D30" s="12">
        <f>SUMIFS(Concentrado!E$2:E1019,Concentrado!$A$2:$A1019,"="&amp;$A30,Concentrado!$B$2:$B1019, "=Chihuahua")</f>
        <v>13.719032338390269</v>
      </c>
      <c r="E30" s="12">
        <f>SUMIFS(Concentrado!F$2:F1019,Concentrado!$A$2:$A1019,"="&amp;$A30,Concentrado!$B$2:$B1019, "=Chihuahua")</f>
        <v>27.6259966266215</v>
      </c>
      <c r="F30" s="12">
        <f>SUMIFS(Concentrado!G$2:G1019,Concentrado!$A$2:$A1019,"="&amp;$A30,Concentrado!$B$2:$B1019, "=Chihuahua")</f>
        <v>52.722626052599821</v>
      </c>
      <c r="G30" s="12">
        <f>SUMIFS(Concentrado!H$2:H1019,Concentrado!$A$2:$A1019,"="&amp;$A30,Concentrado!$B$2:$B1019, "=Chihuahua")</f>
        <v>75.456332430611283</v>
      </c>
      <c r="H30" s="12">
        <f>SUMIFS(Concentrado!I$2:I1019,Concentrado!$A$2:$A1019,"="&amp;$A30,Concentrado!$B$2:$B1019, "=Chihuahua")</f>
        <v>69.16541837236845</v>
      </c>
      <c r="I30" s="12">
        <f>SUMIFS(Concentrado!J$2:J1019,Concentrado!$A$2:$A1019,"="&amp;$A30,Concentrado!$B$2:$B1019, "=Chihuahua")</f>
        <v>81.648121081928082</v>
      </c>
      <c r="J30" s="12">
        <f>SUMIFS(Concentrado!K$2:K1019,Concentrado!$A$2:$A1019,"="&amp;$A30,Concentrado!$B$2:$B1019, "=Chihuahua")</f>
        <v>92.328722440868845</v>
      </c>
      <c r="K30" s="12">
        <f>SUMIFS(Concentrado!L$2:L1019,Concentrado!$A$2:$A1019,"="&amp;$A30,Concentrado!$B$2:$B1019, "=Chihuahua")</f>
        <v>19.286563461645759</v>
      </c>
      <c r="L30" s="12">
        <f>SUMIFS(Concentrado!M$2:M1019,Concentrado!$A$2:$A1019,"="&amp;$A30,Concentrado!$B$2:$B1019, "=Chihuahua")</f>
        <v>59.093601260091241</v>
      </c>
      <c r="M30" s="12">
        <f>SUMIFS(Concentrado!N$2:N1019,Concentrado!$A$2:$A1019,"="&amp;$A30,Concentrado!$B$2:$B1019, "=Chihuahua")</f>
        <v>105.88419794612777</v>
      </c>
      <c r="N30" s="12">
        <f>SUMIFS(Concentrado!O$2:O1019,Concentrado!$A$2:$A1019,"="&amp;$A30,Concentrado!$B$2:$B1019, "=Chihuahua")</f>
        <v>13.040280094571305</v>
      </c>
      <c r="O30" s="12">
        <f>SUMIFS(Concentrado!P$2:P1019,Concentrado!$A$2:$A1019,"="&amp;$A30,Concentrado!$B$2:$B1019, "=Chihuahua")</f>
        <v>15.461759318580366</v>
      </c>
      <c r="P30" s="12">
        <f>SUMIFS(Concentrado!Q$2:Q1019,Concentrado!$A$2:$A1019,"="&amp;$A30,Concentrado!$B$2:$B1019, "=Chihuahua")</f>
        <v>1.7435697148914802</v>
      </c>
      <c r="Q30" s="12">
        <f>SUMIFS(Concentrado!R$2:R1019,Concentrado!$A$2:$A1019,"="&amp;$A30,Concentrado!$B$2:$B1019, "=Chihuahua")</f>
        <v>3.1384254868046648</v>
      </c>
    </row>
    <row r="31" spans="1:17" x14ac:dyDescent="0.25">
      <c r="A31" s="5">
        <v>2019</v>
      </c>
      <c r="B31" s="12">
        <f>SUMIFS(Concentrado!C$2:C1020,Concentrado!$A$2:$A1020,"="&amp;$A31,Concentrado!$B$2:$B1020, "=Chihuahua")</f>
        <v>7.809888568509904</v>
      </c>
      <c r="C31" s="12">
        <f>SUMIFS(Concentrado!D$2:D1020,Concentrado!$A$2:$A1020,"="&amp;$A31,Concentrado!$B$2:$B1020, "=Chihuahua")</f>
        <v>11.246239538654262</v>
      </c>
      <c r="D31" s="12">
        <f>SUMIFS(Concentrado!E$2:E1020,Concentrado!$A$2:$A1020,"="&amp;$A31,Concentrado!$B$2:$B1020, "=Chihuahua")</f>
        <v>13.631494647335733</v>
      </c>
      <c r="E31" s="12">
        <f>SUMIFS(Concentrado!F$2:F1020,Concentrado!$A$2:$A1020,"="&amp;$A31,Concentrado!$B$2:$B1020, "=Chihuahua")</f>
        <v>27.170884601108391</v>
      </c>
      <c r="F31" s="12">
        <f>SUMIFS(Concentrado!G$2:G1020,Concentrado!$A$2:$A1020,"="&amp;$A31,Concentrado!$B$2:$B1020, "=Chihuahua")</f>
        <v>56.337217311563322</v>
      </c>
      <c r="G31" s="12">
        <f>SUMIFS(Concentrado!H$2:H1020,Concentrado!$A$2:$A1020,"="&amp;$A31,Concentrado!$B$2:$B1020, "=Chihuahua")</f>
        <v>77.257607245058537</v>
      </c>
      <c r="H31" s="12">
        <f>SUMIFS(Concentrado!I$2:I1020,Concentrado!$A$2:$A1020,"="&amp;$A31,Concentrado!$B$2:$B1020, "=Chihuahua")</f>
        <v>69.789538746316367</v>
      </c>
      <c r="I31" s="12">
        <f>SUMIFS(Concentrado!J$2:J1020,Concentrado!$A$2:$A1020,"="&amp;$A31,Concentrado!$B$2:$B1020, "=Chihuahua")</f>
        <v>84.602769976868572</v>
      </c>
      <c r="J31" s="12">
        <f>SUMIFS(Concentrado!K$2:K1020,Concentrado!$A$2:$A1020,"="&amp;$A31,Concentrado!$B$2:$B1020, "=Chihuahua")</f>
        <v>94.414160796212812</v>
      </c>
      <c r="K31" s="12">
        <f>SUMIFS(Concentrado!L$2:L1020,Concentrado!$A$2:$A1020,"="&amp;$A31,Concentrado!$B$2:$B1020, "=Chihuahua")</f>
        <v>19.015622821403198</v>
      </c>
      <c r="L31" s="12">
        <f>SUMIFS(Concentrado!M$2:M1020,Concentrado!$A$2:$A1020,"="&amp;$A31,Concentrado!$B$2:$B1020, "=Chihuahua")</f>
        <v>67.138958788418009</v>
      </c>
      <c r="M31" s="12">
        <f>SUMIFS(Concentrado!N$2:N1020,Concentrado!$A$2:$A1020,"="&amp;$A31,Concentrado!$B$2:$B1020, "=Chihuahua")</f>
        <v>119.49383034768366</v>
      </c>
      <c r="N31" s="12">
        <f>SUMIFS(Concentrado!O$2:O1020,Concentrado!$A$2:$A1020,"="&amp;$A31,Concentrado!$B$2:$B1020, "=Chihuahua")</f>
        <v>15.751076104037175</v>
      </c>
      <c r="O31" s="12">
        <f>SUMIFS(Concentrado!P$2:P1020,Concentrado!$A$2:$A1020,"="&amp;$A31,Concentrado!$B$2:$B1020, "=Chihuahua")</f>
        <v>15.793075613736466</v>
      </c>
      <c r="P31" s="12">
        <f>SUMIFS(Concentrado!Q$2:Q1020,Concentrado!$A$2:$A1020,"="&amp;$A31,Concentrado!$B$2:$B1020, "=Chihuahua")</f>
        <v>1.4075810189027507</v>
      </c>
      <c r="Q31" s="12">
        <f>SUMIFS(Concentrado!R$2:R1020,Concentrado!$A$2:$A1020,"="&amp;$A31,Concentrado!$B$2:$B1020, "=Chihuahua")</f>
        <v>2.6292551107806101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1" sqref="B1:Q1"/>
    </sheetView>
  </sheetViews>
  <sheetFormatPr baseColWidth="10" defaultRowHeight="15" x14ac:dyDescent="0.25"/>
  <cols>
    <col min="1" max="1" width="12.140625" customWidth="1"/>
    <col min="2" max="2" width="15.85546875" style="11" customWidth="1"/>
    <col min="3" max="3" width="15.5703125" style="11" customWidth="1"/>
    <col min="4" max="17" width="13.7109375" customWidth="1"/>
  </cols>
  <sheetData>
    <row r="1" spans="1:17" s="3" customFormat="1" ht="99.75" x14ac:dyDescent="0.2">
      <c r="A1" s="1" t="s">
        <v>0</v>
      </c>
      <c r="B1" s="7" t="s">
        <v>79</v>
      </c>
      <c r="C1" s="7" t="s">
        <v>31</v>
      </c>
      <c r="D1" s="7" t="s">
        <v>80</v>
      </c>
      <c r="E1" s="7" t="s">
        <v>77</v>
      </c>
      <c r="F1" s="7" t="s">
        <v>78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</row>
    <row r="2" spans="1:17" x14ac:dyDescent="0.25">
      <c r="A2" s="5">
        <v>1990</v>
      </c>
      <c r="B2" s="12">
        <f>SUMIFS(Concentrado!C$2:C991,Concentrado!$A$2:$A991,"="&amp;$A2,Concentrado!$B$2:$B991, "=CDMX")</f>
        <v>48.792416134480547</v>
      </c>
      <c r="C2" s="12">
        <f>SUMIFS(Concentrado!D$2:D991,Concentrado!$A$2:$A991,"="&amp;$A2,Concentrado!$B$2:$B991, "=CDMX")</f>
        <v>83.026722093638227</v>
      </c>
      <c r="D2" s="12">
        <f>SUMIFS(Concentrado!E$2:E991,Concentrado!$A$2:$A991,"="&amp;$A2,Concentrado!$B$2:$B991, "=CDMX")</f>
        <v>19.240754939028726</v>
      </c>
      <c r="E2" s="12">
        <f>SUMIFS(Concentrado!F$2:F991,Concentrado!$A$2:$A991,"="&amp;$A2,Concentrado!$B$2:$B991, "=CDMX")</f>
        <v>19.9227057469943</v>
      </c>
      <c r="F2" s="12">
        <f>SUMIFS(Concentrado!G$2:G991,Concentrado!$A$2:$A991,"="&amp;$A2,Concentrado!$B$2:$B991, "=CDMX")</f>
        <v>45.28269115653854</v>
      </c>
      <c r="G2" s="12">
        <f>SUMIFS(Concentrado!H$2:H991,Concentrado!$A$2:$A991,"="&amp;$A2,Concentrado!$B$2:$B991, "=CDMX")</f>
        <v>53.649564998694814</v>
      </c>
      <c r="H2" s="12">
        <f>SUMIFS(Concentrado!I$2:I991,Concentrado!$A$2:$A991,"="&amp;$A2,Concentrado!$B$2:$B991, "=CDMX")</f>
        <v>47.891749818243639</v>
      </c>
      <c r="I2" s="12">
        <f>SUMIFS(Concentrado!J$2:J991,Concentrado!$A$2:$A991,"="&amp;$A2,Concentrado!$B$2:$B991, "=CDMX")</f>
        <v>58.968400673819318</v>
      </c>
      <c r="J2" s="12">
        <f>SUMIFS(Concentrado!K$2:K991,Concentrado!$A$2:$A991,"="&amp;$A2,Concentrado!$B$2:$B991, "=CDMX")</f>
        <v>56.128816169485432</v>
      </c>
      <c r="K2" s="12">
        <f>SUMIFS(Concentrado!L$2:L991,Concentrado!$A$2:$A991,"="&amp;$A2,Concentrado!$B$2:$B991, "=CDMX")</f>
        <v>11.478456141689204</v>
      </c>
      <c r="L2" s="12">
        <f>SUMIFS(Concentrado!M$2:M991,Concentrado!$A$2:$A991,"="&amp;$A2,Concentrado!$B$2:$B991, "=CDMX")</f>
        <v>14.064982603523635</v>
      </c>
      <c r="M2" s="12">
        <f>SUMIFS(Concentrado!N$2:N991,Concentrado!$A$2:$A991,"="&amp;$A2,Concentrado!$B$2:$B991, "=CDMX")</f>
        <v>25.42859162176094</v>
      </c>
      <c r="N2" s="12">
        <f>SUMIFS(Concentrado!O$2:O991,Concentrado!$A$2:$A991,"="&amp;$A2,Concentrado!$B$2:$B991, "=CDMX")</f>
        <v>3.4538305744134701</v>
      </c>
      <c r="O2" s="12">
        <f>SUMIFS(Concentrado!P$2:P991,Concentrado!$A$2:$A991,"="&amp;$A2,Concentrado!$B$2:$B991, "=CDMX")</f>
        <v>2.9376780084576879</v>
      </c>
      <c r="P2" s="12">
        <f>SUMIFS(Concentrado!Q$2:Q991,Concentrado!$A$2:$A991,"="&amp;$A2,Concentrado!$B$2:$B991, "=CDMX")</f>
        <v>3.4924066973156145</v>
      </c>
      <c r="Q2" s="12">
        <f>SUMIFS(Concentrado!R$2:R991,Concentrado!$A$2:$A991,"="&amp;$A2,Concentrado!$B$2:$B991, "=CDMX")</f>
        <v>5.9597383913235751</v>
      </c>
    </row>
    <row r="3" spans="1:17" x14ac:dyDescent="0.25">
      <c r="A3" s="5">
        <v>1991</v>
      </c>
      <c r="B3" s="12">
        <f>SUMIFS(Concentrado!C$2:C992,Concentrado!$A$2:$A992,"="&amp;$A3,Concentrado!$B$2:$B992, "=CDMX")</f>
        <v>33.655569135201198</v>
      </c>
      <c r="C3" s="12">
        <f>SUMIFS(Concentrado!D$2:D992,Concentrado!$A$2:$A992,"="&amp;$A3,Concentrado!$B$2:$B992, "=CDMX")</f>
        <v>73.169274877553462</v>
      </c>
      <c r="D3" s="12">
        <f>SUMIFS(Concentrado!E$2:E992,Concentrado!$A$2:$A992,"="&amp;$A3,Concentrado!$B$2:$B992, "=CDMX")</f>
        <v>18.497076843704455</v>
      </c>
      <c r="E3" s="12">
        <f>SUMIFS(Concentrado!F$2:F992,Concentrado!$A$2:$A992,"="&amp;$A3,Concentrado!$B$2:$B992, "=CDMX")</f>
        <v>20.208888582453454</v>
      </c>
      <c r="F3" s="12">
        <f>SUMIFS(Concentrado!G$2:G992,Concentrado!$A$2:$A992,"="&amp;$A3,Concentrado!$B$2:$B992, "=CDMX")</f>
        <v>52.744694459685171</v>
      </c>
      <c r="G3" s="12">
        <f>SUMIFS(Concentrado!H$2:H992,Concentrado!$A$2:$A992,"="&amp;$A3,Concentrado!$B$2:$B992, "=CDMX")</f>
        <v>52.849493200739069</v>
      </c>
      <c r="H3" s="12">
        <f>SUMIFS(Concentrado!I$2:I992,Concentrado!$A$2:$A992,"="&amp;$A3,Concentrado!$B$2:$B992, "=CDMX")</f>
        <v>48.183956512504224</v>
      </c>
      <c r="I3" s="12">
        <f>SUMIFS(Concentrado!J$2:J992,Concentrado!$A$2:$A992,"="&amp;$A3,Concentrado!$B$2:$B992, "=CDMX")</f>
        <v>57.192906248719794</v>
      </c>
      <c r="J3" s="12">
        <f>SUMIFS(Concentrado!K$2:K992,Concentrado!$A$2:$A992,"="&amp;$A3,Concentrado!$B$2:$B992, "=CDMX")</f>
        <v>58.633425176958099</v>
      </c>
      <c r="K3" s="12">
        <f>SUMIFS(Concentrado!L$2:L992,Concentrado!$A$2:$A992,"="&amp;$A3,Concentrado!$B$2:$B992, "=CDMX")</f>
        <v>11.01080493013828</v>
      </c>
      <c r="L3" s="12">
        <f>SUMIFS(Concentrado!M$2:M992,Concentrado!$A$2:$A992,"="&amp;$A3,Concentrado!$B$2:$B992, "=CDMX")</f>
        <v>12.148627613984647</v>
      </c>
      <c r="M3" s="12">
        <f>SUMIFS(Concentrado!N$2:N992,Concentrado!$A$2:$A992,"="&amp;$A3,Concentrado!$B$2:$B992, "=CDMX")</f>
        <v>22.76446108703006</v>
      </c>
      <c r="N3" s="12">
        <f>SUMIFS(Concentrado!O$2:O992,Concentrado!$A$2:$A992,"="&amp;$A3,Concentrado!$B$2:$B992, "=CDMX")</f>
        <v>2.2657453856035454</v>
      </c>
      <c r="O3" s="12">
        <f>SUMIFS(Concentrado!P$2:P992,Concentrado!$A$2:$A992,"="&amp;$A3,Concentrado!$B$2:$B992, "=CDMX")</f>
        <v>3.6293040214106256</v>
      </c>
      <c r="P3" s="12">
        <f>SUMIFS(Concentrado!Q$2:Q992,Concentrado!$A$2:$A992,"="&amp;$A3,Concentrado!$B$2:$B992, "=CDMX")</f>
        <v>2.9275229469797148</v>
      </c>
      <c r="Q3" s="12">
        <f>SUMIFS(Concentrado!R$2:R992,Concentrado!$A$2:$A992,"="&amp;$A3,Concentrado!$B$2:$B992, "=CDMX")</f>
        <v>7.7869739925735733</v>
      </c>
    </row>
    <row r="4" spans="1:17" x14ac:dyDescent="0.25">
      <c r="A4" s="5">
        <v>1992</v>
      </c>
      <c r="B4" s="12">
        <f>SUMIFS(Concentrado!C$2:C993,Concentrado!$A$2:$A993,"="&amp;$A4,Concentrado!$B$2:$B993, "=CDMX")</f>
        <v>27.387976214238961</v>
      </c>
      <c r="C4" s="12">
        <f>SUMIFS(Concentrado!D$2:D993,Concentrado!$A$2:$A993,"="&amp;$A4,Concentrado!$B$2:$B993, "=CDMX")</f>
        <v>67.889686802244881</v>
      </c>
      <c r="D4" s="12">
        <f>SUMIFS(Concentrado!E$2:E993,Concentrado!$A$2:$A993,"="&amp;$A4,Concentrado!$B$2:$B993, "=CDMX")</f>
        <v>17.59937961025965</v>
      </c>
      <c r="E4" s="12">
        <f>SUMIFS(Concentrado!F$2:F993,Concentrado!$A$2:$A993,"="&amp;$A4,Concentrado!$B$2:$B993, "=CDMX")</f>
        <v>21.082106446063008</v>
      </c>
      <c r="F4" s="12">
        <f>SUMIFS(Concentrado!G$2:G993,Concentrado!$A$2:$A993,"="&amp;$A4,Concentrado!$B$2:$B993, "=CDMX")</f>
        <v>49.610373455044119</v>
      </c>
      <c r="G4" s="12">
        <f>SUMIFS(Concentrado!H$2:H993,Concentrado!$A$2:$A993,"="&amp;$A4,Concentrado!$B$2:$B993, "=CDMX")</f>
        <v>54.81508929210581</v>
      </c>
      <c r="H4" s="12">
        <f>SUMIFS(Concentrado!I$2:I993,Concentrado!$A$2:$A993,"="&amp;$A4,Concentrado!$B$2:$B993, "=CDMX")</f>
        <v>51.000380789791315</v>
      </c>
      <c r="I4" s="12">
        <f>SUMIFS(Concentrado!J$2:J993,Concentrado!$A$2:$A993,"="&amp;$A4,Concentrado!$B$2:$B993, "=CDMX")</f>
        <v>58.36328321238431</v>
      </c>
      <c r="J4" s="12">
        <f>SUMIFS(Concentrado!K$2:K993,Concentrado!$A$2:$A993,"="&amp;$A4,Concentrado!$B$2:$B993, "=CDMX")</f>
        <v>60.051298338081502</v>
      </c>
      <c r="K4" s="12">
        <f>SUMIFS(Concentrado!L$2:L993,Concentrado!$A$2:$A993,"="&amp;$A4,Concentrado!$B$2:$B993, "=CDMX")</f>
        <v>11.62815792642348</v>
      </c>
      <c r="L4" s="12">
        <f>SUMIFS(Concentrado!M$2:M993,Concentrado!$A$2:$A993,"="&amp;$A4,Concentrado!$B$2:$B993, "=CDMX")</f>
        <v>13.255628305578083</v>
      </c>
      <c r="M4" s="12">
        <f>SUMIFS(Concentrado!N$2:N993,Concentrado!$A$2:$A993,"="&amp;$A4,Concentrado!$B$2:$B993, "=CDMX")</f>
        <v>24.349989868446428</v>
      </c>
      <c r="N4" s="12">
        <f>SUMIFS(Concentrado!O$2:O993,Concentrado!$A$2:$A993,"="&amp;$A4,Concentrado!$B$2:$B993, "=CDMX")</f>
        <v>2.9363742333843899</v>
      </c>
      <c r="O4" s="12">
        <f>SUMIFS(Concentrado!P$2:P993,Concentrado!$A$2:$A993,"="&amp;$A4,Concentrado!$B$2:$B993, "=CDMX")</f>
        <v>3.3924667851844421</v>
      </c>
      <c r="P4" s="12">
        <f>SUMIFS(Concentrado!Q$2:Q993,Concentrado!$A$2:$A993,"="&amp;$A4,Concentrado!$B$2:$B993, "=CDMX")</f>
        <v>3.042662013202087</v>
      </c>
      <c r="Q4" s="12">
        <f>SUMIFS(Concentrado!R$2:R993,Concentrado!$A$2:$A993,"="&amp;$A4,Concentrado!$B$2:$B993, "=CDMX")</f>
        <v>8.9275005581162006</v>
      </c>
    </row>
    <row r="5" spans="1:17" x14ac:dyDescent="0.25">
      <c r="A5" s="5">
        <v>1993</v>
      </c>
      <c r="B5" s="12">
        <f>SUMIFS(Concentrado!C$2:C994,Concentrado!$A$2:$A994,"="&amp;$A5,Concentrado!$B$2:$B994, "=CDMX")</f>
        <v>26.388009288579266</v>
      </c>
      <c r="C5" s="12">
        <f>SUMIFS(Concentrado!D$2:D994,Concentrado!$A$2:$A994,"="&amp;$A5,Concentrado!$B$2:$B994, "=CDMX")</f>
        <v>61.572021673351628</v>
      </c>
      <c r="D5" s="12">
        <f>SUMIFS(Concentrado!E$2:E994,Concentrado!$A$2:$A994,"="&amp;$A5,Concentrado!$B$2:$B994, "=CDMX")</f>
        <v>18.737798313235192</v>
      </c>
      <c r="E5" s="12">
        <f>SUMIFS(Concentrado!F$2:F994,Concentrado!$A$2:$A994,"="&amp;$A5,Concentrado!$B$2:$B994, "=CDMX")</f>
        <v>22.231286134346838</v>
      </c>
      <c r="F5" s="12">
        <f>SUMIFS(Concentrado!G$2:G994,Concentrado!$A$2:$A994,"="&amp;$A5,Concentrado!$B$2:$B994, "=CDMX")</f>
        <v>47.733801606748692</v>
      </c>
      <c r="G5" s="12">
        <f>SUMIFS(Concentrado!H$2:H994,Concentrado!$A$2:$A994,"="&amp;$A5,Concentrado!$B$2:$B994, "=CDMX")</f>
        <v>54.641760608492902</v>
      </c>
      <c r="H5" s="12">
        <f>SUMIFS(Concentrado!I$2:I994,Concentrado!$A$2:$A994,"="&amp;$A5,Concentrado!$B$2:$B994, "=CDMX")</f>
        <v>49.956772397530109</v>
      </c>
      <c r="I5" s="12">
        <f>SUMIFS(Concentrado!J$2:J994,Concentrado!$A$2:$A994,"="&amp;$A5,Concentrado!$B$2:$B994, "=CDMX")</f>
        <v>58.995192254320941</v>
      </c>
      <c r="J5" s="12">
        <f>SUMIFS(Concentrado!K$2:K994,Concentrado!$A$2:$A994,"="&amp;$A5,Concentrado!$B$2:$B994, "=CDMX")</f>
        <v>62.004834733041598</v>
      </c>
      <c r="K5" s="12">
        <f>SUMIFS(Concentrado!L$2:L994,Concentrado!$A$2:$A994,"="&amp;$A5,Concentrado!$B$2:$B994, "=CDMX")</f>
        <v>11.837286630853393</v>
      </c>
      <c r="L5" s="12">
        <f>SUMIFS(Concentrado!M$2:M994,Concentrado!$A$2:$A994,"="&amp;$A5,Concentrado!$B$2:$B994, "=CDMX")</f>
        <v>13.211257400506021</v>
      </c>
      <c r="M5" s="12">
        <f>SUMIFS(Concentrado!N$2:N994,Concentrado!$A$2:$A994,"="&amp;$A5,Concentrado!$B$2:$B994, "=CDMX")</f>
        <v>24.13723995781103</v>
      </c>
      <c r="N5" s="12">
        <f>SUMIFS(Concentrado!O$2:O994,Concentrado!$A$2:$A994,"="&amp;$A5,Concentrado!$B$2:$B994, "=CDMX")</f>
        <v>3.0358509070963922</v>
      </c>
      <c r="O5" s="12">
        <f>SUMIFS(Concentrado!P$2:P994,Concentrado!$A$2:$A994,"="&amp;$A5,Concentrado!$B$2:$B994, "=CDMX")</f>
        <v>3.3313268789832327</v>
      </c>
      <c r="P5" s="12">
        <f>SUMIFS(Concentrado!Q$2:Q994,Concentrado!$A$2:$A994,"="&amp;$A5,Concentrado!$B$2:$B994, "=CDMX")</f>
        <v>2.5952781204549606</v>
      </c>
      <c r="Q5" s="12">
        <f>SUMIFS(Concentrado!R$2:R994,Concentrado!$A$2:$A994,"="&amp;$A5,Concentrado!$B$2:$B994, "=CDMX")</f>
        <v>9.4416452888949696</v>
      </c>
    </row>
    <row r="6" spans="1:17" x14ac:dyDescent="0.25">
      <c r="A6" s="5">
        <v>1994</v>
      </c>
      <c r="B6" s="12">
        <f>SUMIFS(Concentrado!C$2:C995,Concentrado!$A$2:$A995,"="&amp;$A6,Concentrado!$B$2:$B995, "=CDMX")</f>
        <v>23.131041501833284</v>
      </c>
      <c r="C6" s="12">
        <f>SUMIFS(Concentrado!D$2:D995,Concentrado!$A$2:$A995,"="&amp;$A6,Concentrado!$B$2:$B995, "=CDMX")</f>
        <v>59.073121373912691</v>
      </c>
      <c r="D6" s="12">
        <f>SUMIFS(Concentrado!E$2:E995,Concentrado!$A$2:$A995,"="&amp;$A6,Concentrado!$B$2:$B995, "=CDMX")</f>
        <v>17.829043423034413</v>
      </c>
      <c r="E6" s="12">
        <f>SUMIFS(Concentrado!F$2:F995,Concentrado!$A$2:$A995,"="&amp;$A6,Concentrado!$B$2:$B995, "=CDMX")</f>
        <v>21.06665578592375</v>
      </c>
      <c r="F6" s="12">
        <f>SUMIFS(Concentrado!G$2:G995,Concentrado!$A$2:$A995,"="&amp;$A6,Concentrado!$B$2:$B995, "=CDMX")</f>
        <v>49.43949735569317</v>
      </c>
      <c r="G6" s="12">
        <f>SUMIFS(Concentrado!H$2:H995,Concentrado!$A$2:$A995,"="&amp;$A6,Concentrado!$B$2:$B995, "=CDMX")</f>
        <v>54.742825740877095</v>
      </c>
      <c r="H6" s="12">
        <f>SUMIFS(Concentrado!I$2:I995,Concentrado!$A$2:$A995,"="&amp;$A6,Concentrado!$B$2:$B995, "=CDMX")</f>
        <v>49.761306172298092</v>
      </c>
      <c r="I6" s="12">
        <f>SUMIFS(Concentrado!J$2:J995,Concentrado!$A$2:$A995,"="&amp;$A6,Concentrado!$B$2:$B995, "=CDMX")</f>
        <v>59.344181359428525</v>
      </c>
      <c r="J6" s="12">
        <f>SUMIFS(Concentrado!K$2:K995,Concentrado!$A$2:$A995,"="&amp;$A6,Concentrado!$B$2:$B995, "=CDMX")</f>
        <v>64.947131864443747</v>
      </c>
      <c r="K6" s="12">
        <f>SUMIFS(Concentrado!L$2:L995,Concentrado!$A$2:$A995,"="&amp;$A6,Concentrado!$B$2:$B995, "=CDMX")</f>
        <v>11.748994665207482</v>
      </c>
      <c r="L6" s="12">
        <f>SUMIFS(Concentrado!M$2:M995,Concentrado!$A$2:$A995,"="&amp;$A6,Concentrado!$B$2:$B995, "=CDMX")</f>
        <v>12.731978282615279</v>
      </c>
      <c r="M6" s="12">
        <f>SUMIFS(Concentrado!N$2:N995,Concentrado!$A$2:$A995,"="&amp;$A6,Concentrado!$B$2:$B995, "=CDMX")</f>
        <v>23.19115099578524</v>
      </c>
      <c r="N6" s="12">
        <f>SUMIFS(Concentrado!O$2:O995,Concentrado!$A$2:$A995,"="&amp;$A6,Concentrado!$B$2:$B995, "=CDMX")</f>
        <v>3.0236198867541533</v>
      </c>
      <c r="O6" s="12">
        <f>SUMIFS(Concentrado!P$2:P995,Concentrado!$A$2:$A995,"="&amp;$A6,Concentrado!$B$2:$B995, "=CDMX")</f>
        <v>4.2304886098440573</v>
      </c>
      <c r="P6" s="12">
        <f>SUMIFS(Concentrado!Q$2:Q995,Concentrado!$A$2:$A995,"="&amp;$A6,Concentrado!$B$2:$B995, "=CDMX")</f>
        <v>2.3872459279903651</v>
      </c>
      <c r="Q6" s="12">
        <f>SUMIFS(Concentrado!R$2:R995,Concentrado!$A$2:$A995,"="&amp;$A6,Concentrado!$B$2:$B995, "=CDMX")</f>
        <v>10.379838912389479</v>
      </c>
    </row>
    <row r="7" spans="1:17" x14ac:dyDescent="0.25">
      <c r="A7" s="5">
        <v>1995</v>
      </c>
      <c r="B7" s="12">
        <f>SUMIFS(Concentrado!C$2:C996,Concentrado!$A$2:$A996,"="&amp;$A7,Concentrado!$B$2:$B996, "=CDMX")</f>
        <v>17.420158607540646</v>
      </c>
      <c r="C7" s="12">
        <f>SUMIFS(Concentrado!D$2:D996,Concentrado!$A$2:$A996,"="&amp;$A7,Concentrado!$B$2:$B996, "=CDMX")</f>
        <v>61.150763663711643</v>
      </c>
      <c r="D7" s="12">
        <f>SUMIFS(Concentrado!E$2:E996,Concentrado!$A$2:$A996,"="&amp;$A7,Concentrado!$B$2:$B996, "=CDMX")</f>
        <v>16.746479985353339</v>
      </c>
      <c r="E7" s="12">
        <f>SUMIFS(Concentrado!F$2:F996,Concentrado!$A$2:$A996,"="&amp;$A7,Concentrado!$B$2:$B996, "=CDMX")</f>
        <v>21.518792934547292</v>
      </c>
      <c r="F7" s="12">
        <f>SUMIFS(Concentrado!G$2:G996,Concentrado!$A$2:$A996,"="&amp;$A7,Concentrado!$B$2:$B996, "=CDMX")</f>
        <v>53.949786684475157</v>
      </c>
      <c r="G7" s="12">
        <f>SUMIFS(Concentrado!H$2:H996,Concentrado!$A$2:$A996,"="&amp;$A7,Concentrado!$B$2:$B996, "=CDMX")</f>
        <v>58.63059515772435</v>
      </c>
      <c r="H7" s="12">
        <f>SUMIFS(Concentrado!I$2:I996,Concentrado!$A$2:$A996,"="&amp;$A7,Concentrado!$B$2:$B996, "=CDMX")</f>
        <v>54.24261684238104</v>
      </c>
      <c r="I7" s="12">
        <f>SUMIFS(Concentrado!J$2:J996,Concentrado!$A$2:$A996,"="&amp;$A7,Concentrado!$B$2:$B996, "=CDMX")</f>
        <v>62.698392173045761</v>
      </c>
      <c r="J7" s="12">
        <f>SUMIFS(Concentrado!K$2:K996,Concentrado!$A$2:$A996,"="&amp;$A7,Concentrado!$B$2:$B996, "=CDMX")</f>
        <v>65.060821656909496</v>
      </c>
      <c r="K7" s="12">
        <f>SUMIFS(Concentrado!L$2:L996,Concentrado!$A$2:$A996,"="&amp;$A7,Concentrado!$B$2:$B996, "=CDMX")</f>
        <v>13.64234986850712</v>
      </c>
      <c r="L7" s="12">
        <f>SUMIFS(Concentrado!M$2:M996,Concentrado!$A$2:$A996,"="&amp;$A7,Concentrado!$B$2:$B996, "=CDMX")</f>
        <v>14.505937456419462</v>
      </c>
      <c r="M7" s="12">
        <f>SUMIFS(Concentrado!N$2:N996,Concentrado!$A$2:$A996,"="&amp;$A7,Concentrado!$B$2:$B996, "=CDMX")</f>
        <v>27.16982596756117</v>
      </c>
      <c r="N7" s="12">
        <f>SUMIFS(Concentrado!O$2:O996,Concentrado!$A$2:$A996,"="&amp;$A7,Concentrado!$B$2:$B996, "=CDMX")</f>
        <v>2.7661055370461369</v>
      </c>
      <c r="O7" s="12">
        <f>SUMIFS(Concentrado!P$2:P996,Concentrado!$A$2:$A996,"="&amp;$A7,Concentrado!$B$2:$B996, "=CDMX")</f>
        <v>5.0360959247443304</v>
      </c>
      <c r="P7" s="12">
        <f>SUMIFS(Concentrado!Q$2:Q996,Concentrado!$A$2:$A996,"="&amp;$A7,Concentrado!$B$2:$B996, "=CDMX")</f>
        <v>2.0772782520053612</v>
      </c>
      <c r="Q7" s="12">
        <f>SUMIFS(Concentrado!R$2:R996,Concentrado!$A$2:$A996,"="&amp;$A7,Concentrado!$B$2:$B996, "=CDMX")</f>
        <v>11.47171079618691</v>
      </c>
    </row>
    <row r="8" spans="1:17" x14ac:dyDescent="0.25">
      <c r="A8" s="5">
        <v>1996</v>
      </c>
      <c r="B8" s="12">
        <f>SUMIFS(Concentrado!C$2:C997,Concentrado!$A$2:$A997,"="&amp;$A8,Concentrado!$B$2:$B997, "=CDMX")</f>
        <v>18.548574078367725</v>
      </c>
      <c r="C8" s="12">
        <f>SUMIFS(Concentrado!D$2:D997,Concentrado!$A$2:$A997,"="&amp;$A8,Concentrado!$B$2:$B997, "=CDMX")</f>
        <v>53.083090290065535</v>
      </c>
      <c r="D8" s="12">
        <f>SUMIFS(Concentrado!E$2:E997,Concentrado!$A$2:$A997,"="&amp;$A8,Concentrado!$B$2:$B997, "=CDMX")</f>
        <v>15.793080842694954</v>
      </c>
      <c r="E8" s="12">
        <f>SUMIFS(Concentrado!F$2:F997,Concentrado!$A$2:$A997,"="&amp;$A8,Concentrado!$B$2:$B997, "=CDMX")</f>
        <v>20.347958605951991</v>
      </c>
      <c r="F8" s="12">
        <f>SUMIFS(Concentrado!G$2:G997,Concentrado!$A$2:$A997,"="&amp;$A8,Concentrado!$B$2:$B997, "=CDMX")</f>
        <v>51.698929132077296</v>
      </c>
      <c r="G8" s="12">
        <f>SUMIFS(Concentrado!H$2:H997,Concentrado!$A$2:$A997,"="&amp;$A8,Concentrado!$B$2:$B997, "=CDMX")</f>
        <v>59.033932401606329</v>
      </c>
      <c r="H8" s="12">
        <f>SUMIFS(Concentrado!I$2:I997,Concentrado!$A$2:$A997,"="&amp;$A8,Concentrado!$B$2:$B997, "=CDMX")</f>
        <v>54.082659801671092</v>
      </c>
      <c r="I8" s="12">
        <f>SUMIFS(Concentrado!J$2:J997,Concentrado!$A$2:$A997,"="&amp;$A8,Concentrado!$B$2:$B997, "=CDMX")</f>
        <v>63.62215082801896</v>
      </c>
      <c r="J8" s="12">
        <f>SUMIFS(Concentrado!K$2:K997,Concentrado!$A$2:$A997,"="&amp;$A8,Concentrado!$B$2:$B997, "=CDMX")</f>
        <v>66.055127912093226</v>
      </c>
      <c r="K8" s="12">
        <f>SUMIFS(Concentrado!L$2:L997,Concentrado!$A$2:$A997,"="&amp;$A8,Concentrado!$B$2:$B997, "=CDMX")</f>
        <v>12.458837804678259</v>
      </c>
      <c r="L8" s="12">
        <f>SUMIFS(Concentrado!M$2:M997,Concentrado!$A$2:$A997,"="&amp;$A8,Concentrado!$B$2:$B997, "=CDMX")</f>
        <v>13.157464223632179</v>
      </c>
      <c r="M8" s="12">
        <f>SUMIFS(Concentrado!N$2:N997,Concentrado!$A$2:$A997,"="&amp;$A8,Concentrado!$B$2:$B997, "=CDMX")</f>
        <v>24.644649811146451</v>
      </c>
      <c r="N8" s="12">
        <f>SUMIFS(Concentrado!O$2:O997,Concentrado!$A$2:$A997,"="&amp;$A8,Concentrado!$B$2:$B997, "=CDMX")</f>
        <v>2.5125814149288166</v>
      </c>
      <c r="O8" s="12">
        <f>SUMIFS(Concentrado!P$2:P997,Concentrado!$A$2:$A997,"="&amp;$A8,Concentrado!$B$2:$B997, "=CDMX")</f>
        <v>5.7071802537477394</v>
      </c>
      <c r="P8" s="12">
        <f>SUMIFS(Concentrado!Q$2:Q997,Concentrado!$A$2:$A997,"="&amp;$A8,Concentrado!$B$2:$B997, "=CDMX")</f>
        <v>2.154098125107923</v>
      </c>
      <c r="Q8" s="12">
        <f>SUMIFS(Concentrado!R$2:R997,Concentrado!$A$2:$A997,"="&amp;$A8,Concentrado!$B$2:$B997, "=CDMX")</f>
        <v>11.42254194989661</v>
      </c>
    </row>
    <row r="9" spans="1:17" x14ac:dyDescent="0.25">
      <c r="A9" s="5">
        <v>1997</v>
      </c>
      <c r="B9" s="12">
        <f>SUMIFS(Concentrado!C$2:C998,Concentrado!$A$2:$A998,"="&amp;$A9,Concentrado!$B$2:$B998, "=CDMX")</f>
        <v>12.806755998970486</v>
      </c>
      <c r="C9" s="12">
        <f>SUMIFS(Concentrado!D$2:D998,Concentrado!$A$2:$A998,"="&amp;$A9,Concentrado!$B$2:$B998, "=CDMX")</f>
        <v>48.491600384451353</v>
      </c>
      <c r="D9" s="12">
        <f>SUMIFS(Concentrado!E$2:E998,Concentrado!$A$2:$A998,"="&amp;$A9,Concentrado!$B$2:$B998, "=CDMX")</f>
        <v>15.20740512652938</v>
      </c>
      <c r="E9" s="12">
        <f>SUMIFS(Concentrado!F$2:F998,Concentrado!$A$2:$A998,"="&amp;$A9,Concentrado!$B$2:$B998, "=CDMX")</f>
        <v>23.334778665225524</v>
      </c>
      <c r="F9" s="12">
        <f>SUMIFS(Concentrado!G$2:G998,Concentrado!$A$2:$A998,"="&amp;$A9,Concentrado!$B$2:$B998, "=CDMX")</f>
        <v>56.791875482829312</v>
      </c>
      <c r="G9" s="12">
        <f>SUMIFS(Concentrado!H$2:H998,Concentrado!$A$2:$A998,"="&amp;$A9,Concentrado!$B$2:$B998, "=CDMX")</f>
        <v>58.787628934996668</v>
      </c>
      <c r="H9" s="12">
        <f>SUMIFS(Concentrado!I$2:I998,Concentrado!$A$2:$A998,"="&amp;$A9,Concentrado!$B$2:$B998, "=CDMX")</f>
        <v>55.614127824555062</v>
      </c>
      <c r="I9" s="12">
        <f>SUMIFS(Concentrado!J$2:J998,Concentrado!$A$2:$A998,"="&amp;$A9,Concentrado!$B$2:$B998, "=CDMX")</f>
        <v>61.729846806499559</v>
      </c>
      <c r="J9" s="12">
        <f>SUMIFS(Concentrado!K$2:K998,Concentrado!$A$2:$A998,"="&amp;$A9,Concentrado!$B$2:$B998, "=CDMX")</f>
        <v>68.562321685952028</v>
      </c>
      <c r="K9" s="12">
        <f>SUMIFS(Concentrado!L$2:L998,Concentrado!$A$2:$A998,"="&amp;$A9,Concentrado!$B$2:$B998, "=CDMX")</f>
        <v>13.528825638658784</v>
      </c>
      <c r="L9" s="12">
        <f>SUMIFS(Concentrado!M$2:M998,Concentrado!$A$2:$A998,"="&amp;$A9,Concentrado!$B$2:$B998, "=CDMX")</f>
        <v>12.459537014297435</v>
      </c>
      <c r="M9" s="12">
        <f>SUMIFS(Concentrado!N$2:N998,Concentrado!$A$2:$A998,"="&amp;$A9,Concentrado!$B$2:$B998, "=CDMX")</f>
        <v>23.241003895404852</v>
      </c>
      <c r="N9" s="12">
        <f>SUMIFS(Concentrado!O$2:O998,Concentrado!$A$2:$A998,"="&amp;$A9,Concentrado!$B$2:$B998, "=CDMX")</f>
        <v>2.441419920866637</v>
      </c>
      <c r="O9" s="12">
        <f>SUMIFS(Concentrado!P$2:P998,Concentrado!$A$2:$A998,"="&amp;$A9,Concentrado!$B$2:$B998, "=CDMX")</f>
        <v>6.1774208999159335</v>
      </c>
      <c r="P9" s="12">
        <f>SUMIFS(Concentrado!Q$2:Q998,Concentrado!$A$2:$A998,"="&amp;$A9,Concentrado!$B$2:$B998, "=CDMX")</f>
        <v>1.8945004975097779</v>
      </c>
      <c r="Q9" s="12">
        <f>SUMIFS(Concentrado!R$2:R998,Concentrado!$A$2:$A998,"="&amp;$A9,Concentrado!$B$2:$B998, "=CDMX")</f>
        <v>10.344205170452161</v>
      </c>
    </row>
    <row r="10" spans="1:17" x14ac:dyDescent="0.25">
      <c r="A10" s="5">
        <v>1998</v>
      </c>
      <c r="B10" s="12">
        <f>SUMIFS(Concentrado!C$2:C999,Concentrado!$A$2:$A999,"="&amp;$A10,Concentrado!$B$2:$B999, "=[edas_iras_sexo.xlsx]Hoja1!$C$272CDMX")</f>
        <v>0</v>
      </c>
      <c r="C10" s="12">
        <f>SUMIFS(Concentrado!D$2:D999,Concentrado!$A$2:$A999,"="&amp;$A10,Concentrado!$B$2:$B999, "=CDMX")</f>
        <v>37.33001510976802</v>
      </c>
      <c r="D10" s="12">
        <f>SUMIFS(Concentrado!E$2:E999,Concentrado!$A$2:$A999,"="&amp;$A10,Concentrado!$B$2:$B999, "=CDMX")</f>
        <v>15.758172283025026</v>
      </c>
      <c r="E10" s="12">
        <f>SUMIFS(Concentrado!F$2:F999,Concentrado!$A$2:$A999,"="&amp;$A10,Concentrado!$B$2:$B999, "=CDMX")</f>
        <v>21.822180988796433</v>
      </c>
      <c r="F10" s="12">
        <f>SUMIFS(Concentrado!G$2:G999,Concentrado!$A$2:$A999,"="&amp;$A10,Concentrado!$B$2:$B999, "=CDMX")</f>
        <v>58.865817858178069</v>
      </c>
      <c r="G10" s="12">
        <f>SUMIFS(Concentrado!H$2:H999,Concentrado!$A$2:$A999,"="&amp;$A10,Concentrado!$B$2:$B999, "=CDMX")</f>
        <v>67.441600728541118</v>
      </c>
      <c r="H10" s="12">
        <f>SUMIFS(Concentrado!I$2:I999,Concentrado!$A$2:$A999,"="&amp;$A10,Concentrado!$B$2:$B999, "=CDMX")</f>
        <v>64.930724876381888</v>
      </c>
      <c r="I10" s="12">
        <f>SUMIFS(Concentrado!J$2:J999,Concentrado!$A$2:$A999,"="&amp;$A10,Concentrado!$B$2:$B999, "=CDMX")</f>
        <v>69.77013225221701</v>
      </c>
      <c r="J10" s="12">
        <f>SUMIFS(Concentrado!K$2:K999,Concentrado!$A$2:$A999,"="&amp;$A10,Concentrado!$B$2:$B999, "=CDMX")</f>
        <v>67.522869656945275</v>
      </c>
      <c r="K10" s="12">
        <f>SUMIFS(Concentrado!L$2:L999,Concentrado!$A$2:$A999,"="&amp;$A10,Concentrado!$B$2:$B999, "=CDMX")</f>
        <v>12.143899872965054</v>
      </c>
      <c r="L10" s="12">
        <f>SUMIFS(Concentrado!M$2:M999,Concentrado!$A$2:$A999,"="&amp;$A10,Concentrado!$B$2:$B999, "=CDMX")</f>
        <v>12.410926352007307</v>
      </c>
      <c r="M10" s="12">
        <f>SUMIFS(Concentrado!N$2:N999,Concentrado!$A$2:$A999,"="&amp;$A10,Concentrado!$B$2:$B999, "=CDMX")</f>
        <v>22.391569188139126</v>
      </c>
      <c r="N10" s="12">
        <f>SUMIFS(Concentrado!O$2:O999,Concentrado!$A$2:$A999,"="&amp;$A10,Concentrado!$B$2:$B999, "=CDMX")</f>
        <v>3.1550957817711991</v>
      </c>
      <c r="O10" s="12">
        <f>SUMIFS(Concentrado!P$2:P999,Concentrado!$A$2:$A999,"="&amp;$A10,Concentrado!$B$2:$B999, "=CDMX")</f>
        <v>6.0310066111894471</v>
      </c>
      <c r="P10" s="12">
        <f>SUMIFS(Concentrado!Q$2:Q999,Concentrado!$A$2:$A999,"="&amp;$A10,Concentrado!$B$2:$B999, "=CDMX")</f>
        <v>1.9156247409552909</v>
      </c>
      <c r="Q10" s="12">
        <f>SUMIFS(Concentrado!R$2:R999,Concentrado!$A$2:$A999,"="&amp;$A10,Concentrado!$B$2:$B999, "=CDMX")</f>
        <v>8.9744116652026644</v>
      </c>
    </row>
    <row r="11" spans="1:17" x14ac:dyDescent="0.25">
      <c r="A11" s="5">
        <v>1999</v>
      </c>
      <c r="B11" s="12">
        <f>SUMIFS(Concentrado!C$2:C1000,Concentrado!$A$2:$A1000,"="&amp;$A11,Concentrado!$B$2:$B1000, "=CDMX")</f>
        <v>12.856358118400564</v>
      </c>
      <c r="C11" s="12">
        <f>SUMIFS(Concentrado!D$2:D1000,Concentrado!$A$2:$A1000,"="&amp;$A11,Concentrado!$B$2:$B1000, "=CDMX")</f>
        <v>34.932932665149011</v>
      </c>
      <c r="D11" s="12">
        <f>SUMIFS(Concentrado!E$2:E1000,Concentrado!$A$2:$A1000,"="&amp;$A11,Concentrado!$B$2:$B1000, "=CDMX")</f>
        <v>14.794522775029773</v>
      </c>
      <c r="E11" s="12">
        <f>SUMIFS(Concentrado!F$2:F1000,Concentrado!$A$2:$A1000,"="&amp;$A11,Concentrado!$B$2:$B1000, "=CDMX")</f>
        <v>21.663408349150739</v>
      </c>
      <c r="F11" s="12">
        <f>SUMIFS(Concentrado!G$2:G1000,Concentrado!$A$2:$A1000,"="&amp;$A11,Concentrado!$B$2:$B1000, "=CDMX")</f>
        <v>57.395867497540181</v>
      </c>
      <c r="G11" s="12">
        <f>SUMIFS(Concentrado!H$2:H1000,Concentrado!$A$2:$A1000,"="&amp;$A11,Concentrado!$B$2:$B1000, "=CDMX")</f>
        <v>73.241096669079411</v>
      </c>
      <c r="H11" s="12">
        <f>SUMIFS(Concentrado!I$2:I1000,Concentrado!$A$2:$A1000,"="&amp;$A11,Concentrado!$B$2:$B1000, "=CDMX")</f>
        <v>69.702747928333039</v>
      </c>
      <c r="I11" s="12">
        <f>SUMIFS(Concentrado!J$2:J1000,Concentrado!$A$2:$A1000,"="&amp;$A11,Concentrado!$B$2:$B1000, "=CDMX")</f>
        <v>76.522697670028137</v>
      </c>
      <c r="J11" s="12">
        <f>SUMIFS(Concentrado!K$2:K1000,Concentrado!$A$2:$A1000,"="&amp;$A11,Concentrado!$B$2:$B1000, "=CDMX")</f>
        <v>70.328164445352755</v>
      </c>
      <c r="K11" s="12">
        <f>SUMIFS(Concentrado!L$2:L1000,Concentrado!$A$2:$A1000,"="&amp;$A11,Concentrado!$B$2:$B1000, "=CDMX")</f>
        <v>13.531788736515068</v>
      </c>
      <c r="L11" s="12">
        <f>SUMIFS(Concentrado!M$2:M1000,Concentrado!$A$2:$A1000,"="&amp;$A11,Concentrado!$B$2:$B1000, "=CDMX")</f>
        <v>10.433171590160416</v>
      </c>
      <c r="M11" s="12">
        <f>SUMIFS(Concentrado!N$2:N1000,Concentrado!$A$2:$A1000,"="&amp;$A11,Concentrado!$B$2:$B1000, "=CDMX")</f>
        <v>19.053692340270967</v>
      </c>
      <c r="N11" s="12">
        <f>SUMIFS(Concentrado!O$2:O1000,Concentrado!$A$2:$A1000,"="&amp;$A11,Concentrado!$B$2:$B1000, "=CDMX")</f>
        <v>2.4157998679810109</v>
      </c>
      <c r="O11" s="12">
        <f>SUMIFS(Concentrado!P$2:P1000,Concentrado!$A$2:$A1000,"="&amp;$A11,Concentrado!$B$2:$B1000, "=CDMX")</f>
        <v>4.6690811614476715</v>
      </c>
      <c r="P11" s="12">
        <f>SUMIFS(Concentrado!Q$2:Q1000,Concentrado!$A$2:$A1000,"="&amp;$A11,Concentrado!$B$2:$B1000, "=CDMX")</f>
        <v>1.9612969952581873</v>
      </c>
      <c r="Q11" s="12">
        <f>SUMIFS(Concentrado!R$2:R1000,Concentrado!$A$2:$A1000,"="&amp;$A11,Concentrado!$B$2:$B1000, "=CDMX")</f>
        <v>7.9960569806679951</v>
      </c>
    </row>
    <row r="12" spans="1:17" x14ac:dyDescent="0.25">
      <c r="A12" s="5">
        <v>2000</v>
      </c>
      <c r="B12" s="12">
        <f>SUMIFS(Concentrado!C$2:C1001,Concentrado!$A$2:$A1001,"="&amp;$A12,Concentrado!$B$2:$B1001, "=CDMX")</f>
        <v>13.101632939887327</v>
      </c>
      <c r="C12" s="12">
        <f>SUMIFS(Concentrado!D$2:D1001,Concentrado!$A$2:$A1001,"="&amp;$A12,Concentrado!$B$2:$B1001, "=CDMX")</f>
        <v>31.099835766399206</v>
      </c>
      <c r="D12" s="12">
        <f>SUMIFS(Concentrado!E$2:E1001,Concentrado!$A$2:$A1001,"="&amp;$A12,Concentrado!$B$2:$B1001, "=CDMX")</f>
        <v>15.220335326757828</v>
      </c>
      <c r="E12" s="12">
        <f>SUMIFS(Concentrado!F$2:F1001,Concentrado!$A$2:$A1001,"="&amp;$A12,Concentrado!$B$2:$B1001, "=CDMX")</f>
        <v>22.970322343532157</v>
      </c>
      <c r="F12" s="12">
        <f>SUMIFS(Concentrado!G$2:G1001,Concentrado!$A$2:$A1001,"="&amp;$A12,Concentrado!$B$2:$B1001, "=CDMX")</f>
        <v>53.328518117250518</v>
      </c>
      <c r="G12" s="12">
        <f>SUMIFS(Concentrado!H$2:H1001,Concentrado!$A$2:$A1001,"="&amp;$A12,Concentrado!$B$2:$B1001, "=CDMX")</f>
        <v>74.540044182422093</v>
      </c>
      <c r="H12" s="12">
        <f>SUMIFS(Concentrado!I$2:I1001,Concentrado!$A$2:$A1001,"="&amp;$A12,Concentrado!$B$2:$B1001, "=CDMX")</f>
        <v>71.233758594782401</v>
      </c>
      <c r="I12" s="12">
        <f>SUMIFS(Concentrado!J$2:J1001,Concentrado!$A$2:$A1001,"="&amp;$A12,Concentrado!$B$2:$B1001, "=CDMX")</f>
        <v>77.60484682408854</v>
      </c>
      <c r="J12" s="12">
        <f>SUMIFS(Concentrado!K$2:K1001,Concentrado!$A$2:$A1001,"="&amp;$A12,Concentrado!$B$2:$B1001, "=CDMX")</f>
        <v>68.418062599981283</v>
      </c>
      <c r="K12" s="12">
        <f>SUMIFS(Concentrado!L$2:L1001,Concentrado!$A$2:$A1001,"="&amp;$A12,Concentrado!$B$2:$B1001, "=CDMX")</f>
        <v>13.678983422391386</v>
      </c>
      <c r="L12" s="12">
        <f>SUMIFS(Concentrado!M$2:M1001,Concentrado!$A$2:$A1001,"="&amp;$A12,Concentrado!$B$2:$B1001, "=CDMX")</f>
        <v>9.1887587456673092</v>
      </c>
      <c r="M12" s="12">
        <f>SUMIFS(Concentrado!N$2:N1001,Concentrado!$A$2:$A1001,"="&amp;$A12,Concentrado!$B$2:$B1001, "=CDMX")</f>
        <v>16.503329414394031</v>
      </c>
      <c r="N12" s="12">
        <f>SUMIFS(Concentrado!O$2:O1001,Concentrado!$A$2:$A1001,"="&amp;$A12,Concentrado!$B$2:$B1001, "=CDMX")</f>
        <v>2.4084262807475754</v>
      </c>
      <c r="O12" s="12">
        <f>SUMIFS(Concentrado!P$2:P1001,Concentrado!$A$2:$A1001,"="&amp;$A12,Concentrado!$B$2:$B1001, "=CDMX")</f>
        <v>5.1510522952102002</v>
      </c>
      <c r="P12" s="12">
        <f>SUMIFS(Concentrado!Q$2:Q1001,Concentrado!$A$2:$A1001,"="&amp;$A12,Concentrado!$B$2:$B1001, "=CDMX")</f>
        <v>1.7590570898506688</v>
      </c>
      <c r="Q12" s="12">
        <f>SUMIFS(Concentrado!R$2:R1001,Concentrado!$A$2:$A1001,"="&amp;$A12,Concentrado!$B$2:$B1001, "=CDMX")</f>
        <v>7.2098195195853068</v>
      </c>
    </row>
    <row r="13" spans="1:17" x14ac:dyDescent="0.25">
      <c r="A13" s="5">
        <v>2001</v>
      </c>
      <c r="B13" s="12">
        <f>SUMIFS(Concentrado!C$2:C1002,Concentrado!$A$2:$A1002,"="&amp;$A13,Concentrado!$B$2:$B1002, "=CDMX")</f>
        <v>8.1919989686139001</v>
      </c>
      <c r="C13" s="12">
        <f>SUMIFS(Concentrado!D$2:D1002,Concentrado!$A$2:$A1002,"="&amp;$A13,Concentrado!$B$2:$B1002, "=CDMX")</f>
        <v>29.679209378092985</v>
      </c>
      <c r="D13" s="12">
        <f>SUMIFS(Concentrado!E$2:E1002,Concentrado!$A$2:$A1002,"="&amp;$A13,Concentrado!$B$2:$B1002, "=CDMX")</f>
        <v>13.706886457243717</v>
      </c>
      <c r="E13" s="12">
        <f>SUMIFS(Concentrado!F$2:F1002,Concentrado!$A$2:$A1002,"="&amp;$A13,Concentrado!$B$2:$B1002, "=CDMX")</f>
        <v>22.205156060734822</v>
      </c>
      <c r="F13" s="12">
        <f>SUMIFS(Concentrado!G$2:G1002,Concentrado!$A$2:$A1002,"="&amp;$A13,Concentrado!$B$2:$B1002, "=CDMX")</f>
        <v>51.133596981258378</v>
      </c>
      <c r="G13" s="12">
        <f>SUMIFS(Concentrado!H$2:H1002,Concentrado!$A$2:$A1002,"="&amp;$A13,Concentrado!$B$2:$B1002, "=CDMX")</f>
        <v>77.431376270250681</v>
      </c>
      <c r="H13" s="12">
        <f>SUMIFS(Concentrado!I$2:I1002,Concentrado!$A$2:$A1002,"="&amp;$A13,Concentrado!$B$2:$B1002, "=CDMX")</f>
        <v>72.948741191738478</v>
      </c>
      <c r="I13" s="12">
        <f>SUMIFS(Concentrado!J$2:J1002,Concentrado!$A$2:$A1002,"="&amp;$A13,Concentrado!$B$2:$B1002, "=CDMX")</f>
        <v>81.584141567319548</v>
      </c>
      <c r="J13" s="12">
        <f>SUMIFS(Concentrado!K$2:K1002,Concentrado!$A$2:$A1002,"="&amp;$A13,Concentrado!$B$2:$B1002, "=CDMX")</f>
        <v>71.519354968570823</v>
      </c>
      <c r="K13" s="12">
        <f>SUMIFS(Concentrado!L$2:L1002,Concentrado!$A$2:$A1002,"="&amp;$A13,Concentrado!$B$2:$B1002, "=CDMX")</f>
        <v>13.330802896200318</v>
      </c>
      <c r="L13" s="12">
        <f>SUMIFS(Concentrado!M$2:M1002,Concentrado!$A$2:$A1002,"="&amp;$A13,Concentrado!$B$2:$B1002, "=CDMX")</f>
        <v>9.8457008448209429</v>
      </c>
      <c r="M13" s="12">
        <f>SUMIFS(Concentrado!N$2:N1002,Concentrado!$A$2:$A1002,"="&amp;$A13,Concentrado!$B$2:$B1002, "=CDMX")</f>
        <v>18.009967907337401</v>
      </c>
      <c r="N13" s="12">
        <f>SUMIFS(Concentrado!O$2:O1002,Concentrado!$A$2:$A1002,"="&amp;$A13,Concentrado!$B$2:$B1002, "=CDMX")</f>
        <v>2.2822288379777058</v>
      </c>
      <c r="O13" s="12">
        <f>SUMIFS(Concentrado!P$2:P1002,Concentrado!$A$2:$A1002,"="&amp;$A13,Concentrado!$B$2:$B1002, "=CDMX")</f>
        <v>5.8717060195238879</v>
      </c>
      <c r="P13" s="12">
        <f>SUMIFS(Concentrado!Q$2:Q1002,Concentrado!$A$2:$A1002,"="&amp;$A13,Concentrado!$B$2:$B1002, "=CDMX")</f>
        <v>1.4952583058723394</v>
      </c>
      <c r="Q13" s="12">
        <f>SUMIFS(Concentrado!R$2:R1002,Concentrado!$A$2:$A1002,"="&amp;$A13,Concentrado!$B$2:$B1002, "=CDMX")</f>
        <v>7.0047100636634969</v>
      </c>
    </row>
    <row r="14" spans="1:17" x14ac:dyDescent="0.25">
      <c r="A14" s="5">
        <v>2002</v>
      </c>
      <c r="B14" s="12">
        <f>SUMIFS(Concentrado!C$2:C1003,Concentrado!$A$2:$A1003,"="&amp;$A14,Concentrado!$B$2:$B1003, "=CDMX")</f>
        <v>9.1236775774048731</v>
      </c>
      <c r="C14" s="12">
        <f>SUMIFS(Concentrado!D$2:D1003,Concentrado!$A$2:$A1003,"="&amp;$A14,Concentrado!$B$2:$B1003, "=CDMX")</f>
        <v>34.043573050018182</v>
      </c>
      <c r="D14" s="12">
        <f>SUMIFS(Concentrado!E$2:E1003,Concentrado!$A$2:$A1003,"="&amp;$A14,Concentrado!$B$2:$B1003, "=CDMX")</f>
        <v>13.252435855329496</v>
      </c>
      <c r="E14" s="12">
        <f>SUMIFS(Concentrado!F$2:F1003,Concentrado!$A$2:$A1003,"="&amp;$A14,Concentrado!$B$2:$B1003, "=CDMX")</f>
        <v>22.048980234664146</v>
      </c>
      <c r="F14" s="12">
        <f>SUMIFS(Concentrado!G$2:G1003,Concentrado!$A$2:$A1003,"="&amp;$A14,Concentrado!$B$2:$B1003, "=CDMX")</f>
        <v>51.936106250280432</v>
      </c>
      <c r="G14" s="12">
        <f>SUMIFS(Concentrado!H$2:H1003,Concentrado!$A$2:$A1003,"="&amp;$A14,Concentrado!$B$2:$B1003, "=CDMX")</f>
        <v>80.877111012004846</v>
      </c>
      <c r="H14" s="12">
        <f>SUMIFS(Concentrado!I$2:I1003,Concentrado!$A$2:$A1003,"="&amp;$A14,Concentrado!$B$2:$B1003, "=CDMX")</f>
        <v>79.489876981989184</v>
      </c>
      <c r="I14" s="12">
        <f>SUMIFS(Concentrado!J$2:J1003,Concentrado!$A$2:$A1003,"="&amp;$A14,Concentrado!$B$2:$B1003, "=CDMX")</f>
        <v>82.161944207351837</v>
      </c>
      <c r="J14" s="12">
        <f>SUMIFS(Concentrado!K$2:K1003,Concentrado!$A$2:$A1003,"="&amp;$A14,Concentrado!$B$2:$B1003, "=CDMX")</f>
        <v>71.541620803357205</v>
      </c>
      <c r="K14" s="12">
        <f>SUMIFS(Concentrado!L$2:L1003,Concentrado!$A$2:$A1003,"="&amp;$A14,Concentrado!$B$2:$B1003, "=CDMX")</f>
        <v>14.534569823010761</v>
      </c>
      <c r="L14" s="12">
        <f>SUMIFS(Concentrado!M$2:M1003,Concentrado!$A$2:$A1003,"="&amp;$A14,Concentrado!$B$2:$B1003, "=CDMX")</f>
        <v>9.4040495002656108</v>
      </c>
      <c r="M14" s="12">
        <f>SUMIFS(Concentrado!N$2:N1003,Concentrado!$A$2:$A1003,"="&amp;$A14,Concentrado!$B$2:$B1003, "=CDMX")</f>
        <v>17.228747626888538</v>
      </c>
      <c r="N14" s="12">
        <f>SUMIFS(Concentrado!O$2:O1003,Concentrado!$A$2:$A1003,"="&amp;$A14,Concentrado!$B$2:$B1003, "=CDMX")</f>
        <v>2.156943619694744</v>
      </c>
      <c r="O14" s="12">
        <f>SUMIFS(Concentrado!P$2:P1003,Concentrado!$A$2:$A1003,"="&amp;$A14,Concentrado!$B$2:$B1003, "=CDMX")</f>
        <v>4.5946732421545953</v>
      </c>
      <c r="P14" s="12">
        <f>SUMIFS(Concentrado!Q$2:Q1003,Concentrado!$A$2:$A1003,"="&amp;$A14,Concentrado!$B$2:$B1003, "=CDMX")</f>
        <v>1.245493797726551</v>
      </c>
      <c r="Q14" s="12">
        <f>SUMIFS(Concentrado!R$2:R1003,Concentrado!$A$2:$A1003,"="&amp;$A14,Concentrado!$B$2:$B1003, "=CDMX")</f>
        <v>6.2731751830447395</v>
      </c>
    </row>
    <row r="15" spans="1:17" x14ac:dyDescent="0.25">
      <c r="A15" s="5">
        <v>2003</v>
      </c>
      <c r="B15" s="12">
        <f>SUMIFS(Concentrado!C$2:C1004,Concentrado!$A$2:$A1004,"="&amp;$A15,Concentrado!$B$2:$B1004, "=CDMX")</f>
        <v>8.553399424438993</v>
      </c>
      <c r="C15" s="12">
        <f>SUMIFS(Concentrado!D$2:D1004,Concentrado!$A$2:$A1004,"="&amp;$A15,Concentrado!$B$2:$B1004, "=CDMX")</f>
        <v>27.453652991344512</v>
      </c>
      <c r="D15" s="12">
        <f>SUMIFS(Concentrado!E$2:E1004,Concentrado!$A$2:$A1004,"="&amp;$A15,Concentrado!$B$2:$B1004, "=CDMX")</f>
        <v>13.197034362438075</v>
      </c>
      <c r="E15" s="12">
        <f>SUMIFS(Concentrado!F$2:F1004,Concentrado!$A$2:$A1004,"="&amp;$A15,Concentrado!$B$2:$B1004, "=CDMX")</f>
        <v>22.698899103393487</v>
      </c>
      <c r="F15" s="12">
        <f>SUMIFS(Concentrado!G$2:G1004,Concentrado!$A$2:$A1004,"="&amp;$A15,Concentrado!$B$2:$B1004, "=CDMX")</f>
        <v>54.45885974191048</v>
      </c>
      <c r="G15" s="12">
        <f>SUMIFS(Concentrado!H$2:H1004,Concentrado!$A$2:$A1004,"="&amp;$A15,Concentrado!$B$2:$B1004, "=CDMX")</f>
        <v>86.37715937221698</v>
      </c>
      <c r="H15" s="12">
        <f>SUMIFS(Concentrado!I$2:I1004,Concentrado!$A$2:$A1004,"="&amp;$A15,Concentrado!$B$2:$B1004, "=CDMX")</f>
        <v>82.770841898718245</v>
      </c>
      <c r="I15" s="12">
        <f>SUMIFS(Concentrado!J$2:J1004,Concentrado!$A$2:$A1004,"="&amp;$A15,Concentrado!$B$2:$B1004, "=CDMX")</f>
        <v>89.694511688603043</v>
      </c>
      <c r="J15" s="12">
        <f>SUMIFS(Concentrado!K$2:K1004,Concentrado!$A$2:$A1004,"="&amp;$A15,Concentrado!$B$2:$B1004, "=CDMX")</f>
        <v>74.887453104514094</v>
      </c>
      <c r="K15" s="12">
        <f>SUMIFS(Concentrado!L$2:L1004,Concentrado!$A$2:$A1004,"="&amp;$A15,Concentrado!$B$2:$B1004, "=CDMX")</f>
        <v>16.053799073648108</v>
      </c>
      <c r="L15" s="12">
        <f>SUMIFS(Concentrado!M$2:M1004,Concentrado!$A$2:$A1004,"="&amp;$A15,Concentrado!$B$2:$B1004, "=CDMX")</f>
        <v>9.6958588464607391</v>
      </c>
      <c r="M15" s="12">
        <f>SUMIFS(Concentrado!N$2:N1004,Concentrado!$A$2:$A1004,"="&amp;$A15,Concentrado!$B$2:$B1004, "=CDMX")</f>
        <v>17.19177543573948</v>
      </c>
      <c r="N15" s="12">
        <f>SUMIFS(Concentrado!O$2:O1004,Concentrado!$A$2:$A1004,"="&amp;$A15,Concentrado!$B$2:$B1004, "=CDMX")</f>
        <v>2.7551215194451451</v>
      </c>
      <c r="O15" s="12">
        <f>SUMIFS(Concentrado!P$2:P1004,Concentrado!$A$2:$A1004,"="&amp;$A15,Concentrado!$B$2:$B1004, "=CDMX")</f>
        <v>5.3791583095727624</v>
      </c>
      <c r="P15" s="12">
        <f>SUMIFS(Concentrado!Q$2:Q1004,Concentrado!$A$2:$A1004,"="&amp;$A15,Concentrado!$B$2:$B1004, "=CDMX")</f>
        <v>1.2375276513632558</v>
      </c>
      <c r="Q15" s="12">
        <f>SUMIFS(Concentrado!R$2:R1004,Concentrado!$A$2:$A1004,"="&amp;$A15,Concentrado!$B$2:$B1004, "=CDMX")</f>
        <v>6.2784659743475277</v>
      </c>
    </row>
    <row r="16" spans="1:17" x14ac:dyDescent="0.25">
      <c r="A16" s="5">
        <v>2004</v>
      </c>
      <c r="B16" s="12">
        <f>SUMIFS(Concentrado!C$2:C1005,Concentrado!$A$2:$A1005,"="&amp;$A16,Concentrado!$B$2:$B1005, "=CDMX")</f>
        <v>8.3783085591403861</v>
      </c>
      <c r="C16" s="12">
        <f>SUMIFS(Concentrado!D$2:D1005,Concentrado!$A$2:$A1005,"="&amp;$A16,Concentrado!$B$2:$B1005, "=CDMX")</f>
        <v>28.765526053048657</v>
      </c>
      <c r="D16" s="12">
        <f>SUMIFS(Concentrado!E$2:E1005,Concentrado!$A$2:$A1005,"="&amp;$A16,Concentrado!$B$2:$B1005, "=CDMX")</f>
        <v>13.962394124683808</v>
      </c>
      <c r="E16" s="12">
        <f>SUMIFS(Concentrado!F$2:F1005,Concentrado!$A$2:$A1005,"="&amp;$A16,Concentrado!$B$2:$B1005, "=CDMX")</f>
        <v>21.295428704756475</v>
      </c>
      <c r="F16" s="12">
        <f>SUMIFS(Concentrado!G$2:G1005,Concentrado!$A$2:$A1005,"="&amp;$A16,Concentrado!$B$2:$B1005, "=CDMX")</f>
        <v>49.513017536382662</v>
      </c>
      <c r="G16" s="12">
        <f>SUMIFS(Concentrado!H$2:H1005,Concentrado!$A$2:$A1005,"="&amp;$A16,Concentrado!$B$2:$B1005, "=CDMX")</f>
        <v>88.968232563230757</v>
      </c>
      <c r="H16" s="12">
        <f>SUMIFS(Concentrado!I$2:I1005,Concentrado!$A$2:$A1005,"="&amp;$A16,Concentrado!$B$2:$B1005, "=CDMX")</f>
        <v>88.285473107789485</v>
      </c>
      <c r="I16" s="12">
        <f>SUMIFS(Concentrado!J$2:J1005,Concentrado!$A$2:$A1005,"="&amp;$A16,Concentrado!$B$2:$B1005, "=CDMX")</f>
        <v>89.600321283325215</v>
      </c>
      <c r="J16" s="12">
        <f>SUMIFS(Concentrado!K$2:K1005,Concentrado!$A$2:$A1005,"="&amp;$A16,Concentrado!$B$2:$B1005, "=CDMX")</f>
        <v>77.153197112482076</v>
      </c>
      <c r="K16" s="12">
        <f>SUMIFS(Concentrado!L$2:L1005,Concentrado!$A$2:$A1005,"="&amp;$A16,Concentrado!$B$2:$B1005, "=CDMX")</f>
        <v>17.344517180325425</v>
      </c>
      <c r="L16" s="12">
        <f>SUMIFS(Concentrado!M$2:M1005,Concentrado!$A$2:$A1005,"="&amp;$A16,Concentrado!$B$2:$B1005, "=CDMX")</f>
        <v>9.4001189402804695</v>
      </c>
      <c r="M16" s="12">
        <f>SUMIFS(Concentrado!N$2:N1005,Concentrado!$A$2:$A1005,"="&amp;$A16,Concentrado!$B$2:$B1005, "=CDMX")</f>
        <v>16.760390268269532</v>
      </c>
      <c r="N16" s="12">
        <f>SUMIFS(Concentrado!O$2:O1005,Concentrado!$A$2:$A1005,"="&amp;$A16,Concentrado!$B$2:$B1005, "=CDMX")</f>
        <v>2.5860873715051418</v>
      </c>
      <c r="O16" s="12">
        <f>SUMIFS(Concentrado!P$2:P1005,Concentrado!$A$2:$A1005,"="&amp;$A16,Concentrado!$B$2:$B1005, "=CDMX")</f>
        <v>4.1517420519493857</v>
      </c>
      <c r="P16" s="12">
        <f>SUMIFS(Concentrado!Q$2:Q1005,Concentrado!$A$2:$A1005,"="&amp;$A16,Concentrado!$B$2:$B1005, "=CDMX")</f>
        <v>0.5980867993215665</v>
      </c>
      <c r="Q16" s="12">
        <f>SUMIFS(Concentrado!R$2:R1005,Concentrado!$A$2:$A1005,"="&amp;$A16,Concentrado!$B$2:$B1005, "=CDMX")</f>
        <v>5.8680214273059352</v>
      </c>
    </row>
    <row r="17" spans="1:17" x14ac:dyDescent="0.25">
      <c r="A17" s="5">
        <v>2005</v>
      </c>
      <c r="B17" s="12">
        <f>SUMIFS(Concentrado!C$2:C1006,Concentrado!$A$2:$A1006,"="&amp;$A17,Concentrado!$B$2:$B1006, "=CDMX")</f>
        <v>9.744111167598712</v>
      </c>
      <c r="C17" s="12">
        <f>SUMIFS(Concentrado!D$2:D1006,Concentrado!$A$2:$A1006,"="&amp;$A17,Concentrado!$B$2:$B1006, "=CDMX")</f>
        <v>30.362085522227872</v>
      </c>
      <c r="D17" s="12">
        <f>SUMIFS(Concentrado!E$2:E1006,Concentrado!$A$2:$A1006,"="&amp;$A17,Concentrado!$B$2:$B1006, "=CDMX")</f>
        <v>11.354575366175958</v>
      </c>
      <c r="E17" s="12">
        <f>SUMIFS(Concentrado!F$2:F1006,Concentrado!$A$2:$A1006,"="&amp;$A17,Concentrado!$B$2:$B1006, "=CDMX")</f>
        <v>22.781936471878684</v>
      </c>
      <c r="F17" s="12">
        <f>SUMIFS(Concentrado!G$2:G1006,Concentrado!$A$2:$A1006,"="&amp;$A17,Concentrado!$B$2:$B1006, "=CDMX")</f>
        <v>49.775957809333903</v>
      </c>
      <c r="G17" s="12">
        <f>SUMIFS(Concentrado!H$2:H1006,Concentrado!$A$2:$A1006,"="&amp;$A17,Concentrado!$B$2:$B1006, "=CDMX")</f>
        <v>92.764961182294471</v>
      </c>
      <c r="H17" s="12">
        <f>SUMIFS(Concentrado!I$2:I1006,Concentrado!$A$2:$A1006,"="&amp;$A17,Concentrado!$B$2:$B1006, "=CDMX")</f>
        <v>93.946034466947253</v>
      </c>
      <c r="I17" s="12">
        <f>SUMIFS(Concentrado!J$2:J1006,Concentrado!$A$2:$A1006,"="&amp;$A17,Concentrado!$B$2:$B1006, "=CDMX")</f>
        <v>91.671679736649125</v>
      </c>
      <c r="J17" s="12">
        <f>SUMIFS(Concentrado!K$2:K1006,Concentrado!$A$2:$A1006,"="&amp;$A17,Concentrado!$B$2:$B1006, "=CDMX")</f>
        <v>79.237205053413319</v>
      </c>
      <c r="K17" s="12">
        <f>SUMIFS(Concentrado!L$2:L1006,Concentrado!$A$2:$A1006,"="&amp;$A17,Concentrado!$B$2:$B1006, "=CDMX")</f>
        <v>16.803133234713073</v>
      </c>
      <c r="L17" s="12">
        <f>SUMIFS(Concentrado!M$2:M1006,Concentrado!$A$2:$A1006,"="&amp;$A17,Concentrado!$B$2:$B1006, "=CDMX")</f>
        <v>8.4127836622395247</v>
      </c>
      <c r="M17" s="12">
        <f>SUMIFS(Concentrado!N$2:N1006,Concentrado!$A$2:$A1006,"="&amp;$A17,Concentrado!$B$2:$B1006, "=CDMX")</f>
        <v>14.514265632995825</v>
      </c>
      <c r="N17" s="12">
        <f>SUMIFS(Concentrado!O$2:O1006,Concentrado!$A$2:$A1006,"="&amp;$A17,Concentrado!$B$2:$B1006, "=CDMX")</f>
        <v>2.7648385971468161</v>
      </c>
      <c r="O17" s="12">
        <f>SUMIFS(Concentrado!P$2:P1006,Concentrado!$A$2:$A1006,"="&amp;$A17,Concentrado!$B$2:$B1006, "=CDMX")</f>
        <v>4.8239405460509017</v>
      </c>
      <c r="P17" s="12">
        <f>SUMIFS(Concentrado!Q$2:Q1006,Concentrado!$A$2:$A1006,"="&amp;$A17,Concentrado!$B$2:$B1006, "=CDMX")</f>
        <v>0.70667382762811992</v>
      </c>
      <c r="Q17" s="12">
        <f>SUMIFS(Concentrado!R$2:R1006,Concentrado!$A$2:$A1006,"="&amp;$A17,Concentrado!$B$2:$B1006, "=CDMX")</f>
        <v>5.7431269800888476</v>
      </c>
    </row>
    <row r="18" spans="1:17" x14ac:dyDescent="0.25">
      <c r="A18" s="5">
        <v>2006</v>
      </c>
      <c r="B18" s="12">
        <f>SUMIFS(Concentrado!C$2:C1007,Concentrado!$A$2:$A1007,"="&amp;$A18,Concentrado!$B$2:$B1007, "=CDMX")</f>
        <v>6.7229775638504075</v>
      </c>
      <c r="C18" s="12">
        <f>SUMIFS(Concentrado!D$2:D1007,Concentrado!$A$2:$A1007,"="&amp;$A18,Concentrado!$B$2:$B1007, "=CDMX")</f>
        <v>32.756635364292407</v>
      </c>
      <c r="D18" s="12">
        <f>SUMIFS(Concentrado!E$2:E1007,Concentrado!$A$2:$A1007,"="&amp;$A18,Concentrado!$B$2:$B1007, "=CDMX")</f>
        <v>11.522147469847688</v>
      </c>
      <c r="E18" s="12">
        <f>SUMIFS(Concentrado!F$2:F1007,Concentrado!$A$2:$A1007,"="&amp;$A18,Concentrado!$B$2:$B1007, "=CDMX")</f>
        <v>21.931564187155569</v>
      </c>
      <c r="F18" s="12">
        <f>SUMIFS(Concentrado!G$2:G1007,Concentrado!$A$2:$A1007,"="&amp;$A18,Concentrado!$B$2:$B1007, "=CDMX")</f>
        <v>47.969737055498349</v>
      </c>
      <c r="G18" s="12">
        <f>SUMIFS(Concentrado!H$2:H1007,Concentrado!$A$2:$A1007,"="&amp;$A18,Concentrado!$B$2:$B1007, "=CDMX")</f>
        <v>94.332321753849783</v>
      </c>
      <c r="H18" s="12">
        <f>SUMIFS(Concentrado!I$2:I1007,Concentrado!$A$2:$A1007,"="&amp;$A18,Concentrado!$B$2:$B1007, "=CDMX")</f>
        <v>95.414983015481241</v>
      </c>
      <c r="I18" s="12">
        <f>SUMIFS(Concentrado!J$2:J1007,Concentrado!$A$2:$A1007,"="&amp;$A18,Concentrado!$B$2:$B1007, "=CDMX")</f>
        <v>93.331189471139766</v>
      </c>
      <c r="J18" s="12">
        <f>SUMIFS(Concentrado!K$2:K1007,Concentrado!$A$2:$A1007,"="&amp;$A18,Concentrado!$B$2:$B1007, "=CDMX")</f>
        <v>78.742605509052325</v>
      </c>
      <c r="K18" s="12">
        <f>SUMIFS(Concentrado!L$2:L1007,Concentrado!$A$2:$A1007,"="&amp;$A18,Concentrado!$B$2:$B1007, "=CDMX")</f>
        <v>15.846935379395987</v>
      </c>
      <c r="L18" s="12">
        <f>SUMIFS(Concentrado!M$2:M1007,Concentrado!$A$2:$A1007,"="&amp;$A18,Concentrado!$B$2:$B1007, "=CDMX")</f>
        <v>8.6783499325414866</v>
      </c>
      <c r="M18" s="12">
        <f>SUMIFS(Concentrado!N$2:N1007,Concentrado!$A$2:$A1007,"="&amp;$A18,Concentrado!$B$2:$B1007, "=CDMX")</f>
        <v>15.479620323321551</v>
      </c>
      <c r="N18" s="12">
        <f>SUMIFS(Concentrado!O$2:O1007,Concentrado!$A$2:$A1007,"="&amp;$A18,Concentrado!$B$2:$B1007, "=CDMX")</f>
        <v>2.3892440109078676</v>
      </c>
      <c r="O18" s="12">
        <f>SUMIFS(Concentrado!P$2:P1007,Concentrado!$A$2:$A1007,"="&amp;$A18,Concentrado!$B$2:$B1007, "=CDMX")</f>
        <v>3.7422264117952397</v>
      </c>
      <c r="P18" s="12">
        <f>SUMIFS(Concentrado!Q$2:Q1007,Concentrado!$A$2:$A1007,"="&amp;$A18,Concentrado!$B$2:$B1007, "=CDMX")</f>
        <v>0.80520772569972565</v>
      </c>
      <c r="Q18" s="12">
        <f>SUMIFS(Concentrado!R$2:R1007,Concentrado!$A$2:$A1007,"="&amp;$A18,Concentrado!$B$2:$B1007, "=CDMX")</f>
        <v>5.6588209611675149</v>
      </c>
    </row>
    <row r="19" spans="1:17" x14ac:dyDescent="0.25">
      <c r="A19" s="5">
        <v>2007</v>
      </c>
      <c r="B19" s="12">
        <f>SUMIFS(Concentrado!C$2:C1008,Concentrado!$A$2:$A1008,"="&amp;$A19,Concentrado!$B$2:$B1008, "=CDMX")</f>
        <v>7.2571995047687059</v>
      </c>
      <c r="C19" s="12">
        <f>SUMIFS(Concentrado!D$2:D1008,Concentrado!$A$2:$A1008,"="&amp;$A19,Concentrado!$B$2:$B1008, "=CDMX")</f>
        <v>31.641389840791557</v>
      </c>
      <c r="D19" s="12">
        <f>SUMIFS(Concentrado!E$2:E1008,Concentrado!$A$2:$A1008,"="&amp;$A19,Concentrado!$B$2:$B1008, "=CDMX")</f>
        <v>11.370589543747988</v>
      </c>
      <c r="E19" s="12">
        <f>SUMIFS(Concentrado!F$2:F1008,Concentrado!$A$2:$A1008,"="&amp;$A19,Concentrado!$B$2:$B1008, "=CDMX")</f>
        <v>22.137116517984364</v>
      </c>
      <c r="F19" s="12">
        <f>SUMIFS(Concentrado!G$2:G1008,Concentrado!$A$2:$A1008,"="&amp;$A19,Concentrado!$B$2:$B1008, "=CDMX")</f>
        <v>45.323319038079205</v>
      </c>
      <c r="G19" s="12">
        <f>SUMIFS(Concentrado!H$2:H1008,Concentrado!$A$2:$A1008,"="&amp;$A19,Concentrado!$B$2:$B1008, "=CDMX")</f>
        <v>95.585316073475553</v>
      </c>
      <c r="H19" s="12">
        <f>SUMIFS(Concentrado!I$2:I1008,Concentrado!$A$2:$A1008,"="&amp;$A19,Concentrado!$B$2:$B1008, "=CDMX")</f>
        <v>97.107555471060166</v>
      </c>
      <c r="I19" s="12">
        <f>SUMIFS(Concentrado!J$2:J1008,Concentrado!$A$2:$A1008,"="&amp;$A19,Concentrado!$B$2:$B1008, "=CDMX")</f>
        <v>94.180104017505158</v>
      </c>
      <c r="J19" s="12">
        <f>SUMIFS(Concentrado!K$2:K1008,Concentrado!$A$2:$A1008,"="&amp;$A19,Concentrado!$B$2:$B1008, "=CDMX")</f>
        <v>78.877177286325377</v>
      </c>
      <c r="K19" s="12">
        <f>SUMIFS(Concentrado!L$2:L1008,Concentrado!$A$2:$A1008,"="&amp;$A19,Concentrado!$B$2:$B1008, "=CDMX")</f>
        <v>16.741689266642435</v>
      </c>
      <c r="L19" s="12">
        <f>SUMIFS(Concentrado!M$2:M1008,Concentrado!$A$2:$A1008,"="&amp;$A19,Concentrado!$B$2:$B1008, "=CDMX")</f>
        <v>8.5330052842005202</v>
      </c>
      <c r="M19" s="12">
        <f>SUMIFS(Concentrado!N$2:N1008,Concentrado!$A$2:$A1008,"="&amp;$A19,Concentrado!$B$2:$B1008, "=CDMX")</f>
        <v>14.980844090185149</v>
      </c>
      <c r="N19" s="12">
        <f>SUMIFS(Concentrado!O$2:O1008,Concentrado!$A$2:$A1008,"="&amp;$A19,Concentrado!$B$2:$B1008, "=CDMX")</f>
        <v>2.5808660612241652</v>
      </c>
      <c r="O19" s="12">
        <f>SUMIFS(Concentrado!P$2:P1008,Concentrado!$A$2:$A1008,"="&amp;$A19,Concentrado!$B$2:$B1008, "=CDMX")</f>
        <v>4.2092746962877783</v>
      </c>
      <c r="P19" s="12">
        <f>SUMIFS(Concentrado!Q$2:Q1008,Concentrado!$A$2:$A1008,"="&amp;$A19,Concentrado!$B$2:$B1008, "=CDMX")</f>
        <v>0.79402801465037598</v>
      </c>
      <c r="Q19" s="12">
        <f>SUMIFS(Concentrado!R$2:R1008,Concentrado!$A$2:$A1008,"="&amp;$A19,Concentrado!$B$2:$B1008, "=CDMX")</f>
        <v>6.0614532949366735</v>
      </c>
    </row>
    <row r="20" spans="1:17" x14ac:dyDescent="0.25">
      <c r="A20" s="5">
        <v>2008</v>
      </c>
      <c r="B20" s="12">
        <f>SUMIFS(Concentrado!C$2:C1009,Concentrado!$A$2:$A1009,"="&amp;$A20,Concentrado!$B$2:$B1009, "=CDMX")</f>
        <v>5.1561655217523894</v>
      </c>
      <c r="C20" s="12">
        <f>SUMIFS(Concentrado!D$2:D1009,Concentrado!$A$2:$A1009,"="&amp;$A20,Concentrado!$B$2:$B1009, "=CDMX")</f>
        <v>24.160318444782625</v>
      </c>
      <c r="D20" s="12">
        <f>SUMIFS(Concentrado!E$2:E1009,Concentrado!$A$2:$A1009,"="&amp;$A20,Concentrado!$B$2:$B1009, "=CDMX")</f>
        <v>12.317542009856847</v>
      </c>
      <c r="E20" s="12">
        <f>SUMIFS(Concentrado!F$2:F1009,Concentrado!$A$2:$A1009,"="&amp;$A20,Concentrado!$B$2:$B1009, "=CDMX")</f>
        <v>23.192171955701895</v>
      </c>
      <c r="F20" s="12">
        <f>SUMIFS(Concentrado!G$2:G1009,Concentrado!$A$2:$A1009,"="&amp;$A20,Concentrado!$B$2:$B1009, "=CDMX")</f>
        <v>46.814348597845239</v>
      </c>
      <c r="G20" s="12">
        <f>SUMIFS(Concentrado!H$2:H1009,Concentrado!$A$2:$A1009,"="&amp;$A20,Concentrado!$B$2:$B1009, "=CDMX")</f>
        <v>97.800823356348474</v>
      </c>
      <c r="H20" s="12">
        <f>SUMIFS(Concentrado!I$2:I1009,Concentrado!$A$2:$A1009,"="&amp;$A20,Concentrado!$B$2:$B1009, "=CDMX")</f>
        <v>98.421204524484779</v>
      </c>
      <c r="I20" s="12">
        <f>SUMIFS(Concentrado!J$2:J1009,Concentrado!$A$2:$A1009,"="&amp;$A20,Concentrado!$B$2:$B1009, "=CDMX")</f>
        <v>97.228869753074349</v>
      </c>
      <c r="J20" s="12">
        <f>SUMIFS(Concentrado!K$2:K1009,Concentrado!$A$2:$A1009,"="&amp;$A20,Concentrado!$B$2:$B1009, "=CDMX")</f>
        <v>82.290905451562821</v>
      </c>
      <c r="K20" s="12">
        <f>SUMIFS(Concentrado!L$2:L1009,Concentrado!$A$2:$A1009,"="&amp;$A20,Concentrado!$B$2:$B1009, "=CDMX")</f>
        <v>17.231999633218955</v>
      </c>
      <c r="L20" s="12">
        <f>SUMIFS(Concentrado!M$2:M1009,Concentrado!$A$2:$A1009,"="&amp;$A20,Concentrado!$B$2:$B1009, "=CDMX")</f>
        <v>9.4826318552690942</v>
      </c>
      <c r="M20" s="12">
        <f>SUMIFS(Concentrado!N$2:N1009,Concentrado!$A$2:$A1009,"="&amp;$A20,Concentrado!$B$2:$B1009, "=CDMX")</f>
        <v>16.994092396577312</v>
      </c>
      <c r="N20" s="12">
        <f>SUMIFS(Concentrado!O$2:O1009,Concentrado!$A$2:$A1009,"="&amp;$A20,Concentrado!$B$2:$B1009, "=CDMX")</f>
        <v>2.557523320206863</v>
      </c>
      <c r="O20" s="12">
        <f>SUMIFS(Concentrado!P$2:P1009,Concentrado!$A$2:$A1009,"="&amp;$A20,Concentrado!$B$2:$B1009, "=CDMX")</f>
        <v>4.3848370357182889</v>
      </c>
      <c r="P20" s="12">
        <f>SUMIFS(Concentrado!Q$2:Q1009,Concentrado!$A$2:$A1009,"="&amp;$A20,Concentrado!$B$2:$B1009, "=CDMX")</f>
        <v>0.53675274652466576</v>
      </c>
      <c r="Q20" s="12">
        <f>SUMIFS(Concentrado!R$2:R1009,Concentrado!$A$2:$A1009,"="&amp;$A20,Concentrado!$B$2:$B1009, "=CDMX")</f>
        <v>5.7029979318245738</v>
      </c>
    </row>
    <row r="21" spans="1:17" x14ac:dyDescent="0.25">
      <c r="A21" s="5">
        <v>2009</v>
      </c>
      <c r="B21" s="12">
        <f>SUMIFS(Concentrado!C$2:C1010,Concentrado!$A$2:$A1010,"="&amp;$A21,Concentrado!$B$2:$B1010, "=CDMX")</f>
        <v>6.7333316375312915</v>
      </c>
      <c r="C21" s="12">
        <f>SUMIFS(Concentrado!D$2:D1010,Concentrado!$A$2:$A1010,"="&amp;$A21,Concentrado!$B$2:$B1010, "=CDMX")</f>
        <v>25.287401038728628</v>
      </c>
      <c r="D21" s="12">
        <f>SUMIFS(Concentrado!E$2:E1010,Concentrado!$A$2:$A1010,"="&amp;$A21,Concentrado!$B$2:$B1010, "=CDMX")</f>
        <v>11.231064146815818</v>
      </c>
      <c r="E21" s="12">
        <f>SUMIFS(Concentrado!F$2:F1010,Concentrado!$A$2:$A1010,"="&amp;$A21,Concentrado!$B$2:$B1010, "=CDMX")</f>
        <v>23.159709917657462</v>
      </c>
      <c r="F21" s="12">
        <f>SUMIFS(Concentrado!G$2:G1010,Concentrado!$A$2:$A1010,"="&amp;$A21,Concentrado!$B$2:$B1010, "=CDMX")</f>
        <v>46.624190879800295</v>
      </c>
      <c r="G21" s="12">
        <f>SUMIFS(Concentrado!H$2:H1010,Concentrado!$A$2:$A1010,"="&amp;$A21,Concentrado!$B$2:$B1010, "=CDMX")</f>
        <v>99.663040278586763</v>
      </c>
      <c r="H21" s="12">
        <f>SUMIFS(Concentrado!I$2:I1010,Concentrado!$A$2:$A1010,"="&amp;$A21,Concentrado!$B$2:$B1010, "=CDMX")</f>
        <v>103.73485120102191</v>
      </c>
      <c r="I21" s="12">
        <f>SUMIFS(Concentrado!J$2:J1010,Concentrado!$A$2:$A1010,"="&amp;$A21,Concentrado!$B$2:$B1010, "=CDMX")</f>
        <v>95.912606083446121</v>
      </c>
      <c r="J21" s="12">
        <f>SUMIFS(Concentrado!K$2:K1010,Concentrado!$A$2:$A1010,"="&amp;$A21,Concentrado!$B$2:$B1010, "=CDMX")</f>
        <v>84.508352861070776</v>
      </c>
      <c r="K21" s="12">
        <f>SUMIFS(Concentrado!L$2:L1010,Concentrado!$A$2:$A1010,"="&amp;$A21,Concentrado!$B$2:$B1010, "=CDMX")</f>
        <v>20.254715065034301</v>
      </c>
      <c r="L21" s="12">
        <f>SUMIFS(Concentrado!M$2:M1010,Concentrado!$A$2:$A1010,"="&amp;$A21,Concentrado!$B$2:$B1010, "=CDMX")</f>
        <v>10.188871023879761</v>
      </c>
      <c r="M21" s="12">
        <f>SUMIFS(Concentrado!N$2:N1010,Concentrado!$A$2:$A1010,"="&amp;$A21,Concentrado!$B$2:$B1010, "=CDMX")</f>
        <v>18.941465971493095</v>
      </c>
      <c r="N21" s="12">
        <f>SUMIFS(Concentrado!O$2:O1010,Concentrado!$A$2:$A1010,"="&amp;$A21,Concentrado!$B$2:$B1010, "=CDMX")</f>
        <v>2.1270940865280386</v>
      </c>
      <c r="O21" s="12">
        <f>SUMIFS(Concentrado!P$2:P1010,Concentrado!$A$2:$A1010,"="&amp;$A21,Concentrado!$B$2:$B1010, "=CDMX")</f>
        <v>5.5280411552673572</v>
      </c>
      <c r="P21" s="12">
        <f>SUMIFS(Concentrado!Q$2:Q1010,Concentrado!$A$2:$A1010,"="&amp;$A21,Concentrado!$B$2:$B1010, "=CDMX")</f>
        <v>0.61513491362611072</v>
      </c>
      <c r="Q21" s="12">
        <f>SUMIFS(Concentrado!R$2:R1010,Concentrado!$A$2:$A1010,"="&amp;$A21,Concentrado!$B$2:$B1010, "=CDMX")</f>
        <v>5.6145041207328648</v>
      </c>
    </row>
    <row r="22" spans="1:17" x14ac:dyDescent="0.25">
      <c r="A22" s="5">
        <v>2010</v>
      </c>
      <c r="B22" s="12">
        <f>SUMIFS(Concentrado!C$2:C1011,Concentrado!$A$2:$A1011,"="&amp;$A22,Concentrado!$B$2:$B1011, "=CDMX")</f>
        <v>3.6453499763811701</v>
      </c>
      <c r="C22" s="12">
        <f>SUMIFS(Concentrado!D$2:D1011,Concentrado!$A$2:$A1011,"="&amp;$A22,Concentrado!$B$2:$B1011, "=CDMX")</f>
        <v>23.998554011176033</v>
      </c>
      <c r="D22" s="12">
        <f>SUMIFS(Concentrado!E$2:E1011,Concentrado!$A$2:$A1011,"="&amp;$A22,Concentrado!$B$2:$B1011, "=CDMX")</f>
        <v>10.246208129369036</v>
      </c>
      <c r="E22" s="12">
        <f>SUMIFS(Concentrado!F$2:F1011,Concentrado!$A$2:$A1011,"="&amp;$A22,Concentrado!$B$2:$B1011, "=CDMX")</f>
        <v>23.002393417945925</v>
      </c>
      <c r="F22" s="12">
        <f>SUMIFS(Concentrado!G$2:G1011,Concentrado!$A$2:$A1011,"="&amp;$A22,Concentrado!$B$2:$B1011, "=CDMX")</f>
        <v>44.149135780667095</v>
      </c>
      <c r="G22" s="12">
        <f>SUMIFS(Concentrado!H$2:H1011,Concentrado!$A$2:$A1011,"="&amp;$A22,Concentrado!$B$2:$B1011, "=CDMX")</f>
        <v>101.99433948672831</v>
      </c>
      <c r="H22" s="12">
        <f>SUMIFS(Concentrado!I$2:I1011,Concentrado!$A$2:$A1011,"="&amp;$A22,Concentrado!$B$2:$B1011, "=CDMX")</f>
        <v>105.81767208555364</v>
      </c>
      <c r="I22" s="12">
        <f>SUMIFS(Concentrado!J$2:J1011,Concentrado!$A$2:$A1011,"="&amp;$A22,Concentrado!$B$2:$B1011, "=CDMX")</f>
        <v>98.475679436221384</v>
      </c>
      <c r="J22" s="12">
        <f>SUMIFS(Concentrado!K$2:K1011,Concentrado!$A$2:$A1011,"="&amp;$A22,Concentrado!$B$2:$B1011, "=CDMX")</f>
        <v>95.058145457666896</v>
      </c>
      <c r="K22" s="12">
        <f>SUMIFS(Concentrado!L$2:L1011,Concentrado!$A$2:$A1011,"="&amp;$A22,Concentrado!$B$2:$B1011, "=CDMX")</f>
        <v>16.88957679307574</v>
      </c>
      <c r="L22" s="12">
        <f>SUMIFS(Concentrado!M$2:M1011,Concentrado!$A$2:$A1011,"="&amp;$A22,Concentrado!$B$2:$B1011, "=CDMX")</f>
        <v>11.378475598235601</v>
      </c>
      <c r="M22" s="12">
        <f>SUMIFS(Concentrado!N$2:N1011,Concentrado!$A$2:$A1011,"="&amp;$A22,Concentrado!$B$2:$B1011, "=CDMX")</f>
        <v>20.745374571328082</v>
      </c>
      <c r="N22" s="12">
        <f>SUMIFS(Concentrado!O$2:O1011,Concentrado!$A$2:$A1011,"="&amp;$A22,Concentrado!$B$2:$B1011, "=CDMX")</f>
        <v>2.7580031800418063</v>
      </c>
      <c r="O22" s="12">
        <f>SUMIFS(Concentrado!P$2:P1011,Concentrado!$A$2:$A1011,"="&amp;$A22,Concentrado!$B$2:$B1011, "=CDMX")</f>
        <v>5.2514280037582832</v>
      </c>
      <c r="P22" s="12">
        <f>SUMIFS(Concentrado!Q$2:Q1011,Concentrado!$A$2:$A1011,"="&amp;$A22,Concentrado!$B$2:$B1011, "=CDMX")</f>
        <v>0.76821410594741346</v>
      </c>
      <c r="Q22" s="12">
        <f>SUMIFS(Concentrado!R$2:R1011,Concentrado!$A$2:$A1011,"="&amp;$A22,Concentrado!$B$2:$B1011, "=CDMX")</f>
        <v>4.6426852489865418</v>
      </c>
    </row>
    <row r="23" spans="1:17" x14ac:dyDescent="0.25">
      <c r="A23" s="5">
        <v>2011</v>
      </c>
      <c r="B23" s="12">
        <f>SUMIFS(Concentrado!C$2:C1012,Concentrado!$A$2:$A1012,"="&amp;$A23,Concentrado!$B$2:$B1012, "=CDMX")</f>
        <v>5.1170724143278026</v>
      </c>
      <c r="C23" s="12">
        <f>SUMIFS(Concentrado!D$2:D1012,Concentrado!$A$2:$A1012,"="&amp;$A23,Concentrado!$B$2:$B1012, "=CDMX")</f>
        <v>28.531555279888355</v>
      </c>
      <c r="D23" s="12">
        <f>SUMIFS(Concentrado!E$2:E1012,Concentrado!$A$2:$A1012,"="&amp;$A23,Concentrado!$B$2:$B1012, "=CDMX")</f>
        <v>10.648651627164677</v>
      </c>
      <c r="E23" s="12">
        <f>SUMIFS(Concentrado!F$2:F1012,Concentrado!$A$2:$A1012,"="&amp;$A23,Concentrado!$B$2:$B1012, "=CDMX")</f>
        <v>23.088981147153884</v>
      </c>
      <c r="F23" s="12">
        <f>SUMIFS(Concentrado!G$2:G1012,Concentrado!$A$2:$A1012,"="&amp;$A23,Concentrado!$B$2:$B1012, "=CDMX")</f>
        <v>47.515798574182966</v>
      </c>
      <c r="G23" s="12">
        <f>SUMIFS(Concentrado!H$2:H1012,Concentrado!$A$2:$A1012,"="&amp;$A23,Concentrado!$B$2:$B1012, "=CDMX")</f>
        <v>98.400847863323548</v>
      </c>
      <c r="H23" s="12">
        <f>SUMIFS(Concentrado!I$2:I1012,Concentrado!$A$2:$A1012,"="&amp;$A23,Concentrado!$B$2:$B1012, "=CDMX")</f>
        <v>102.8862682760023</v>
      </c>
      <c r="I23" s="12">
        <f>SUMIFS(Concentrado!J$2:J1012,Concentrado!$A$2:$A1012,"="&amp;$A23,Concentrado!$B$2:$B1012, "=CDMX")</f>
        <v>94.2759798104494</v>
      </c>
      <c r="J23" s="12">
        <f>SUMIFS(Concentrado!K$2:K1012,Concentrado!$A$2:$A1012,"="&amp;$A23,Concentrado!$B$2:$B1012, "=CDMX")</f>
        <v>94.405042905094106</v>
      </c>
      <c r="K23" s="12">
        <f>SUMIFS(Concentrado!L$2:L1012,Concentrado!$A$2:$A1012,"="&amp;$A23,Concentrado!$B$2:$B1012, "=CDMX")</f>
        <v>17.665664025856511</v>
      </c>
      <c r="L23" s="12">
        <f>SUMIFS(Concentrado!M$2:M1012,Concentrado!$A$2:$A1012,"="&amp;$A23,Concentrado!$B$2:$B1012, "=CDMX")</f>
        <v>11.998483586483996</v>
      </c>
      <c r="M23" s="12">
        <f>SUMIFS(Concentrado!N$2:N1012,Concentrado!$A$2:$A1012,"="&amp;$A23,Concentrado!$B$2:$B1012, "=CDMX")</f>
        <v>21.34895842960389</v>
      </c>
      <c r="N23" s="12">
        <f>SUMIFS(Concentrado!O$2:O1012,Concentrado!$A$2:$A1012,"="&amp;$A23,Concentrado!$B$2:$B1012, "=CDMX")</f>
        <v>3.2721435408630173</v>
      </c>
      <c r="O23" s="12">
        <f>SUMIFS(Concentrado!P$2:P1012,Concentrado!$A$2:$A1012,"="&amp;$A23,Concentrado!$B$2:$B1012, "=CDMX")</f>
        <v>7.0439471864965526</v>
      </c>
      <c r="P23" s="12">
        <f>SUMIFS(Concentrado!Q$2:Q1012,Concentrado!$A$2:$A1012,"="&amp;$A23,Concentrado!$B$2:$B1012, "=CDMX")</f>
        <v>0.8854969436519553</v>
      </c>
      <c r="Q23" s="12">
        <f>SUMIFS(Concentrado!R$2:R1012,Concentrado!$A$2:$A1012,"="&amp;$A23,Concentrado!$B$2:$B1012, "=CDMX")</f>
        <v>4.4385534300554266</v>
      </c>
    </row>
    <row r="24" spans="1:17" x14ac:dyDescent="0.25">
      <c r="A24" s="5">
        <v>2012</v>
      </c>
      <c r="B24" s="12">
        <f>SUMIFS(Concentrado!C$2:C1013,Concentrado!$A$2:$A1013,"="&amp;$A24,Concentrado!$B$2:$B1013, "=CDMX")</f>
        <v>5.1031310898693274</v>
      </c>
      <c r="C24" s="12">
        <f>SUMIFS(Concentrado!D$2:D1013,Concentrado!$A$2:$A1013,"="&amp;$A24,Concentrado!$B$2:$B1013, "=CDMX")</f>
        <v>31.097205078891214</v>
      </c>
      <c r="D24" s="12">
        <f>SUMIFS(Concentrado!E$2:E1013,Concentrado!$A$2:$A1013,"="&amp;$A24,Concentrado!$B$2:$B1013, "=CDMX")</f>
        <v>10.739719886759326</v>
      </c>
      <c r="E24" s="12">
        <f>SUMIFS(Concentrado!F$2:F1013,Concentrado!$A$2:$A1013,"="&amp;$A24,Concentrado!$B$2:$B1013, "=CDMX")</f>
        <v>22.279915789923074</v>
      </c>
      <c r="F24" s="12">
        <f>SUMIFS(Concentrado!G$2:G1013,Concentrado!$A$2:$A1013,"="&amp;$A24,Concentrado!$B$2:$B1013, "=CDMX")</f>
        <v>44.734177996960412</v>
      </c>
      <c r="G24" s="12">
        <f>SUMIFS(Concentrado!H$2:H1013,Concentrado!$A$2:$A1013,"="&amp;$A24,Concentrado!$B$2:$B1013, "=CDMX")</f>
        <v>102.17590699627588</v>
      </c>
      <c r="H24" s="12">
        <f>SUMIFS(Concentrado!I$2:I1013,Concentrado!$A$2:$A1013,"="&amp;$A24,Concentrado!$B$2:$B1013, "=CDMX")</f>
        <v>110.10488696305983</v>
      </c>
      <c r="I24" s="12">
        <f>SUMIFS(Concentrado!J$2:J1013,Concentrado!$A$2:$A1013,"="&amp;$A24,Concentrado!$B$2:$B1013, "=CDMX")</f>
        <v>94.890562025666469</v>
      </c>
      <c r="J24" s="12">
        <f>SUMIFS(Concentrado!K$2:K1013,Concentrado!$A$2:$A1013,"="&amp;$A24,Concentrado!$B$2:$B1013, "=CDMX")</f>
        <v>101.42445105038071</v>
      </c>
      <c r="K24" s="12">
        <f>SUMIFS(Concentrado!L$2:L1013,Concentrado!$A$2:$A1013,"="&amp;$A24,Concentrado!$B$2:$B1013, "=CDMX")</f>
        <v>17.648163905802786</v>
      </c>
      <c r="L24" s="12">
        <f>SUMIFS(Concentrado!M$2:M1013,Concentrado!$A$2:$A1013,"="&amp;$A24,Concentrado!$B$2:$B1013, "=CDMX")</f>
        <v>11.691770452310175</v>
      </c>
      <c r="M24" s="12">
        <f>SUMIFS(Concentrado!N$2:N1013,Concentrado!$A$2:$A1013,"="&amp;$A24,Concentrado!$B$2:$B1013, "=CDMX")</f>
        <v>21.554802855480585</v>
      </c>
      <c r="N24" s="12">
        <f>SUMIFS(Concentrado!O$2:O1013,Concentrado!$A$2:$A1013,"="&amp;$A24,Concentrado!$B$2:$B1013, "=CDMX")</f>
        <v>2.6081651685266984</v>
      </c>
      <c r="O24" s="12">
        <f>SUMIFS(Concentrado!P$2:P1013,Concentrado!$A$2:$A1013,"="&amp;$A24,Concentrado!$B$2:$B1013, "=CDMX")</f>
        <v>7.7097430525239776</v>
      </c>
      <c r="P24" s="12">
        <f>SUMIFS(Concentrado!Q$2:Q1013,Concentrado!$A$2:$A1013,"="&amp;$A24,Concentrado!$B$2:$B1013, "=CDMX")</f>
        <v>0.81776088229768706</v>
      </c>
      <c r="Q24" s="12">
        <f>SUMIFS(Concentrado!R$2:R1013,Concentrado!$A$2:$A1013,"="&amp;$A24,Concentrado!$B$2:$B1013, "=CDMX")</f>
        <v>4.7076504845785765</v>
      </c>
    </row>
    <row r="25" spans="1:17" x14ac:dyDescent="0.25">
      <c r="A25" s="5">
        <v>2013</v>
      </c>
      <c r="B25" s="12">
        <f>SUMIFS(Concentrado!C$2:C1014,Concentrado!$A$2:$A1014,"="&amp;$A25,Concentrado!$B$2:$B1014, "=CDMX")</f>
        <v>7.223725340828496</v>
      </c>
      <c r="C25" s="12">
        <f>SUMIFS(Concentrado!D$2:D1014,Concentrado!$A$2:$A1014,"="&amp;$A25,Concentrado!$B$2:$B1014, "=CDMX")</f>
        <v>34.969397672647034</v>
      </c>
      <c r="D25" s="12">
        <f>SUMIFS(Concentrado!E$2:E1014,Concentrado!$A$2:$A1014,"="&amp;$A25,Concentrado!$B$2:$B1014, "=CDMX")</f>
        <v>9.6479137127476928</v>
      </c>
      <c r="E25" s="12">
        <f>SUMIFS(Concentrado!F$2:F1014,Concentrado!$A$2:$A1014,"="&amp;$A25,Concentrado!$B$2:$B1014, "=CDMX")</f>
        <v>21.798357944842913</v>
      </c>
      <c r="F25" s="12">
        <f>SUMIFS(Concentrado!G$2:G1014,Concentrado!$A$2:$A1014,"="&amp;$A25,Concentrado!$B$2:$B1014, "=CDMX")</f>
        <v>45.744427589333668</v>
      </c>
      <c r="G25" s="12">
        <f>SUMIFS(Concentrado!H$2:H1014,Concentrado!$A$2:$A1014,"="&amp;$A25,Concentrado!$B$2:$B1014, "=CDMX")</f>
        <v>104.45107762577545</v>
      </c>
      <c r="H25" s="12">
        <f>SUMIFS(Concentrado!I$2:I1014,Concentrado!$A$2:$A1014,"="&amp;$A25,Concentrado!$B$2:$B1014, "=CDMX")</f>
        <v>110.49292995186522</v>
      </c>
      <c r="I25" s="12">
        <f>SUMIFS(Concentrado!J$2:J1014,Concentrado!$A$2:$A1014,"="&amp;$A25,Concentrado!$B$2:$B1014, "=CDMX")</f>
        <v>98.90507780490438</v>
      </c>
      <c r="J25" s="12">
        <f>SUMIFS(Concentrado!K$2:K1014,Concentrado!$A$2:$A1014,"="&amp;$A25,Concentrado!$B$2:$B1014, "=CDMX")</f>
        <v>102.48592681535499</v>
      </c>
      <c r="K25" s="12">
        <f>SUMIFS(Concentrado!L$2:L1014,Concentrado!$A$2:$A1014,"="&amp;$A25,Concentrado!$B$2:$B1014, "=CDMX")</f>
        <v>16.460898080544464</v>
      </c>
      <c r="L25" s="12">
        <f>SUMIFS(Concentrado!M$2:M1014,Concentrado!$A$2:$A1014,"="&amp;$A25,Concentrado!$B$2:$B1014, "=CDMX")</f>
        <v>12.066909189829042</v>
      </c>
      <c r="M25" s="12">
        <f>SUMIFS(Concentrado!N$2:N1014,Concentrado!$A$2:$A1014,"="&amp;$A25,Concentrado!$B$2:$B1014, "=CDMX")</f>
        <v>21.660305057369818</v>
      </c>
      <c r="N25" s="12">
        <f>SUMIFS(Concentrado!O$2:O1014,Concentrado!$A$2:$A1014,"="&amp;$A25,Concentrado!$B$2:$B1014, "=CDMX")</f>
        <v>3.2396653616249989</v>
      </c>
      <c r="O25" s="12">
        <f>SUMIFS(Concentrado!P$2:P1014,Concentrado!$A$2:$A1014,"="&amp;$A25,Concentrado!$B$2:$B1014, "=CDMX")</f>
        <v>6.4852702446243935</v>
      </c>
      <c r="P25" s="12">
        <f>SUMIFS(Concentrado!Q$2:Q1014,Concentrado!$A$2:$A1014,"="&amp;$A25,Concentrado!$B$2:$B1014, "=CDMX")</f>
        <v>0.54096848152024068</v>
      </c>
      <c r="Q25" s="12">
        <f>SUMIFS(Concentrado!R$2:R1014,Concentrado!$A$2:$A1014,"="&amp;$A25,Concentrado!$B$2:$B1014, "=CDMX")</f>
        <v>4.5154307947301717</v>
      </c>
    </row>
    <row r="26" spans="1:17" x14ac:dyDescent="0.25">
      <c r="A26" s="5">
        <v>2014</v>
      </c>
      <c r="B26" s="12">
        <f>SUMIFS(Concentrado!C$2:C1015,Concentrado!$A$2:$A1015,"="&amp;$A26,Concentrado!$B$2:$B1015, "=CDMX")</f>
        <v>4.7359376479980515</v>
      </c>
      <c r="C26" s="12">
        <f>SUMIFS(Concentrado!D$2:D1015,Concentrado!$A$2:$A1015,"="&amp;$A26,Concentrado!$B$2:$B1015, "=CDMX")</f>
        <v>33.658985426843294</v>
      </c>
      <c r="D26" s="12">
        <f>SUMIFS(Concentrado!E$2:E1015,Concentrado!$A$2:$A1015,"="&amp;$A26,Concentrado!$B$2:$B1015, "=CDMX")</f>
        <v>10.311370872361492</v>
      </c>
      <c r="E26" s="12">
        <f>SUMIFS(Concentrado!F$2:F1015,Concentrado!$A$2:$A1015,"="&amp;$A26,Concentrado!$B$2:$B1015, "=CDMX")</f>
        <v>23.257508434506207</v>
      </c>
      <c r="F26" s="12">
        <f>SUMIFS(Concentrado!G$2:G1015,Concentrado!$A$2:$A1015,"="&amp;$A26,Concentrado!$B$2:$B1015, "=CDMX")</f>
        <v>48.357009273307327</v>
      </c>
      <c r="G26" s="12">
        <f>SUMIFS(Concentrado!H$2:H1015,Concentrado!$A$2:$A1015,"="&amp;$A26,Concentrado!$B$2:$B1015, "=CDMX")</f>
        <v>107.59188181180755</v>
      </c>
      <c r="H26" s="12">
        <f>SUMIFS(Concentrado!I$2:I1015,Concentrado!$A$2:$A1015,"="&amp;$A26,Concentrado!$B$2:$B1015, "=CDMX")</f>
        <v>115.70936925244966</v>
      </c>
      <c r="I26" s="12">
        <f>SUMIFS(Concentrado!J$2:J1015,Concentrado!$A$2:$A1015,"="&amp;$A26,Concentrado!$B$2:$B1015, "=CDMX")</f>
        <v>100.14759818177319</v>
      </c>
      <c r="J26" s="12">
        <f>SUMIFS(Concentrado!K$2:K1015,Concentrado!$A$2:$A1015,"="&amp;$A26,Concentrado!$B$2:$B1015, "=CDMX")</f>
        <v>106.25663897086102</v>
      </c>
      <c r="K26" s="12">
        <f>SUMIFS(Concentrado!L$2:L1015,Concentrado!$A$2:$A1015,"="&amp;$A26,Concentrado!$B$2:$B1015, "=CDMX")</f>
        <v>22.114269861626909</v>
      </c>
      <c r="L26" s="12">
        <f>SUMIFS(Concentrado!M$2:M1015,Concentrado!$A$2:$A1015,"="&amp;$A26,Concentrado!$B$2:$B1015, "=CDMX")</f>
        <v>12.094431022127292</v>
      </c>
      <c r="M26" s="12">
        <f>SUMIFS(Concentrado!N$2:N1015,Concentrado!$A$2:$A1015,"="&amp;$A26,Concentrado!$B$2:$B1015, "=CDMX")</f>
        <v>21.61476853858559</v>
      </c>
      <c r="N26" s="12">
        <f>SUMIFS(Concentrado!O$2:O1015,Concentrado!$A$2:$A1015,"="&amp;$A26,Concentrado!$B$2:$B1015, "=CDMX")</f>
        <v>3.3424842654668701</v>
      </c>
      <c r="O26" s="12">
        <f>SUMIFS(Concentrado!P$2:P1015,Concentrado!$A$2:$A1015,"="&amp;$A26,Concentrado!$B$2:$B1015, "=CDMX")</f>
        <v>7.0023325011020905</v>
      </c>
      <c r="P26" s="12">
        <f>SUMIFS(Concentrado!Q$2:Q1015,Concentrado!$A$2:$A1015,"="&amp;$A26,Concentrado!$B$2:$B1015, "=CDMX")</f>
        <v>0.64003375847023991</v>
      </c>
      <c r="Q26" s="12">
        <f>SUMIFS(Concentrado!R$2:R1015,Concentrado!$A$2:$A1015,"="&amp;$A26,Concentrado!$B$2:$B1015, "=CDMX")</f>
        <v>4.116079170851715</v>
      </c>
    </row>
    <row r="27" spans="1:17" x14ac:dyDescent="0.25">
      <c r="A27" s="5">
        <v>2015</v>
      </c>
      <c r="B27" s="12">
        <f>SUMIFS(Concentrado!C$2:C1016,Concentrado!$A$2:$A1016,"="&amp;$A27,Concentrado!$B$2:$B1016, "=CDMX")</f>
        <v>3.14043502003772</v>
      </c>
      <c r="C27" s="12">
        <f>SUMIFS(Concentrado!D$2:D1016,Concentrado!$A$2:$A1016,"="&amp;$A27,Concentrado!$B$2:$B1016, "=CDMX")</f>
        <v>21.459639303591086</v>
      </c>
      <c r="D27" s="12">
        <f>SUMIFS(Concentrado!E$2:E1016,Concentrado!$A$2:$A1016,"="&amp;$A27,Concentrado!$B$2:$B1016, "=CDMX")</f>
        <v>10.260824365565831</v>
      </c>
      <c r="E27" s="12">
        <f>SUMIFS(Concentrado!F$2:F1016,Concentrado!$A$2:$A1016,"="&amp;$A27,Concentrado!$B$2:$B1016, "=CDMX")</f>
        <v>23.770373687000468</v>
      </c>
      <c r="F27" s="12">
        <f>SUMIFS(Concentrado!G$2:G1016,Concentrado!$A$2:$A1016,"="&amp;$A27,Concentrado!$B$2:$B1016, "=CDMX")</f>
        <v>48.695222697684464</v>
      </c>
      <c r="G27" s="12">
        <f>SUMIFS(Concentrado!H$2:H1016,Concentrado!$A$2:$A1016,"="&amp;$A27,Concentrado!$B$2:$B1016, "=CDMX")</f>
        <v>106.75884731795855</v>
      </c>
      <c r="H27" s="12">
        <f>SUMIFS(Concentrado!I$2:I1016,Concentrado!$A$2:$A1016,"="&amp;$A27,Concentrado!$B$2:$B1016, "=CDMX")</f>
        <v>114.69602897321428</v>
      </c>
      <c r="I27" s="12">
        <f>SUMIFS(Concentrado!J$2:J1016,Concentrado!$A$2:$A1016,"="&amp;$A27,Concentrado!$B$2:$B1016, "=CDMX")</f>
        <v>99.486280179849516</v>
      </c>
      <c r="J27" s="12">
        <f>SUMIFS(Concentrado!K$2:K1016,Concentrado!$A$2:$A1016,"="&amp;$A27,Concentrado!$B$2:$B1016, "=CDMX")</f>
        <v>111.9251321431891</v>
      </c>
      <c r="K27" s="12">
        <f>SUMIFS(Concentrado!L$2:L1016,Concentrado!$A$2:$A1016,"="&amp;$A27,Concentrado!$B$2:$B1016, "=CDMX")</f>
        <v>20.72033465161909</v>
      </c>
      <c r="L27" s="12">
        <f>SUMIFS(Concentrado!M$2:M1016,Concentrado!$A$2:$A1016,"="&amp;$A27,Concentrado!$B$2:$B1016, "=CDMX")</f>
        <v>11.922195750532028</v>
      </c>
      <c r="M27" s="12">
        <f>SUMIFS(Concentrado!N$2:N1016,Concentrado!$A$2:$A1016,"="&amp;$A27,Concentrado!$B$2:$B1016, "=CDMX")</f>
        <v>21.840266386606423</v>
      </c>
      <c r="N27" s="12">
        <f>SUMIFS(Concentrado!O$2:O1016,Concentrado!$A$2:$A1016,"="&amp;$A27,Concentrado!$B$2:$B1016, "=CDMX")</f>
        <v>2.8346080255368569</v>
      </c>
      <c r="O27" s="12">
        <f>SUMIFS(Concentrado!P$2:P1016,Concentrado!$A$2:$A1016,"="&amp;$A27,Concentrado!$B$2:$B1016, "=CDMX")</f>
        <v>6.1790004053005356</v>
      </c>
      <c r="P27" s="12">
        <f>SUMIFS(Concentrado!Q$2:Q1016,Concentrado!$A$2:$A1016,"="&amp;$A27,Concentrado!$B$2:$B1016, "=CDMX")</f>
        <v>0.58507071738721983</v>
      </c>
      <c r="Q27" s="12">
        <f>SUMIFS(Concentrado!R$2:R1016,Concentrado!$A$2:$A1016,"="&amp;$A27,Concentrado!$B$2:$B1016, "=CDMX")</f>
        <v>4.0071824605954873</v>
      </c>
    </row>
    <row r="28" spans="1:17" x14ac:dyDescent="0.25">
      <c r="A28" s="5">
        <v>2016</v>
      </c>
      <c r="B28" s="12">
        <f>SUMIFS(Concentrado!C$2:C1017,Concentrado!$A$2:$A1017,"="&amp;$A28,Concentrado!$B$2:$B1017, "=CDMX")</f>
        <v>3.4072955577832493</v>
      </c>
      <c r="C28" s="12">
        <f>SUMIFS(Concentrado!D$2:D1017,Concentrado!$A$2:$A1017,"="&amp;$A28,Concentrado!$B$2:$B1017, "=CDMX")</f>
        <v>17.933134514648678</v>
      </c>
      <c r="D28" s="12">
        <f>SUMIFS(Concentrado!E$2:E1017,Concentrado!$A$2:$A1017,"="&amp;$A28,Concentrado!$B$2:$B1017, "=CDMX")</f>
        <v>10.823744238743783</v>
      </c>
      <c r="E28" s="12">
        <f>SUMIFS(Concentrado!F$2:F1017,Concentrado!$A$2:$A1017,"="&amp;$A28,Concentrado!$B$2:$B1017, "=CDMX")</f>
        <v>24.385259079052172</v>
      </c>
      <c r="F28" s="12">
        <f>SUMIFS(Concentrado!G$2:G1017,Concentrado!$A$2:$A1017,"="&amp;$A28,Concentrado!$B$2:$B1017, "=CDMX")</f>
        <v>48.113251656438202</v>
      </c>
      <c r="G28" s="12">
        <f>SUMIFS(Concentrado!H$2:H1017,Concentrado!$A$2:$A1017,"="&amp;$A28,Concentrado!$B$2:$B1017, "=CDMX")</f>
        <v>113.04408332679847</v>
      </c>
      <c r="H28" s="12">
        <f>SUMIFS(Concentrado!I$2:I1017,Concentrado!$A$2:$A1017,"="&amp;$A28,Concentrado!$B$2:$B1017, "=CDMX")</f>
        <v>124.12196762431434</v>
      </c>
      <c r="I28" s="12">
        <f>SUMIFS(Concentrado!J$2:J1017,Concentrado!$A$2:$A1017,"="&amp;$A28,Concentrado!$B$2:$B1017, "=CDMX")</f>
        <v>102.89909688744514</v>
      </c>
      <c r="J28" s="12">
        <f>SUMIFS(Concentrado!K$2:K1017,Concentrado!$A$2:$A1017,"="&amp;$A28,Concentrado!$B$2:$B1017, "=CDMX")</f>
        <v>125.09401932186803</v>
      </c>
      <c r="K28" s="12">
        <f>SUMIFS(Concentrado!L$2:L1017,Concentrado!$A$2:$A1017,"="&amp;$A28,Concentrado!$B$2:$B1017, "=CDMX")</f>
        <v>21.217165028898862</v>
      </c>
      <c r="L28" s="12">
        <f>SUMIFS(Concentrado!M$2:M1017,Concentrado!$A$2:$A1017,"="&amp;$A28,Concentrado!$B$2:$B1017, "=CDMX")</f>
        <v>14.623387037096352</v>
      </c>
      <c r="M28" s="12">
        <f>SUMIFS(Concentrado!N$2:N1017,Concentrado!$A$2:$A1017,"="&amp;$A28,Concentrado!$B$2:$B1017, "=CDMX")</f>
        <v>26.987054762695298</v>
      </c>
      <c r="N28" s="12">
        <f>SUMIFS(Concentrado!O$2:O1017,Concentrado!$A$2:$A1017,"="&amp;$A28,Concentrado!$B$2:$B1017, "=CDMX")</f>
        <v>3.3008963838045324</v>
      </c>
      <c r="O28" s="12">
        <f>SUMIFS(Concentrado!P$2:P1017,Concentrado!$A$2:$A1017,"="&amp;$A28,Concentrado!$B$2:$B1017, "=CDMX")</f>
        <v>5.7310036685498797</v>
      </c>
      <c r="P28" s="12">
        <f>SUMIFS(Concentrado!Q$2:Q1017,Concentrado!$A$2:$A1017,"="&amp;$A28,Concentrado!$B$2:$B1017, "=CDMX")</f>
        <v>0.50806329585077958</v>
      </c>
      <c r="Q28" s="12">
        <f>SUMIFS(Concentrado!R$2:R1017,Concentrado!$A$2:$A1017,"="&amp;$A28,Concentrado!$B$2:$B1017, "=CDMX")</f>
        <v>3.8325644273960982</v>
      </c>
    </row>
    <row r="29" spans="1:17" x14ac:dyDescent="0.25">
      <c r="A29" s="5">
        <v>2017</v>
      </c>
      <c r="B29" s="12">
        <f>SUMIFS(Concentrado!C$2:C1018,Concentrado!$A$2:$A1018,"="&amp;$A29,Concentrado!$B$2:$B1018, "=CDMX")</f>
        <v>4.2192544760786612</v>
      </c>
      <c r="C29" s="12">
        <f>SUMIFS(Concentrado!D$2:D1018,Concentrado!$A$2:$A1018,"="&amp;$A29,Concentrado!$B$2:$B1018, "=CDMX")</f>
        <v>15.959788670384501</v>
      </c>
      <c r="D29" s="12">
        <f>SUMIFS(Concentrado!E$2:E1018,Concentrado!$A$2:$A1018,"="&amp;$A29,Concentrado!$B$2:$B1018, "=CDMX")</f>
        <v>10.026554604679438</v>
      </c>
      <c r="E29" s="12">
        <f>SUMIFS(Concentrado!F$2:F1018,Concentrado!$A$2:$A1018,"="&amp;$A29,Concentrado!$B$2:$B1018, "=CDMX")</f>
        <v>23.206113802025364</v>
      </c>
      <c r="F29" s="12">
        <f>SUMIFS(Concentrado!G$2:G1018,Concentrado!$A$2:$A1018,"="&amp;$A29,Concentrado!$B$2:$B1018, "=CDMX")</f>
        <v>46.596705147717465</v>
      </c>
      <c r="G29" s="12">
        <f>SUMIFS(Concentrado!H$2:H1018,Concentrado!$A$2:$A1018,"="&amp;$A29,Concentrado!$B$2:$B1018, "=CDMX")</f>
        <v>109.8121953974136</v>
      </c>
      <c r="H29" s="12">
        <f>SUMIFS(Concentrado!I$2:I1018,Concentrado!$A$2:$A1018,"="&amp;$A29,Concentrado!$B$2:$B1018, "=CDMX")</f>
        <v>118.61348466533424</v>
      </c>
      <c r="I29" s="12">
        <f>SUMIFS(Concentrado!J$2:J1018,Concentrado!$A$2:$A1018,"="&amp;$A29,Concentrado!$B$2:$B1018, "=CDMX")</f>
        <v>101.75453005579459</v>
      </c>
      <c r="J29" s="12">
        <f>SUMIFS(Concentrado!K$2:K1018,Concentrado!$A$2:$A1018,"="&amp;$A29,Concentrado!$B$2:$B1018, "=CDMX")</f>
        <v>118.75232482042937</v>
      </c>
      <c r="K29" s="12">
        <f>SUMIFS(Concentrado!L$2:L1018,Concentrado!$A$2:$A1018,"="&amp;$A29,Concentrado!$B$2:$B1018, "=CDMX")</f>
        <v>23.449882120691527</v>
      </c>
      <c r="L29" s="12">
        <f>SUMIFS(Concentrado!M$2:M1018,Concentrado!$A$2:$A1018,"="&amp;$A29,Concentrado!$B$2:$B1018, "=CDMX")</f>
        <v>13.5372787925764</v>
      </c>
      <c r="M29" s="12">
        <f>SUMIFS(Concentrado!N$2:N1018,Concentrado!$A$2:$A1018,"="&amp;$A29,Concentrado!$B$2:$B1018, "=CDMX")</f>
        <v>25.086867614403054</v>
      </c>
      <c r="N29" s="12">
        <f>SUMIFS(Concentrado!O$2:O1018,Concentrado!$A$2:$A1018,"="&amp;$A29,Concentrado!$B$2:$B1018, "=CDMX")</f>
        <v>2.9635186619120537</v>
      </c>
      <c r="O29" s="12">
        <f>SUMIFS(Concentrado!P$2:P1018,Concentrado!$A$2:$A1018,"="&amp;$A29,Concentrado!$B$2:$B1018, "=CDMX")</f>
        <v>4.9179121488583801</v>
      </c>
      <c r="P29" s="12">
        <f>SUMIFS(Concentrado!Q$2:Q1018,Concentrado!$A$2:$A1018,"="&amp;$A29,Concentrado!$B$2:$B1018, "=CDMX")</f>
        <v>0.65199955000980203</v>
      </c>
      <c r="Q29" s="12">
        <f>SUMIFS(Concentrado!R$2:R1018,Concentrado!$A$2:$A1018,"="&amp;$A29,Concentrado!$B$2:$B1018, "=CDMX")</f>
        <v>3.2268452305569868</v>
      </c>
    </row>
    <row r="30" spans="1:17" x14ac:dyDescent="0.25">
      <c r="A30" s="5">
        <v>2018</v>
      </c>
      <c r="B30" s="12">
        <f>SUMIFS(Concentrado!C$2:C1019,Concentrado!$A$2:$A1019,"="&amp;$A30,Concentrado!$B$2:$B1019, "=CDMX")</f>
        <v>3.5585922209174048</v>
      </c>
      <c r="C30" s="12">
        <f>SUMIFS(Concentrado!D$2:D1019,Concentrado!$A$2:$A1019,"="&amp;$A30,Concentrado!$B$2:$B1019, "=CDMX")</f>
        <v>14.608957538503031</v>
      </c>
      <c r="D30" s="12">
        <f>SUMIFS(Concentrado!E$2:E1019,Concentrado!$A$2:$A1019,"="&amp;$A30,Concentrado!$B$2:$B1019, "=CDMX")</f>
        <v>10.155751733430579</v>
      </c>
      <c r="E30" s="12">
        <f>SUMIFS(Concentrado!F$2:F1019,Concentrado!$A$2:$A1019,"="&amp;$A30,Concentrado!$B$2:$B1019, "=CDMX")</f>
        <v>23.248859352838004</v>
      </c>
      <c r="F30" s="12">
        <f>SUMIFS(Concentrado!G$2:G1019,Concentrado!$A$2:$A1019,"="&amp;$A30,Concentrado!$B$2:$B1019, "=CDMX")</f>
        <v>46.686895241845356</v>
      </c>
      <c r="G30" s="12">
        <f>SUMIFS(Concentrado!H$2:H1019,Concentrado!$A$2:$A1019,"="&amp;$A30,Concentrado!$B$2:$B1019, "=CDMX")</f>
        <v>112.59324473712297</v>
      </c>
      <c r="H30" s="12">
        <f>SUMIFS(Concentrado!I$2:I1019,Concentrado!$A$2:$A1019,"="&amp;$A30,Concentrado!$B$2:$B1019, "=CDMX")</f>
        <v>122.85819830813058</v>
      </c>
      <c r="I30" s="12">
        <f>SUMIFS(Concentrado!J$2:J1019,Concentrado!$A$2:$A1019,"="&amp;$A30,Concentrado!$B$2:$B1019, "=CDMX")</f>
        <v>103.19919626635813</v>
      </c>
      <c r="J30" s="12">
        <f>SUMIFS(Concentrado!K$2:K1019,Concentrado!$A$2:$A1019,"="&amp;$A30,Concentrado!$B$2:$B1019, "=CDMX")</f>
        <v>128.24348455078007</v>
      </c>
      <c r="K30" s="12">
        <f>SUMIFS(Concentrado!L$2:L1019,Concentrado!$A$2:$A1019,"="&amp;$A30,Concentrado!$B$2:$B1019, "=CDMX")</f>
        <v>23.016359754219344</v>
      </c>
      <c r="L30" s="12">
        <f>SUMIFS(Concentrado!M$2:M1019,Concentrado!$A$2:$A1019,"="&amp;$A30,Concentrado!$B$2:$B1019, "=CDMX")</f>
        <v>14.809661562181498</v>
      </c>
      <c r="M30" s="12">
        <f>SUMIFS(Concentrado!N$2:N1019,Concentrado!$A$2:$A1019,"="&amp;$A30,Concentrado!$B$2:$B1019, "=CDMX")</f>
        <v>27.798171847789156</v>
      </c>
      <c r="N30" s="12">
        <f>SUMIFS(Concentrado!O$2:O1019,Concentrado!$A$2:$A1019,"="&amp;$A30,Concentrado!$B$2:$B1019, "=CDMX")</f>
        <v>2.9443120445451112</v>
      </c>
      <c r="O30" s="12">
        <f>SUMIFS(Concentrado!P$2:P1019,Concentrado!$A$2:$A1019,"="&amp;$A30,Concentrado!$B$2:$B1019, "=CDMX")</f>
        <v>4.2661602697963508</v>
      </c>
      <c r="P30" s="12">
        <f>SUMIFS(Concentrado!Q$2:Q1019,Concentrado!$A$2:$A1019,"="&amp;$A30,Concentrado!$B$2:$B1019, "=CDMX")</f>
        <v>0.58619272800270306</v>
      </c>
      <c r="Q30" s="12">
        <f>SUMIFS(Concentrado!R$2:R1019,Concentrado!$A$2:$A1019,"="&amp;$A30,Concentrado!$B$2:$B1019, "=CDMX")</f>
        <v>3.0858070021274369</v>
      </c>
    </row>
    <row r="31" spans="1:17" x14ac:dyDescent="0.25">
      <c r="A31" s="5">
        <v>2019</v>
      </c>
      <c r="B31" s="12">
        <f>SUMIFS(Concentrado!C$2:C1020,Concentrado!$A$2:$A1020,"="&amp;$A31,Concentrado!$B$2:$B1020, "=CDMX")</f>
        <v>3.4345377112240691</v>
      </c>
      <c r="C31" s="12">
        <f>SUMIFS(Concentrado!D$2:D1020,Concentrado!$A$2:$A1020,"="&amp;$A31,Concentrado!$B$2:$B1020, "=CDMX")</f>
        <v>6.4874601212010194</v>
      </c>
      <c r="D31" s="12">
        <f>SUMIFS(Concentrado!E$2:E1020,Concentrado!$A$2:$A1020,"="&amp;$A31,Concentrado!$B$2:$B1020, "=CDMX")</f>
        <v>9.6996156101213167</v>
      </c>
      <c r="E31" s="12">
        <f>SUMIFS(Concentrado!F$2:F1020,Concentrado!$A$2:$A1020,"="&amp;$A31,Concentrado!$B$2:$B1020, "=CDMX")</f>
        <v>22.529139132773793</v>
      </c>
      <c r="F31" s="12">
        <f>SUMIFS(Concentrado!G$2:G1020,Concentrado!$A$2:$A1020,"="&amp;$A31,Concentrado!$B$2:$B1020, "=CDMX")</f>
        <v>45.810570096564419</v>
      </c>
      <c r="G31" s="12">
        <f>SUMIFS(Concentrado!H$2:H1020,Concentrado!$A$2:$A1020,"="&amp;$A31,Concentrado!$B$2:$B1020, "=CDMX")</f>
        <v>114.19285537834175</v>
      </c>
      <c r="H31" s="12">
        <f>SUMIFS(Concentrado!I$2:I1020,Concentrado!$A$2:$A1020,"="&amp;$A31,Concentrado!$B$2:$B1020, "=CDMX")</f>
        <v>124.90306048423172</v>
      </c>
      <c r="I31" s="12">
        <f>SUMIFS(Concentrado!J$2:J1020,Concentrado!$A$2:$A1020,"="&amp;$A31,Concentrado!$B$2:$B1020, "=CDMX")</f>
        <v>104.3957523395228</v>
      </c>
      <c r="J31" s="12">
        <f>SUMIFS(Concentrado!K$2:K1020,Concentrado!$A$2:$A1020,"="&amp;$A31,Concentrado!$B$2:$B1020, "=CDMX")</f>
        <v>131.75417299979526</v>
      </c>
      <c r="K31" s="12">
        <f>SUMIFS(Concentrado!L$2:L1020,Concentrado!$A$2:$A1020,"="&amp;$A31,Concentrado!$B$2:$B1020, "=CDMX")</f>
        <v>24.404252230569689</v>
      </c>
      <c r="L31" s="12">
        <f>SUMIFS(Concentrado!M$2:M1020,Concentrado!$A$2:$A1020,"="&amp;$A31,Concentrado!$B$2:$B1020, "=CDMX")</f>
        <v>15.634666129566428</v>
      </c>
      <c r="M31" s="12">
        <f>SUMIFS(Concentrado!N$2:N1020,Concentrado!$A$2:$A1020,"="&amp;$A31,Concentrado!$B$2:$B1020, "=CDMX")</f>
        <v>29.458487636937932</v>
      </c>
      <c r="N31" s="12">
        <f>SUMIFS(Concentrado!O$2:O1020,Concentrado!$A$2:$A1020,"="&amp;$A31,Concentrado!$B$2:$B1020, "=CDMX")</f>
        <v>3.0106004939504949</v>
      </c>
      <c r="O31" s="12">
        <f>SUMIFS(Concentrado!P$2:P1020,Concentrado!$A$2:$A1020,"="&amp;$A31,Concentrado!$B$2:$B1020, "=CDMX")</f>
        <v>3.5958368364939628</v>
      </c>
      <c r="P31" s="12">
        <f>SUMIFS(Concentrado!Q$2:Q1020,Concentrado!$A$2:$A1020,"="&amp;$A31,Concentrado!$B$2:$B1020, "=CDMX")</f>
        <v>0.62007174451538238</v>
      </c>
      <c r="Q31" s="12">
        <f>SUMIFS(Concentrado!R$2:R1020,Concentrado!$A$2:$A1020,"="&amp;$A31,Concentrado!$B$2:$B1020, "=CDMX")</f>
        <v>2.701741172531309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Concentrado</vt:lpstr>
      <vt:lpstr>NACIONAL</vt:lpstr>
      <vt:lpstr>AGS</vt:lpstr>
      <vt:lpstr>BC</vt:lpstr>
      <vt:lpstr>BCS</vt:lpstr>
      <vt:lpstr>CAMP</vt:lpstr>
      <vt:lpstr>CHIS</vt:lpstr>
      <vt:lpstr>CHI</vt:lpstr>
      <vt:lpstr>CDMX</vt:lpstr>
      <vt:lpstr>COAH</vt:lpstr>
      <vt:lpstr>COL</vt:lpstr>
      <vt:lpstr>DGO</vt:lpstr>
      <vt:lpstr>GTO</vt:lpstr>
      <vt:lpstr>GRO</vt:lpstr>
      <vt:lpstr>HGO</vt:lpstr>
      <vt:lpstr>JAL</vt:lpstr>
      <vt:lpstr>MEX</vt:lpstr>
      <vt:lpstr>MICH</vt:lpstr>
      <vt:lpstr>MOR</vt:lpstr>
      <vt:lpstr>NAY</vt:lpstr>
      <vt:lpstr>NL</vt:lpstr>
      <vt:lpstr>OAX</vt:lpstr>
      <vt:lpstr>PUE</vt:lpstr>
      <vt:lpstr>QRO</vt:lpstr>
      <vt:lpstr>QROO</vt:lpstr>
      <vt:lpstr>SLP</vt:lpstr>
      <vt:lpstr>SIN</vt:lpstr>
      <vt:lpstr>SON</vt:lpstr>
      <vt:lpstr>TAB</vt:lpstr>
      <vt:lpstr>TAMPS</vt:lpstr>
      <vt:lpstr>TLAX</vt:lpstr>
      <vt:lpstr>VER</vt:lpstr>
      <vt:lpstr>YUC</vt:lpstr>
      <vt:lpstr>ZAC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2019-03-12T16:50:24Z</dcterms:created>
  <dcterms:modified xsi:type="dcterms:W3CDTF">2020-02-11T16:42:35Z</dcterms:modified>
</cp:coreProperties>
</file>