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sosa\Desktop\Tableros\equipo_medico\Tipo\"/>
    </mc:Choice>
  </mc:AlternateContent>
  <bookViews>
    <workbookView xWindow="0" yWindow="0" windowWidth="28800" windowHeight="12000"/>
  </bookViews>
  <sheets>
    <sheet name="Concentrado" sheetId="37" r:id="rId1"/>
    <sheet name="2018" sheetId="57" r:id="rId2"/>
    <sheet name="2017" sheetId="36" r:id="rId3"/>
    <sheet name="2016" sheetId="35" r:id="rId4"/>
    <sheet name="2015" sheetId="38" r:id="rId5"/>
    <sheet name="2014" sheetId="39" r:id="rId6"/>
    <sheet name="2013" sheetId="40" r:id="rId7"/>
    <sheet name="2012" sheetId="41" r:id="rId8"/>
    <sheet name="2011" sheetId="42" r:id="rId9"/>
    <sheet name="2010" sheetId="43" r:id="rId10"/>
    <sheet name="2009" sheetId="44" r:id="rId11"/>
    <sheet name="2008" sheetId="45" r:id="rId12"/>
    <sheet name="2007" sheetId="47" r:id="rId13"/>
  </sheets>
  <definedNames>
    <definedName name="_xlnm._FilterDatabase" localSheetId="12" hidden="1">'2007'!#REF!</definedName>
    <definedName name="_xlnm._FilterDatabase" localSheetId="11" hidden="1">'2008'!#REF!</definedName>
    <definedName name="_xlnm._FilterDatabase" localSheetId="9" hidden="1">'2010'!#REF!</definedName>
    <definedName name="_xlnm._FilterDatabase" localSheetId="8" hidden="1">'2011'!#REF!</definedName>
    <definedName name="_xlnm._FilterDatabase" localSheetId="6" hidden="1">'2013'!#REF!</definedName>
    <definedName name="_xlnm._FilterDatabase" localSheetId="5" hidden="1">'2014'!#REF!</definedName>
    <definedName name="_xlnm._FilterDatabase" localSheetId="3" hidden="1">'2016'!#REF!</definedName>
    <definedName name="_xlnm._FilterDatabase" localSheetId="2" hidden="1">'2017'!#REF!</definedName>
    <definedName name="_xlnm._FilterDatabase" localSheetId="1" hidden="1">'2018'!#REF!</definedName>
    <definedName name="_xlnm._FilterDatabase" localSheetId="0" hidden="1">Concentrado!#REF!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57" l="1"/>
  <c r="G7" i="57"/>
  <c r="F7" i="57"/>
  <c r="E7" i="57"/>
  <c r="D7" i="57"/>
  <c r="C7" i="57"/>
  <c r="B7" i="57"/>
  <c r="B3" i="57" l="1"/>
  <c r="C3" i="57"/>
  <c r="D3" i="57"/>
  <c r="E3" i="57"/>
  <c r="F3" i="57"/>
  <c r="G3" i="57"/>
  <c r="H3" i="57"/>
  <c r="B4" i="57"/>
  <c r="C4" i="57"/>
  <c r="D4" i="57"/>
  <c r="E4" i="57"/>
  <c r="F4" i="57"/>
  <c r="G4" i="57"/>
  <c r="H4" i="57"/>
  <c r="B5" i="57"/>
  <c r="C5" i="57"/>
  <c r="D5" i="57"/>
  <c r="E5" i="57"/>
  <c r="F5" i="57"/>
  <c r="G5" i="57"/>
  <c r="H5" i="57"/>
  <c r="B6" i="57"/>
  <c r="C6" i="57"/>
  <c r="D6" i="57"/>
  <c r="E6" i="57"/>
  <c r="F6" i="57"/>
  <c r="G6" i="57"/>
  <c r="H6" i="57"/>
  <c r="B8" i="57"/>
  <c r="C8" i="57"/>
  <c r="D8" i="57"/>
  <c r="E8" i="57"/>
  <c r="F8" i="57"/>
  <c r="G8" i="57"/>
  <c r="H8" i="57"/>
  <c r="B9" i="57"/>
  <c r="C9" i="57"/>
  <c r="D9" i="57"/>
  <c r="E9" i="57"/>
  <c r="F9" i="57"/>
  <c r="G9" i="57"/>
  <c r="H9" i="57"/>
  <c r="B10" i="57"/>
  <c r="C10" i="57"/>
  <c r="D10" i="57"/>
  <c r="E10" i="57"/>
  <c r="F10" i="57"/>
  <c r="G10" i="57"/>
  <c r="H10" i="57"/>
  <c r="B11" i="57"/>
  <c r="C11" i="57"/>
  <c r="D11" i="57"/>
  <c r="E11" i="57"/>
  <c r="F11" i="57"/>
  <c r="G11" i="57"/>
  <c r="H11" i="57"/>
  <c r="B12" i="57"/>
  <c r="C12" i="57"/>
  <c r="D12" i="57"/>
  <c r="E12" i="57"/>
  <c r="F12" i="57"/>
  <c r="G12" i="57"/>
  <c r="H12" i="57"/>
  <c r="B3" i="36"/>
  <c r="C3" i="36"/>
  <c r="D3" i="36"/>
  <c r="E3" i="36"/>
  <c r="F3" i="36"/>
  <c r="G3" i="36"/>
  <c r="H3" i="36"/>
  <c r="B4" i="36"/>
  <c r="C4" i="36"/>
  <c r="D4" i="36"/>
  <c r="E4" i="36"/>
  <c r="F4" i="36"/>
  <c r="G4" i="36"/>
  <c r="H4" i="36"/>
  <c r="B5" i="36"/>
  <c r="C5" i="36"/>
  <c r="D5" i="36"/>
  <c r="E5" i="36"/>
  <c r="F5" i="36"/>
  <c r="G5" i="36"/>
  <c r="H5" i="36"/>
  <c r="B6" i="36"/>
  <c r="C6" i="36"/>
  <c r="D6" i="36"/>
  <c r="E6" i="36"/>
  <c r="F6" i="36"/>
  <c r="G6" i="36"/>
  <c r="H6" i="36"/>
  <c r="B7" i="36"/>
  <c r="C7" i="36"/>
  <c r="D7" i="36"/>
  <c r="E7" i="36"/>
  <c r="F7" i="36"/>
  <c r="G7" i="36"/>
  <c r="H7" i="36"/>
  <c r="B8" i="36"/>
  <c r="C8" i="36"/>
  <c r="D8" i="36"/>
  <c r="E8" i="36"/>
  <c r="F8" i="36"/>
  <c r="G8" i="36"/>
  <c r="H8" i="36"/>
  <c r="B9" i="36"/>
  <c r="C9" i="36"/>
  <c r="D9" i="36"/>
  <c r="E9" i="36"/>
  <c r="F9" i="36"/>
  <c r="G9" i="36"/>
  <c r="H9" i="36"/>
  <c r="B10" i="36"/>
  <c r="C10" i="36"/>
  <c r="D10" i="36"/>
  <c r="E10" i="36"/>
  <c r="F10" i="36"/>
  <c r="G10" i="36"/>
  <c r="H10" i="36"/>
  <c r="B11" i="36"/>
  <c r="C11" i="36"/>
  <c r="D11" i="36"/>
  <c r="E11" i="36"/>
  <c r="F11" i="36"/>
  <c r="G11" i="36"/>
  <c r="H11" i="36"/>
  <c r="B3" i="35"/>
  <c r="C3" i="35"/>
  <c r="D3" i="35"/>
  <c r="E3" i="35"/>
  <c r="F3" i="35"/>
  <c r="G3" i="35"/>
  <c r="H3" i="35"/>
  <c r="B4" i="35"/>
  <c r="C4" i="35"/>
  <c r="D4" i="35"/>
  <c r="E4" i="35"/>
  <c r="F4" i="35"/>
  <c r="G4" i="35"/>
  <c r="H4" i="35"/>
  <c r="B5" i="35"/>
  <c r="C5" i="35"/>
  <c r="D5" i="35"/>
  <c r="E5" i="35"/>
  <c r="F5" i="35"/>
  <c r="G5" i="35"/>
  <c r="H5" i="35"/>
  <c r="B6" i="35"/>
  <c r="C6" i="35"/>
  <c r="D6" i="35"/>
  <c r="E6" i="35"/>
  <c r="F6" i="35"/>
  <c r="G6" i="35"/>
  <c r="H6" i="35"/>
  <c r="B7" i="35"/>
  <c r="C7" i="35"/>
  <c r="D7" i="35"/>
  <c r="E7" i="35"/>
  <c r="F7" i="35"/>
  <c r="G7" i="35"/>
  <c r="H7" i="35"/>
  <c r="B8" i="35"/>
  <c r="C8" i="35"/>
  <c r="D8" i="35"/>
  <c r="E8" i="35"/>
  <c r="F8" i="35"/>
  <c r="G8" i="35"/>
  <c r="H8" i="35"/>
  <c r="B9" i="35"/>
  <c r="C9" i="35"/>
  <c r="D9" i="35"/>
  <c r="E9" i="35"/>
  <c r="F9" i="35"/>
  <c r="G9" i="35"/>
  <c r="H9" i="35"/>
  <c r="B10" i="35"/>
  <c r="C10" i="35"/>
  <c r="D10" i="35"/>
  <c r="E10" i="35"/>
  <c r="F10" i="35"/>
  <c r="G10" i="35"/>
  <c r="H10" i="35"/>
  <c r="B11" i="35"/>
  <c r="C11" i="35"/>
  <c r="D11" i="35"/>
  <c r="E11" i="35"/>
  <c r="F11" i="35"/>
  <c r="G11" i="35"/>
  <c r="H11" i="35"/>
  <c r="B3" i="38"/>
  <c r="C3" i="38"/>
  <c r="D3" i="38"/>
  <c r="E3" i="38"/>
  <c r="F3" i="38"/>
  <c r="G3" i="38"/>
  <c r="H3" i="38"/>
  <c r="B4" i="38"/>
  <c r="C4" i="38"/>
  <c r="D4" i="38"/>
  <c r="E4" i="38"/>
  <c r="F4" i="38"/>
  <c r="G4" i="38"/>
  <c r="H4" i="38"/>
  <c r="B5" i="38"/>
  <c r="C5" i="38"/>
  <c r="D5" i="38"/>
  <c r="E5" i="38"/>
  <c r="F5" i="38"/>
  <c r="G5" i="38"/>
  <c r="H5" i="38"/>
  <c r="B6" i="38"/>
  <c r="C6" i="38"/>
  <c r="D6" i="38"/>
  <c r="E6" i="38"/>
  <c r="F6" i="38"/>
  <c r="G6" i="38"/>
  <c r="H6" i="38"/>
  <c r="B7" i="38"/>
  <c r="C7" i="38"/>
  <c r="D7" i="38"/>
  <c r="E7" i="38"/>
  <c r="F7" i="38"/>
  <c r="G7" i="38"/>
  <c r="H7" i="38"/>
  <c r="B8" i="38"/>
  <c r="C8" i="38"/>
  <c r="D8" i="38"/>
  <c r="E8" i="38"/>
  <c r="F8" i="38"/>
  <c r="G8" i="38"/>
  <c r="H8" i="38"/>
  <c r="B9" i="38"/>
  <c r="C9" i="38"/>
  <c r="D9" i="38"/>
  <c r="E9" i="38"/>
  <c r="F9" i="38"/>
  <c r="G9" i="38"/>
  <c r="H9" i="38"/>
  <c r="B10" i="38"/>
  <c r="C10" i="38"/>
  <c r="D10" i="38"/>
  <c r="E10" i="38"/>
  <c r="F10" i="38"/>
  <c r="G10" i="38"/>
  <c r="H10" i="38"/>
  <c r="B11" i="38"/>
  <c r="C11" i="38"/>
  <c r="D11" i="38"/>
  <c r="E11" i="38"/>
  <c r="F11" i="38"/>
  <c r="G11" i="38"/>
  <c r="H11" i="38"/>
  <c r="B3" i="39"/>
  <c r="C3" i="39"/>
  <c r="D3" i="39"/>
  <c r="E3" i="39"/>
  <c r="F3" i="39"/>
  <c r="G3" i="39"/>
  <c r="H3" i="39"/>
  <c r="B4" i="39"/>
  <c r="C4" i="39"/>
  <c r="D4" i="39"/>
  <c r="E4" i="39"/>
  <c r="F4" i="39"/>
  <c r="G4" i="39"/>
  <c r="H4" i="39"/>
  <c r="B5" i="39"/>
  <c r="C5" i="39"/>
  <c r="D5" i="39"/>
  <c r="E5" i="39"/>
  <c r="F5" i="39"/>
  <c r="G5" i="39"/>
  <c r="H5" i="39"/>
  <c r="B6" i="39"/>
  <c r="C6" i="39"/>
  <c r="D6" i="39"/>
  <c r="E6" i="39"/>
  <c r="F6" i="39"/>
  <c r="G6" i="39"/>
  <c r="H6" i="39"/>
  <c r="B7" i="39"/>
  <c r="C7" i="39"/>
  <c r="D7" i="39"/>
  <c r="E7" i="39"/>
  <c r="F7" i="39"/>
  <c r="G7" i="39"/>
  <c r="H7" i="39"/>
  <c r="B8" i="39"/>
  <c r="C8" i="39"/>
  <c r="D8" i="39"/>
  <c r="E8" i="39"/>
  <c r="F8" i="39"/>
  <c r="G8" i="39"/>
  <c r="H8" i="39"/>
  <c r="B9" i="39"/>
  <c r="C9" i="39"/>
  <c r="D9" i="39"/>
  <c r="E9" i="39"/>
  <c r="F9" i="39"/>
  <c r="G9" i="39"/>
  <c r="H9" i="39"/>
  <c r="B10" i="39"/>
  <c r="C10" i="39"/>
  <c r="D10" i="39"/>
  <c r="E10" i="39"/>
  <c r="F10" i="39"/>
  <c r="G10" i="39"/>
  <c r="H10" i="39"/>
  <c r="B11" i="39"/>
  <c r="C11" i="39"/>
  <c r="D11" i="39"/>
  <c r="E11" i="39"/>
  <c r="F11" i="39"/>
  <c r="G11" i="39"/>
  <c r="H11" i="39"/>
  <c r="B3" i="40"/>
  <c r="C3" i="40"/>
  <c r="D3" i="40"/>
  <c r="E3" i="40"/>
  <c r="F3" i="40"/>
  <c r="G3" i="40"/>
  <c r="H3" i="40"/>
  <c r="B4" i="40"/>
  <c r="C4" i="40"/>
  <c r="D4" i="40"/>
  <c r="E4" i="40"/>
  <c r="F4" i="40"/>
  <c r="G4" i="40"/>
  <c r="H4" i="40"/>
  <c r="B5" i="40"/>
  <c r="C5" i="40"/>
  <c r="D5" i="40"/>
  <c r="E5" i="40"/>
  <c r="F5" i="40"/>
  <c r="G5" i="40"/>
  <c r="H5" i="40"/>
  <c r="B6" i="40"/>
  <c r="C6" i="40"/>
  <c r="D6" i="40"/>
  <c r="E6" i="40"/>
  <c r="F6" i="40"/>
  <c r="G6" i="40"/>
  <c r="H6" i="40"/>
  <c r="B7" i="40"/>
  <c r="C7" i="40"/>
  <c r="D7" i="40"/>
  <c r="E7" i="40"/>
  <c r="F7" i="40"/>
  <c r="G7" i="40"/>
  <c r="H7" i="40"/>
  <c r="B8" i="40"/>
  <c r="C8" i="40"/>
  <c r="D8" i="40"/>
  <c r="E8" i="40"/>
  <c r="F8" i="40"/>
  <c r="G8" i="40"/>
  <c r="H8" i="40"/>
  <c r="B9" i="40"/>
  <c r="C9" i="40"/>
  <c r="D9" i="40"/>
  <c r="E9" i="40"/>
  <c r="F9" i="40"/>
  <c r="G9" i="40"/>
  <c r="H9" i="40"/>
  <c r="B10" i="40"/>
  <c r="C10" i="40"/>
  <c r="D10" i="40"/>
  <c r="E10" i="40"/>
  <c r="F10" i="40"/>
  <c r="G10" i="40"/>
  <c r="H10" i="40"/>
  <c r="B11" i="40"/>
  <c r="C11" i="40"/>
  <c r="D11" i="40"/>
  <c r="E11" i="40"/>
  <c r="F11" i="40"/>
  <c r="G11" i="40"/>
  <c r="H11" i="40"/>
  <c r="B3" i="41"/>
  <c r="C3" i="41"/>
  <c r="D3" i="41"/>
  <c r="E3" i="41"/>
  <c r="F3" i="41"/>
  <c r="G3" i="41"/>
  <c r="H3" i="41"/>
  <c r="B4" i="41"/>
  <c r="C4" i="41"/>
  <c r="D4" i="41"/>
  <c r="E4" i="41"/>
  <c r="F4" i="41"/>
  <c r="G4" i="41"/>
  <c r="H4" i="41"/>
  <c r="B5" i="41"/>
  <c r="C5" i="41"/>
  <c r="D5" i="41"/>
  <c r="E5" i="41"/>
  <c r="F5" i="41"/>
  <c r="G5" i="41"/>
  <c r="H5" i="41"/>
  <c r="B6" i="41"/>
  <c r="C6" i="41"/>
  <c r="D6" i="41"/>
  <c r="E6" i="41"/>
  <c r="F6" i="41"/>
  <c r="G6" i="41"/>
  <c r="H6" i="41"/>
  <c r="B7" i="41"/>
  <c r="C7" i="41"/>
  <c r="D7" i="41"/>
  <c r="E7" i="41"/>
  <c r="F7" i="41"/>
  <c r="G7" i="41"/>
  <c r="H7" i="41"/>
  <c r="B8" i="41"/>
  <c r="C8" i="41"/>
  <c r="D8" i="41"/>
  <c r="E8" i="41"/>
  <c r="F8" i="41"/>
  <c r="G8" i="41"/>
  <c r="H8" i="41"/>
  <c r="B9" i="41"/>
  <c r="C9" i="41"/>
  <c r="D9" i="41"/>
  <c r="E9" i="41"/>
  <c r="F9" i="41"/>
  <c r="G9" i="41"/>
  <c r="H9" i="41"/>
  <c r="B10" i="41"/>
  <c r="C10" i="41"/>
  <c r="D10" i="41"/>
  <c r="E10" i="41"/>
  <c r="F10" i="41"/>
  <c r="G10" i="41"/>
  <c r="H10" i="41"/>
  <c r="B11" i="41"/>
  <c r="C11" i="41"/>
  <c r="D11" i="41"/>
  <c r="E11" i="41"/>
  <c r="F11" i="41"/>
  <c r="G11" i="41"/>
  <c r="H11" i="41"/>
  <c r="B3" i="42"/>
  <c r="C3" i="42"/>
  <c r="D3" i="42"/>
  <c r="E3" i="42"/>
  <c r="F3" i="42"/>
  <c r="G3" i="42"/>
  <c r="H3" i="42"/>
  <c r="B4" i="42"/>
  <c r="C4" i="42"/>
  <c r="D4" i="42"/>
  <c r="E4" i="42"/>
  <c r="F4" i="42"/>
  <c r="G4" i="42"/>
  <c r="H4" i="42"/>
  <c r="B5" i="42"/>
  <c r="C5" i="42"/>
  <c r="D5" i="42"/>
  <c r="E5" i="42"/>
  <c r="F5" i="42"/>
  <c r="G5" i="42"/>
  <c r="H5" i="42"/>
  <c r="B6" i="42"/>
  <c r="C6" i="42"/>
  <c r="D6" i="42"/>
  <c r="E6" i="42"/>
  <c r="F6" i="42"/>
  <c r="G6" i="42"/>
  <c r="H6" i="42"/>
  <c r="B7" i="42"/>
  <c r="C7" i="42"/>
  <c r="D7" i="42"/>
  <c r="E7" i="42"/>
  <c r="F7" i="42"/>
  <c r="G7" i="42"/>
  <c r="H7" i="42"/>
  <c r="B8" i="42"/>
  <c r="C8" i="42"/>
  <c r="D8" i="42"/>
  <c r="E8" i="42"/>
  <c r="F8" i="42"/>
  <c r="G8" i="42"/>
  <c r="H8" i="42"/>
  <c r="B9" i="42"/>
  <c r="C9" i="42"/>
  <c r="D9" i="42"/>
  <c r="E9" i="42"/>
  <c r="F9" i="42"/>
  <c r="G9" i="42"/>
  <c r="H9" i="42"/>
  <c r="B10" i="42"/>
  <c r="C10" i="42"/>
  <c r="D10" i="42"/>
  <c r="E10" i="42"/>
  <c r="F10" i="42"/>
  <c r="G10" i="42"/>
  <c r="H10" i="42"/>
  <c r="B11" i="42"/>
  <c r="C11" i="42"/>
  <c r="D11" i="42"/>
  <c r="E11" i="42"/>
  <c r="F11" i="42"/>
  <c r="G11" i="42"/>
  <c r="H11" i="42"/>
  <c r="B3" i="43"/>
  <c r="C3" i="43"/>
  <c r="D3" i="43"/>
  <c r="E3" i="43"/>
  <c r="F3" i="43"/>
  <c r="G3" i="43"/>
  <c r="H3" i="43"/>
  <c r="B4" i="43"/>
  <c r="C4" i="43"/>
  <c r="D4" i="43"/>
  <c r="E4" i="43"/>
  <c r="F4" i="43"/>
  <c r="G4" i="43"/>
  <c r="H4" i="43"/>
  <c r="B5" i="43"/>
  <c r="C5" i="43"/>
  <c r="D5" i="43"/>
  <c r="E5" i="43"/>
  <c r="F5" i="43"/>
  <c r="G5" i="43"/>
  <c r="H5" i="43"/>
  <c r="B6" i="43"/>
  <c r="C6" i="43"/>
  <c r="D6" i="43"/>
  <c r="E6" i="43"/>
  <c r="F6" i="43"/>
  <c r="G6" i="43"/>
  <c r="H6" i="43"/>
  <c r="B7" i="43"/>
  <c r="C7" i="43"/>
  <c r="D7" i="43"/>
  <c r="E7" i="43"/>
  <c r="F7" i="43"/>
  <c r="G7" i="43"/>
  <c r="H7" i="43"/>
  <c r="B8" i="43"/>
  <c r="C8" i="43"/>
  <c r="D8" i="43"/>
  <c r="E8" i="43"/>
  <c r="F8" i="43"/>
  <c r="G8" i="43"/>
  <c r="H8" i="43"/>
  <c r="B9" i="43"/>
  <c r="C9" i="43"/>
  <c r="D9" i="43"/>
  <c r="E9" i="43"/>
  <c r="F9" i="43"/>
  <c r="G9" i="43"/>
  <c r="H9" i="43"/>
  <c r="B10" i="43"/>
  <c r="C10" i="43"/>
  <c r="D10" i="43"/>
  <c r="E10" i="43"/>
  <c r="F10" i="43"/>
  <c r="G10" i="43"/>
  <c r="H10" i="43"/>
  <c r="B11" i="43"/>
  <c r="C11" i="43"/>
  <c r="D11" i="43"/>
  <c r="E11" i="43"/>
  <c r="F11" i="43"/>
  <c r="G11" i="43"/>
  <c r="H11" i="43"/>
  <c r="B3" i="44"/>
  <c r="C3" i="44"/>
  <c r="D3" i="44"/>
  <c r="E3" i="44"/>
  <c r="F3" i="44"/>
  <c r="G3" i="44"/>
  <c r="H3" i="44"/>
  <c r="B4" i="44"/>
  <c r="C4" i="44"/>
  <c r="D4" i="44"/>
  <c r="E4" i="44"/>
  <c r="F4" i="44"/>
  <c r="G4" i="44"/>
  <c r="H4" i="44"/>
  <c r="B5" i="44"/>
  <c r="C5" i="44"/>
  <c r="D5" i="44"/>
  <c r="E5" i="44"/>
  <c r="F5" i="44"/>
  <c r="G5" i="44"/>
  <c r="H5" i="44"/>
  <c r="B6" i="44"/>
  <c r="C6" i="44"/>
  <c r="D6" i="44"/>
  <c r="E6" i="44"/>
  <c r="F6" i="44"/>
  <c r="G6" i="44"/>
  <c r="H6" i="44"/>
  <c r="B7" i="44"/>
  <c r="C7" i="44"/>
  <c r="D7" i="44"/>
  <c r="E7" i="44"/>
  <c r="F7" i="44"/>
  <c r="G7" i="44"/>
  <c r="H7" i="44"/>
  <c r="B8" i="44"/>
  <c r="C8" i="44"/>
  <c r="D8" i="44"/>
  <c r="E8" i="44"/>
  <c r="F8" i="44"/>
  <c r="G8" i="44"/>
  <c r="H8" i="44"/>
  <c r="B9" i="44"/>
  <c r="C9" i="44"/>
  <c r="D9" i="44"/>
  <c r="E9" i="44"/>
  <c r="F9" i="44"/>
  <c r="G9" i="44"/>
  <c r="H9" i="44"/>
  <c r="B10" i="44"/>
  <c r="C10" i="44"/>
  <c r="D10" i="44"/>
  <c r="E10" i="44"/>
  <c r="F10" i="44"/>
  <c r="G10" i="44"/>
  <c r="H10" i="44"/>
  <c r="B11" i="44"/>
  <c r="C11" i="44"/>
  <c r="D11" i="44"/>
  <c r="E11" i="44"/>
  <c r="F11" i="44"/>
  <c r="G11" i="44"/>
  <c r="H11" i="44"/>
  <c r="B3" i="45"/>
  <c r="C3" i="45"/>
  <c r="D3" i="45"/>
  <c r="E3" i="45"/>
  <c r="F3" i="45"/>
  <c r="G3" i="45"/>
  <c r="H3" i="45"/>
  <c r="B4" i="45"/>
  <c r="C4" i="45"/>
  <c r="D4" i="45"/>
  <c r="E4" i="45"/>
  <c r="F4" i="45"/>
  <c r="G4" i="45"/>
  <c r="H4" i="45"/>
  <c r="B5" i="45"/>
  <c r="C5" i="45"/>
  <c r="D5" i="45"/>
  <c r="E5" i="45"/>
  <c r="F5" i="45"/>
  <c r="G5" i="45"/>
  <c r="H5" i="45"/>
  <c r="B6" i="45"/>
  <c r="C6" i="45"/>
  <c r="D6" i="45"/>
  <c r="E6" i="45"/>
  <c r="F6" i="45"/>
  <c r="G6" i="45"/>
  <c r="H6" i="45"/>
  <c r="B7" i="45"/>
  <c r="C7" i="45"/>
  <c r="D7" i="45"/>
  <c r="E7" i="45"/>
  <c r="F7" i="45"/>
  <c r="G7" i="45"/>
  <c r="H7" i="45"/>
  <c r="B8" i="45"/>
  <c r="C8" i="45"/>
  <c r="D8" i="45"/>
  <c r="E8" i="45"/>
  <c r="F8" i="45"/>
  <c r="G8" i="45"/>
  <c r="H8" i="45"/>
  <c r="B9" i="45"/>
  <c r="C9" i="45"/>
  <c r="D9" i="45"/>
  <c r="E9" i="45"/>
  <c r="F9" i="45"/>
  <c r="G9" i="45"/>
  <c r="H9" i="45"/>
  <c r="B10" i="45"/>
  <c r="C10" i="45"/>
  <c r="D10" i="45"/>
  <c r="E10" i="45"/>
  <c r="F10" i="45"/>
  <c r="G10" i="45"/>
  <c r="H10" i="45"/>
  <c r="B11" i="45"/>
  <c r="C11" i="45"/>
  <c r="D11" i="45"/>
  <c r="E11" i="45"/>
  <c r="F11" i="45"/>
  <c r="G11" i="45"/>
  <c r="H11" i="45"/>
  <c r="B3" i="47"/>
  <c r="C3" i="47"/>
  <c r="D3" i="47"/>
  <c r="E3" i="47"/>
  <c r="F3" i="47"/>
  <c r="G3" i="47"/>
  <c r="H3" i="47"/>
  <c r="B4" i="47"/>
  <c r="C4" i="47"/>
  <c r="D4" i="47"/>
  <c r="E4" i="47"/>
  <c r="F4" i="47"/>
  <c r="G4" i="47"/>
  <c r="H4" i="47"/>
  <c r="B5" i="47"/>
  <c r="C5" i="47"/>
  <c r="D5" i="47"/>
  <c r="E5" i="47"/>
  <c r="F5" i="47"/>
  <c r="G5" i="47"/>
  <c r="H5" i="47"/>
  <c r="B6" i="47"/>
  <c r="C6" i="47"/>
  <c r="D6" i="47"/>
  <c r="E6" i="47"/>
  <c r="F6" i="47"/>
  <c r="G6" i="47"/>
  <c r="H6" i="47"/>
  <c r="B7" i="47"/>
  <c r="C7" i="47"/>
  <c r="D7" i="47"/>
  <c r="E7" i="47"/>
  <c r="F7" i="47"/>
  <c r="G7" i="47"/>
  <c r="H7" i="47"/>
  <c r="B8" i="47"/>
  <c r="C8" i="47"/>
  <c r="D8" i="47"/>
  <c r="E8" i="47"/>
  <c r="F8" i="47"/>
  <c r="G8" i="47"/>
  <c r="H8" i="47"/>
  <c r="B9" i="47"/>
  <c r="C9" i="47"/>
  <c r="D9" i="47"/>
  <c r="E9" i="47"/>
  <c r="F9" i="47"/>
  <c r="G9" i="47"/>
  <c r="H9" i="47"/>
  <c r="B10" i="47"/>
  <c r="C10" i="47"/>
  <c r="D10" i="47"/>
  <c r="E10" i="47"/>
  <c r="F10" i="47"/>
  <c r="G10" i="47"/>
  <c r="H10" i="47"/>
  <c r="B11" i="47"/>
  <c r="C11" i="47"/>
  <c r="D11" i="47"/>
  <c r="E11" i="47"/>
  <c r="F11" i="47"/>
  <c r="G11" i="47"/>
  <c r="H11" i="47"/>
  <c r="C2" i="57"/>
  <c r="D2" i="57"/>
  <c r="E2" i="57"/>
  <c r="F2" i="57"/>
  <c r="G2" i="57"/>
  <c r="H2" i="57"/>
  <c r="C2" i="36"/>
  <c r="D2" i="36"/>
  <c r="E2" i="36"/>
  <c r="F2" i="36"/>
  <c r="G2" i="36"/>
  <c r="H2" i="36"/>
  <c r="C2" i="35"/>
  <c r="D2" i="35"/>
  <c r="E2" i="35"/>
  <c r="F2" i="35"/>
  <c r="G2" i="35"/>
  <c r="H2" i="35"/>
  <c r="C2" i="38"/>
  <c r="D2" i="38"/>
  <c r="E2" i="38"/>
  <c r="F2" i="38"/>
  <c r="G2" i="38"/>
  <c r="H2" i="38"/>
  <c r="C2" i="39"/>
  <c r="D2" i="39"/>
  <c r="E2" i="39"/>
  <c r="F2" i="39"/>
  <c r="G2" i="39"/>
  <c r="H2" i="39"/>
  <c r="C2" i="40"/>
  <c r="D2" i="40"/>
  <c r="E2" i="40"/>
  <c r="F2" i="40"/>
  <c r="G2" i="40"/>
  <c r="H2" i="40"/>
  <c r="C2" i="41"/>
  <c r="D2" i="41"/>
  <c r="E2" i="41"/>
  <c r="F2" i="41"/>
  <c r="G2" i="41"/>
  <c r="H2" i="41"/>
  <c r="C2" i="42"/>
  <c r="D2" i="42"/>
  <c r="E2" i="42"/>
  <c r="F2" i="42"/>
  <c r="G2" i="42"/>
  <c r="H2" i="42"/>
  <c r="C2" i="43"/>
  <c r="D2" i="43"/>
  <c r="E2" i="43"/>
  <c r="F2" i="43"/>
  <c r="G2" i="43"/>
  <c r="H2" i="43"/>
  <c r="C2" i="44"/>
  <c r="D2" i="44"/>
  <c r="E2" i="44"/>
  <c r="F2" i="44"/>
  <c r="G2" i="44"/>
  <c r="H2" i="44"/>
  <c r="C2" i="45"/>
  <c r="D2" i="45"/>
  <c r="E2" i="45"/>
  <c r="F2" i="45"/>
  <c r="G2" i="45"/>
  <c r="H2" i="45"/>
  <c r="C2" i="47"/>
  <c r="D2" i="47"/>
  <c r="E2" i="47"/>
  <c r="F2" i="47"/>
  <c r="G2" i="47"/>
  <c r="H2" i="47"/>
  <c r="B2" i="57" l="1"/>
  <c r="B2" i="47" l="1"/>
  <c r="B2" i="43" l="1"/>
  <c r="B2" i="40"/>
  <c r="B2" i="45" l="1"/>
  <c r="B2" i="44"/>
  <c r="B2" i="42"/>
  <c r="B2" i="41"/>
  <c r="B2" i="39"/>
  <c r="B2" i="36" l="1"/>
  <c r="B2" i="35"/>
  <c r="B2" i="38"/>
</calcChain>
</file>

<file path=xl/sharedStrings.xml><?xml version="1.0" encoding="utf-8"?>
<sst xmlns="http://schemas.openxmlformats.org/spreadsheetml/2006/main" count="345" uniqueCount="20">
  <si>
    <t>Año</t>
  </si>
  <si>
    <t>Aceleradores lineales</t>
  </si>
  <si>
    <t>Mastógrafos</t>
  </si>
  <si>
    <t>Tomógrafos</t>
  </si>
  <si>
    <t>Angiógrafos</t>
  </si>
  <si>
    <t>Gamma cámaras</t>
  </si>
  <si>
    <t>DIF</t>
  </si>
  <si>
    <t>ESTATAL</t>
  </si>
  <si>
    <t>IMO</t>
  </si>
  <si>
    <t>IMSS</t>
  </si>
  <si>
    <t>ISSSTE</t>
  </si>
  <si>
    <t>PEMEX</t>
  </si>
  <si>
    <t>SALUD</t>
  </si>
  <si>
    <t>SEDENA</t>
  </si>
  <si>
    <t>SEMAR</t>
  </si>
  <si>
    <t>UNIVERSITARIO</t>
  </si>
  <si>
    <t>MUNICIPAL</t>
  </si>
  <si>
    <t>Institución</t>
  </si>
  <si>
    <t>Resonancias magnéticas</t>
  </si>
  <si>
    <t>Unidades de radioterapia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</si>
</sst>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zoomScale="112" zoomScaleNormal="112" workbookViewId="0">
      <pane ySplit="1" topLeftCell="A2" activePane="bottomLeft" state="frozen"/>
      <selection pane="bottomLeft" activeCell="D6" sqref="D6"/>
    </sheetView>
  </sheetViews>
  <sheetFormatPr baseColWidth="10" defaultRowHeight="14.25" x14ac:dyDescent="0.2"/>
  <cols>
    <col min="1" max="1" width="12.140625" style="2" customWidth="1"/>
    <col min="2" max="2" width="20.7109375" style="2" customWidth="1"/>
    <col min="3" max="3" width="13.28515625" style="3" bestFit="1" customWidth="1"/>
    <col min="4" max="4" width="12.42578125" style="3" bestFit="1" customWidth="1"/>
    <col min="5" max="5" width="13.85546875" style="3" customWidth="1"/>
    <col min="6" max="6" width="12.28515625" style="3" bestFit="1" customWidth="1"/>
    <col min="7" max="7" width="12" style="3" bestFit="1" customWidth="1"/>
    <col min="8" max="8" width="9.28515625" style="3" bestFit="1" customWidth="1"/>
    <col min="9" max="9" width="18.140625" style="3" customWidth="1"/>
    <col min="10" max="16384" width="11.42578125" style="3"/>
  </cols>
  <sheetData>
    <row r="1" spans="1:9" ht="28.5" x14ac:dyDescent="0.2">
      <c r="A1" s="1" t="s">
        <v>0</v>
      </c>
      <c r="B1" s="1" t="s">
        <v>17</v>
      </c>
      <c r="C1" s="1" t="s">
        <v>1</v>
      </c>
      <c r="D1" s="1" t="s">
        <v>2</v>
      </c>
      <c r="E1" s="1" t="s">
        <v>18</v>
      </c>
      <c r="F1" s="1" t="s">
        <v>3</v>
      </c>
      <c r="G1" s="1" t="s">
        <v>4</v>
      </c>
      <c r="H1" s="1" t="s">
        <v>5</v>
      </c>
      <c r="I1" s="1" t="s">
        <v>19</v>
      </c>
    </row>
    <row r="2" spans="1:9" x14ac:dyDescent="0.2">
      <c r="A2" s="5">
        <v>2018</v>
      </c>
      <c r="B2" s="5" t="s">
        <v>6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</row>
    <row r="3" spans="1:9" x14ac:dyDescent="0.2">
      <c r="A3" s="5">
        <v>2018</v>
      </c>
      <c r="B3" s="5" t="s">
        <v>7</v>
      </c>
      <c r="C3" s="6">
        <v>2</v>
      </c>
      <c r="D3" s="6">
        <v>24</v>
      </c>
      <c r="E3" s="6">
        <v>7</v>
      </c>
      <c r="F3" s="6">
        <v>18</v>
      </c>
      <c r="G3" s="6">
        <v>5</v>
      </c>
      <c r="H3" s="6">
        <v>1</v>
      </c>
      <c r="I3" s="6">
        <v>3</v>
      </c>
    </row>
    <row r="4" spans="1:9" x14ac:dyDescent="0.2">
      <c r="A4" s="5">
        <v>2018</v>
      </c>
      <c r="B4" s="4" t="s">
        <v>8</v>
      </c>
      <c r="C4" s="6">
        <v>0</v>
      </c>
      <c r="D4" s="6">
        <v>5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">
      <c r="A5" s="5">
        <v>2018</v>
      </c>
      <c r="B5" s="4" t="s">
        <v>9</v>
      </c>
      <c r="C5" s="6">
        <v>22</v>
      </c>
      <c r="D5" s="6">
        <v>250</v>
      </c>
      <c r="E5" s="6">
        <v>25</v>
      </c>
      <c r="F5" s="6">
        <v>126</v>
      </c>
      <c r="G5" s="6">
        <v>29</v>
      </c>
      <c r="H5" s="6">
        <v>17</v>
      </c>
      <c r="I5" s="6">
        <v>26</v>
      </c>
    </row>
    <row r="6" spans="1:9" x14ac:dyDescent="0.2">
      <c r="A6" s="5">
        <v>2018</v>
      </c>
      <c r="B6" s="4" t="s">
        <v>10</v>
      </c>
      <c r="C6" s="6">
        <v>3</v>
      </c>
      <c r="D6" s="6">
        <v>123</v>
      </c>
      <c r="E6" s="6">
        <v>10</v>
      </c>
      <c r="F6" s="6">
        <v>52</v>
      </c>
      <c r="G6" s="6">
        <v>9</v>
      </c>
      <c r="H6" s="6">
        <v>5</v>
      </c>
      <c r="I6" s="6">
        <v>4</v>
      </c>
    </row>
    <row r="7" spans="1:9" x14ac:dyDescent="0.2">
      <c r="A7" s="5">
        <v>2018</v>
      </c>
      <c r="B7" s="4" t="s">
        <v>16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">
      <c r="A8" s="5">
        <v>2018</v>
      </c>
      <c r="B8" s="4" t="s">
        <v>11</v>
      </c>
      <c r="C8" s="6">
        <v>0</v>
      </c>
      <c r="D8" s="6">
        <v>20</v>
      </c>
      <c r="E8" s="6">
        <v>1</v>
      </c>
      <c r="F8" s="6">
        <v>9</v>
      </c>
      <c r="G8" s="6">
        <v>1</v>
      </c>
      <c r="H8" s="6">
        <v>0</v>
      </c>
      <c r="I8" s="6">
        <v>0</v>
      </c>
    </row>
    <row r="9" spans="1:9" x14ac:dyDescent="0.2">
      <c r="A9" s="5">
        <v>2018</v>
      </c>
      <c r="B9" s="4" t="s">
        <v>12</v>
      </c>
      <c r="C9" s="6">
        <v>34</v>
      </c>
      <c r="D9" s="6">
        <v>329</v>
      </c>
      <c r="E9" s="6">
        <v>45</v>
      </c>
      <c r="F9" s="6">
        <v>151</v>
      </c>
      <c r="G9" s="6">
        <v>66</v>
      </c>
      <c r="H9" s="6">
        <v>23</v>
      </c>
      <c r="I9" s="6">
        <v>35</v>
      </c>
    </row>
    <row r="10" spans="1:9" x14ac:dyDescent="0.2">
      <c r="A10" s="5">
        <v>2018</v>
      </c>
      <c r="B10" s="4" t="s">
        <v>13</v>
      </c>
      <c r="C10" s="6">
        <v>6</v>
      </c>
      <c r="D10" s="6">
        <v>23</v>
      </c>
      <c r="E10" s="6">
        <v>8</v>
      </c>
      <c r="F10" s="6">
        <v>22</v>
      </c>
      <c r="G10" s="6">
        <v>20</v>
      </c>
      <c r="H10" s="6">
        <v>2</v>
      </c>
      <c r="I10" s="6">
        <v>3</v>
      </c>
    </row>
    <row r="11" spans="1:9" x14ac:dyDescent="0.2">
      <c r="A11" s="5">
        <v>2018</v>
      </c>
      <c r="B11" s="4" t="s">
        <v>14</v>
      </c>
      <c r="C11" s="6">
        <v>1</v>
      </c>
      <c r="D11" s="6">
        <v>4</v>
      </c>
      <c r="E11" s="6">
        <v>1</v>
      </c>
      <c r="F11" s="6">
        <v>5</v>
      </c>
      <c r="G11" s="6">
        <v>2</v>
      </c>
      <c r="H11" s="6">
        <v>1</v>
      </c>
      <c r="I11" s="6">
        <v>0</v>
      </c>
    </row>
    <row r="12" spans="1:9" x14ac:dyDescent="0.2">
      <c r="A12" s="5">
        <v>2018</v>
      </c>
      <c r="B12" s="4" t="s">
        <v>15</v>
      </c>
      <c r="C12" s="6">
        <v>7</v>
      </c>
      <c r="D12" s="6">
        <v>4</v>
      </c>
      <c r="E12" s="6">
        <v>3</v>
      </c>
      <c r="F12" s="6">
        <v>2</v>
      </c>
      <c r="G12" s="6">
        <v>6</v>
      </c>
      <c r="H12" s="6">
        <v>2</v>
      </c>
      <c r="I12" s="6">
        <v>7</v>
      </c>
    </row>
    <row r="13" spans="1:9" x14ac:dyDescent="0.2">
      <c r="A13" s="5">
        <v>2017</v>
      </c>
      <c r="B13" s="4" t="s">
        <v>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">
      <c r="A14" s="5">
        <v>2017</v>
      </c>
      <c r="B14" s="4" t="s">
        <v>7</v>
      </c>
      <c r="C14" s="6">
        <v>2</v>
      </c>
      <c r="D14" s="6">
        <v>16</v>
      </c>
      <c r="E14" s="6">
        <v>7</v>
      </c>
      <c r="F14" s="6">
        <v>14</v>
      </c>
      <c r="G14" s="6">
        <v>1</v>
      </c>
      <c r="H14" s="6">
        <v>1</v>
      </c>
      <c r="I14" s="6">
        <v>1</v>
      </c>
    </row>
    <row r="15" spans="1:9" x14ac:dyDescent="0.2">
      <c r="A15" s="5">
        <v>2017</v>
      </c>
      <c r="B15" s="4" t="s">
        <v>8</v>
      </c>
      <c r="C15" s="6">
        <v>0</v>
      </c>
      <c r="D15" s="6">
        <v>5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">
      <c r="A16" s="5">
        <v>2017</v>
      </c>
      <c r="B16" s="4" t="s">
        <v>9</v>
      </c>
      <c r="C16" s="6">
        <v>22</v>
      </c>
      <c r="D16" s="6">
        <v>244</v>
      </c>
      <c r="E16" s="6">
        <v>15</v>
      </c>
      <c r="F16" s="6">
        <v>119</v>
      </c>
      <c r="G16" s="6">
        <v>24</v>
      </c>
      <c r="H16" s="6">
        <v>17</v>
      </c>
      <c r="I16" s="6">
        <v>17</v>
      </c>
    </row>
    <row r="17" spans="1:9" x14ac:dyDescent="0.2">
      <c r="A17" s="5">
        <v>2017</v>
      </c>
      <c r="B17" s="4" t="s">
        <v>10</v>
      </c>
      <c r="C17" s="6">
        <v>4</v>
      </c>
      <c r="D17" s="6">
        <v>119</v>
      </c>
      <c r="E17" s="6">
        <v>10</v>
      </c>
      <c r="F17" s="6">
        <v>51</v>
      </c>
      <c r="G17" s="6">
        <v>2</v>
      </c>
      <c r="H17" s="6">
        <v>5</v>
      </c>
      <c r="I17" s="6">
        <v>2</v>
      </c>
    </row>
    <row r="18" spans="1:9" x14ac:dyDescent="0.2">
      <c r="A18" s="5">
        <v>2017</v>
      </c>
      <c r="B18" s="4" t="s">
        <v>11</v>
      </c>
      <c r="C18" s="6">
        <v>0</v>
      </c>
      <c r="D18" s="6">
        <v>20</v>
      </c>
      <c r="E18" s="6">
        <v>1</v>
      </c>
      <c r="F18" s="6">
        <v>9</v>
      </c>
      <c r="G18" s="6">
        <v>1</v>
      </c>
      <c r="H18" s="6">
        <v>0</v>
      </c>
      <c r="I18" s="6">
        <v>0</v>
      </c>
    </row>
    <row r="19" spans="1:9" x14ac:dyDescent="0.2">
      <c r="A19" s="5">
        <v>2017</v>
      </c>
      <c r="B19" s="4" t="s">
        <v>12</v>
      </c>
      <c r="C19" s="6">
        <v>36</v>
      </c>
      <c r="D19" s="6">
        <v>337</v>
      </c>
      <c r="E19" s="6">
        <v>44</v>
      </c>
      <c r="F19" s="6">
        <v>148</v>
      </c>
      <c r="G19" s="6">
        <v>74</v>
      </c>
      <c r="H19" s="6">
        <v>24</v>
      </c>
      <c r="I19" s="6">
        <v>42</v>
      </c>
    </row>
    <row r="20" spans="1:9" x14ac:dyDescent="0.2">
      <c r="A20" s="5">
        <v>2017</v>
      </c>
      <c r="B20" s="4" t="s">
        <v>13</v>
      </c>
      <c r="C20" s="6">
        <v>3</v>
      </c>
      <c r="D20" s="6">
        <v>16</v>
      </c>
      <c r="E20" s="6">
        <v>8</v>
      </c>
      <c r="F20" s="6">
        <v>24</v>
      </c>
      <c r="G20" s="6">
        <v>12</v>
      </c>
      <c r="H20" s="6">
        <v>4</v>
      </c>
      <c r="I20" s="6">
        <v>3</v>
      </c>
    </row>
    <row r="21" spans="1:9" x14ac:dyDescent="0.2">
      <c r="A21" s="5">
        <v>2017</v>
      </c>
      <c r="B21" s="4" t="s">
        <v>14</v>
      </c>
      <c r="C21" s="6">
        <v>1</v>
      </c>
      <c r="D21" s="6">
        <v>4</v>
      </c>
      <c r="E21" s="6">
        <v>1</v>
      </c>
      <c r="F21" s="6">
        <v>5</v>
      </c>
      <c r="G21" s="6">
        <v>0</v>
      </c>
      <c r="H21" s="6">
        <v>1</v>
      </c>
      <c r="I21" s="6">
        <v>0</v>
      </c>
    </row>
    <row r="22" spans="1:9" x14ac:dyDescent="0.2">
      <c r="A22" s="5">
        <v>2017</v>
      </c>
      <c r="B22" s="4" t="s">
        <v>15</v>
      </c>
      <c r="C22" s="6">
        <v>3</v>
      </c>
      <c r="D22" s="6">
        <v>5</v>
      </c>
      <c r="E22" s="6">
        <v>3</v>
      </c>
      <c r="F22" s="6">
        <v>5</v>
      </c>
      <c r="G22" s="6">
        <v>3</v>
      </c>
      <c r="H22" s="6">
        <v>2</v>
      </c>
      <c r="I22" s="6">
        <v>2</v>
      </c>
    </row>
    <row r="23" spans="1:9" x14ac:dyDescent="0.2">
      <c r="A23" s="5">
        <v>2016</v>
      </c>
      <c r="B23" s="4" t="s">
        <v>6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x14ac:dyDescent="0.2">
      <c r="A24" s="5">
        <v>2016</v>
      </c>
      <c r="B24" s="4" t="s">
        <v>7</v>
      </c>
      <c r="C24" s="6">
        <v>2</v>
      </c>
      <c r="D24" s="6">
        <v>16</v>
      </c>
      <c r="E24" s="6">
        <v>7</v>
      </c>
      <c r="F24" s="6">
        <v>15</v>
      </c>
      <c r="G24" s="6">
        <v>1</v>
      </c>
      <c r="H24" s="6">
        <v>1</v>
      </c>
      <c r="I24" s="6">
        <v>2</v>
      </c>
    </row>
    <row r="25" spans="1:9" x14ac:dyDescent="0.2">
      <c r="A25" s="5">
        <v>2016</v>
      </c>
      <c r="B25" s="4" t="s">
        <v>8</v>
      </c>
      <c r="C25" s="6">
        <v>0</v>
      </c>
      <c r="D25" s="6">
        <v>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">
      <c r="A26" s="5">
        <v>2016</v>
      </c>
      <c r="B26" s="4" t="s">
        <v>9</v>
      </c>
      <c r="C26" s="6">
        <v>22</v>
      </c>
      <c r="D26" s="6">
        <v>240</v>
      </c>
      <c r="E26" s="6">
        <v>13</v>
      </c>
      <c r="F26" s="6">
        <v>119</v>
      </c>
      <c r="G26" s="6">
        <v>24</v>
      </c>
      <c r="H26" s="6">
        <v>17</v>
      </c>
      <c r="I26" s="6">
        <v>15</v>
      </c>
    </row>
    <row r="27" spans="1:9" x14ac:dyDescent="0.2">
      <c r="A27" s="5">
        <v>2016</v>
      </c>
      <c r="B27" s="4" t="s">
        <v>10</v>
      </c>
      <c r="C27" s="6">
        <v>4</v>
      </c>
      <c r="D27" s="6">
        <v>124</v>
      </c>
      <c r="E27" s="6">
        <v>10</v>
      </c>
      <c r="F27" s="6">
        <v>53</v>
      </c>
      <c r="G27" s="6">
        <v>2</v>
      </c>
      <c r="H27" s="6">
        <v>6</v>
      </c>
      <c r="I27" s="6">
        <v>2</v>
      </c>
    </row>
    <row r="28" spans="1:9" x14ac:dyDescent="0.2">
      <c r="A28" s="5">
        <v>2016</v>
      </c>
      <c r="B28" s="4" t="s">
        <v>11</v>
      </c>
      <c r="C28" s="6">
        <v>0</v>
      </c>
      <c r="D28" s="6">
        <v>20</v>
      </c>
      <c r="E28" s="6">
        <v>1</v>
      </c>
      <c r="F28" s="6">
        <v>9</v>
      </c>
      <c r="G28" s="6">
        <v>1</v>
      </c>
      <c r="H28" s="6">
        <v>0</v>
      </c>
      <c r="I28" s="6">
        <v>0</v>
      </c>
    </row>
    <row r="29" spans="1:9" x14ac:dyDescent="0.2">
      <c r="A29" s="5">
        <v>2016</v>
      </c>
      <c r="B29" s="4" t="s">
        <v>12</v>
      </c>
      <c r="C29" s="6">
        <v>33</v>
      </c>
      <c r="D29" s="6">
        <v>314</v>
      </c>
      <c r="E29" s="6">
        <v>44</v>
      </c>
      <c r="F29" s="6">
        <v>142</v>
      </c>
      <c r="G29" s="6">
        <v>61</v>
      </c>
      <c r="H29" s="6">
        <v>25</v>
      </c>
      <c r="I29" s="6">
        <v>36</v>
      </c>
    </row>
    <row r="30" spans="1:9" x14ac:dyDescent="0.2">
      <c r="A30" s="5">
        <v>2016</v>
      </c>
      <c r="B30" s="4" t="s">
        <v>13</v>
      </c>
      <c r="C30" s="6">
        <v>1</v>
      </c>
      <c r="D30" s="6">
        <v>8</v>
      </c>
      <c r="E30" s="6">
        <v>2</v>
      </c>
      <c r="F30" s="6">
        <v>11</v>
      </c>
      <c r="G30" s="6">
        <v>3</v>
      </c>
      <c r="H30" s="6">
        <v>3</v>
      </c>
      <c r="I30" s="6">
        <v>2</v>
      </c>
    </row>
    <row r="31" spans="1:9" x14ac:dyDescent="0.2">
      <c r="A31" s="5">
        <v>2016</v>
      </c>
      <c r="B31" s="4" t="s">
        <v>14</v>
      </c>
      <c r="C31" s="6">
        <v>1</v>
      </c>
      <c r="D31" s="6">
        <v>4</v>
      </c>
      <c r="E31" s="6">
        <v>1</v>
      </c>
      <c r="F31" s="6">
        <v>5</v>
      </c>
      <c r="G31" s="6">
        <v>0</v>
      </c>
      <c r="H31" s="6">
        <v>1</v>
      </c>
      <c r="I31" s="6">
        <v>0</v>
      </c>
    </row>
    <row r="32" spans="1:9" x14ac:dyDescent="0.2">
      <c r="A32" s="5">
        <v>2016</v>
      </c>
      <c r="B32" s="4" t="s">
        <v>15</v>
      </c>
      <c r="C32" s="6">
        <v>3</v>
      </c>
      <c r="D32" s="6">
        <v>5</v>
      </c>
      <c r="E32" s="6">
        <v>3</v>
      </c>
      <c r="F32" s="6">
        <v>6</v>
      </c>
      <c r="G32" s="6">
        <v>3</v>
      </c>
      <c r="H32" s="6">
        <v>2</v>
      </c>
      <c r="I32" s="6">
        <v>2</v>
      </c>
    </row>
    <row r="33" spans="1:9" x14ac:dyDescent="0.2">
      <c r="A33" s="5">
        <v>2015</v>
      </c>
      <c r="B33" s="4" t="s">
        <v>6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">
      <c r="A34" s="5">
        <v>2015</v>
      </c>
      <c r="B34" s="4" t="s">
        <v>7</v>
      </c>
      <c r="C34" s="6">
        <v>2</v>
      </c>
      <c r="D34" s="6">
        <v>20</v>
      </c>
      <c r="E34" s="6">
        <v>7</v>
      </c>
      <c r="F34" s="6">
        <v>18</v>
      </c>
      <c r="G34" s="6">
        <v>3</v>
      </c>
      <c r="H34" s="6">
        <v>2</v>
      </c>
      <c r="I34" s="6">
        <v>2</v>
      </c>
    </row>
    <row r="35" spans="1:9" x14ac:dyDescent="0.2">
      <c r="A35" s="5">
        <v>2015</v>
      </c>
      <c r="B35" s="4" t="s">
        <v>8</v>
      </c>
      <c r="C35" s="6">
        <v>0</v>
      </c>
      <c r="D35" s="6">
        <v>5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">
      <c r="A36" s="5">
        <v>2015</v>
      </c>
      <c r="B36" s="4" t="s">
        <v>9</v>
      </c>
      <c r="C36" s="6">
        <v>21</v>
      </c>
      <c r="D36" s="6">
        <v>238</v>
      </c>
      <c r="E36" s="6">
        <v>14</v>
      </c>
      <c r="F36" s="6">
        <v>119</v>
      </c>
      <c r="G36" s="6">
        <v>24</v>
      </c>
      <c r="H36" s="6">
        <v>17</v>
      </c>
      <c r="I36" s="6">
        <v>15</v>
      </c>
    </row>
    <row r="37" spans="1:9" x14ac:dyDescent="0.2">
      <c r="A37" s="5">
        <v>2015</v>
      </c>
      <c r="B37" s="4" t="s">
        <v>10</v>
      </c>
      <c r="C37" s="6">
        <v>4</v>
      </c>
      <c r="D37" s="6">
        <v>110</v>
      </c>
      <c r="E37" s="6">
        <v>10</v>
      </c>
      <c r="F37" s="6">
        <v>52</v>
      </c>
      <c r="G37" s="6">
        <v>3</v>
      </c>
      <c r="H37" s="6">
        <v>5</v>
      </c>
      <c r="I37" s="6">
        <v>1</v>
      </c>
    </row>
    <row r="38" spans="1:9" x14ac:dyDescent="0.2">
      <c r="A38" s="5">
        <v>2015</v>
      </c>
      <c r="B38" s="4" t="s">
        <v>16</v>
      </c>
      <c r="C38" s="6">
        <v>0</v>
      </c>
      <c r="D38" s="6">
        <v>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x14ac:dyDescent="0.2">
      <c r="A39" s="5">
        <v>2015</v>
      </c>
      <c r="B39" s="4" t="s">
        <v>11</v>
      </c>
      <c r="C39" s="6">
        <v>0</v>
      </c>
      <c r="D39" s="6">
        <v>20</v>
      </c>
      <c r="E39" s="6">
        <v>1</v>
      </c>
      <c r="F39" s="6">
        <v>9</v>
      </c>
      <c r="G39" s="6">
        <v>1</v>
      </c>
      <c r="H39" s="6">
        <v>0</v>
      </c>
      <c r="I39" s="6">
        <v>0</v>
      </c>
    </row>
    <row r="40" spans="1:9" x14ac:dyDescent="0.2">
      <c r="A40" s="5">
        <v>2015</v>
      </c>
      <c r="B40" s="4" t="s">
        <v>12</v>
      </c>
      <c r="C40" s="6">
        <v>27</v>
      </c>
      <c r="D40" s="6">
        <v>337</v>
      </c>
      <c r="E40" s="6">
        <v>41</v>
      </c>
      <c r="F40" s="6">
        <v>129</v>
      </c>
      <c r="G40" s="6">
        <v>49</v>
      </c>
      <c r="H40" s="6">
        <v>23</v>
      </c>
      <c r="I40" s="6">
        <v>32</v>
      </c>
    </row>
    <row r="41" spans="1:9" x14ac:dyDescent="0.2">
      <c r="A41" s="5">
        <v>2015</v>
      </c>
      <c r="B41" s="4" t="s">
        <v>13</v>
      </c>
      <c r="C41" s="6">
        <v>1</v>
      </c>
      <c r="D41" s="6">
        <v>9</v>
      </c>
      <c r="E41" s="6">
        <v>5</v>
      </c>
      <c r="F41" s="6">
        <v>13</v>
      </c>
      <c r="G41" s="6">
        <v>3</v>
      </c>
      <c r="H41" s="6">
        <v>3</v>
      </c>
      <c r="I41" s="6">
        <v>2</v>
      </c>
    </row>
    <row r="42" spans="1:9" x14ac:dyDescent="0.2">
      <c r="A42" s="5">
        <v>2015</v>
      </c>
      <c r="B42" s="4" t="s">
        <v>14</v>
      </c>
      <c r="C42" s="6">
        <v>1</v>
      </c>
      <c r="D42" s="6">
        <v>4</v>
      </c>
      <c r="E42" s="6">
        <v>1</v>
      </c>
      <c r="F42" s="6">
        <v>5</v>
      </c>
      <c r="G42" s="6">
        <v>2</v>
      </c>
      <c r="H42" s="6">
        <v>1</v>
      </c>
      <c r="I42" s="6">
        <v>0</v>
      </c>
    </row>
    <row r="43" spans="1:9" x14ac:dyDescent="0.2">
      <c r="A43" s="5">
        <v>2015</v>
      </c>
      <c r="B43" s="4" t="s">
        <v>15</v>
      </c>
      <c r="C43" s="6">
        <v>3</v>
      </c>
      <c r="D43" s="6">
        <v>5</v>
      </c>
      <c r="E43" s="6">
        <v>3</v>
      </c>
      <c r="F43" s="6">
        <v>6</v>
      </c>
      <c r="G43" s="6">
        <v>3</v>
      </c>
      <c r="H43" s="6">
        <v>2</v>
      </c>
      <c r="I43" s="6">
        <v>2</v>
      </c>
    </row>
    <row r="44" spans="1:9" x14ac:dyDescent="0.2">
      <c r="A44" s="5">
        <v>2014</v>
      </c>
      <c r="B44" s="4" t="s">
        <v>6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 x14ac:dyDescent="0.2">
      <c r="A45" s="5">
        <v>2014</v>
      </c>
      <c r="B45" s="4" t="s">
        <v>7</v>
      </c>
      <c r="C45" s="6">
        <v>1</v>
      </c>
      <c r="D45" s="6">
        <v>14</v>
      </c>
      <c r="E45" s="6">
        <v>7</v>
      </c>
      <c r="F45" s="6">
        <v>16</v>
      </c>
      <c r="G45" s="6">
        <v>3</v>
      </c>
      <c r="H45" s="6">
        <v>2</v>
      </c>
      <c r="I45" s="6">
        <v>1</v>
      </c>
    </row>
    <row r="46" spans="1:9" x14ac:dyDescent="0.2">
      <c r="A46" s="5">
        <v>2014</v>
      </c>
      <c r="B46" s="4" t="s">
        <v>8</v>
      </c>
      <c r="C46" s="6">
        <v>0</v>
      </c>
      <c r="D46" s="6">
        <v>6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9" x14ac:dyDescent="0.2">
      <c r="A47" s="5">
        <v>2014</v>
      </c>
      <c r="B47" s="4" t="s">
        <v>9</v>
      </c>
      <c r="C47" s="6">
        <v>18</v>
      </c>
      <c r="D47" s="6">
        <v>235</v>
      </c>
      <c r="E47" s="6">
        <v>13</v>
      </c>
      <c r="F47" s="6">
        <v>123</v>
      </c>
      <c r="G47" s="6">
        <v>23</v>
      </c>
      <c r="H47" s="6">
        <v>17</v>
      </c>
      <c r="I47" s="6">
        <v>15</v>
      </c>
    </row>
    <row r="48" spans="1:9" x14ac:dyDescent="0.2">
      <c r="A48" s="5">
        <v>2014</v>
      </c>
      <c r="B48" s="4" t="s">
        <v>10</v>
      </c>
      <c r="C48" s="6">
        <v>4</v>
      </c>
      <c r="D48" s="6">
        <v>106</v>
      </c>
      <c r="E48" s="6">
        <v>10</v>
      </c>
      <c r="F48" s="6">
        <v>51</v>
      </c>
      <c r="G48" s="6">
        <v>4</v>
      </c>
      <c r="H48" s="6">
        <v>5</v>
      </c>
      <c r="I48" s="6">
        <v>1</v>
      </c>
    </row>
    <row r="49" spans="1:9" x14ac:dyDescent="0.2">
      <c r="A49" s="5">
        <v>2014</v>
      </c>
      <c r="B49" s="4" t="s">
        <v>16</v>
      </c>
      <c r="C49" s="6">
        <v>0</v>
      </c>
      <c r="D49" s="6">
        <v>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</row>
    <row r="50" spans="1:9" x14ac:dyDescent="0.2">
      <c r="A50" s="5">
        <v>2014</v>
      </c>
      <c r="B50" s="4" t="s">
        <v>11</v>
      </c>
      <c r="C50" s="6">
        <v>0</v>
      </c>
      <c r="D50" s="6">
        <v>20</v>
      </c>
      <c r="E50" s="6">
        <v>1</v>
      </c>
      <c r="F50" s="6">
        <v>9</v>
      </c>
      <c r="G50" s="6">
        <v>1</v>
      </c>
      <c r="H50" s="6">
        <v>0</v>
      </c>
      <c r="I50" s="6">
        <v>0</v>
      </c>
    </row>
    <row r="51" spans="1:9" x14ac:dyDescent="0.2">
      <c r="A51" s="5">
        <v>2014</v>
      </c>
      <c r="B51" s="4" t="s">
        <v>12</v>
      </c>
      <c r="C51" s="6">
        <v>20</v>
      </c>
      <c r="D51" s="6">
        <v>306</v>
      </c>
      <c r="E51" s="6">
        <v>43</v>
      </c>
      <c r="F51" s="6">
        <v>140</v>
      </c>
      <c r="G51" s="6">
        <v>38</v>
      </c>
      <c r="H51" s="6">
        <v>25</v>
      </c>
      <c r="I51" s="6">
        <v>22</v>
      </c>
    </row>
    <row r="52" spans="1:9" x14ac:dyDescent="0.2">
      <c r="A52" s="5">
        <v>2014</v>
      </c>
      <c r="B52" s="4" t="s">
        <v>13</v>
      </c>
      <c r="C52" s="6">
        <v>1</v>
      </c>
      <c r="D52" s="6">
        <v>9</v>
      </c>
      <c r="E52" s="6">
        <v>3</v>
      </c>
      <c r="F52" s="6">
        <v>13</v>
      </c>
      <c r="G52" s="6">
        <v>3</v>
      </c>
      <c r="H52" s="6">
        <v>3</v>
      </c>
      <c r="I52" s="6">
        <v>2</v>
      </c>
    </row>
    <row r="53" spans="1:9" x14ac:dyDescent="0.2">
      <c r="A53" s="5">
        <v>2014</v>
      </c>
      <c r="B53" s="4" t="s">
        <v>14</v>
      </c>
      <c r="C53" s="6">
        <v>1</v>
      </c>
      <c r="D53" s="6">
        <v>4</v>
      </c>
      <c r="E53" s="6">
        <v>1</v>
      </c>
      <c r="F53" s="6">
        <v>5</v>
      </c>
      <c r="G53" s="6">
        <v>2</v>
      </c>
      <c r="H53" s="6">
        <v>1</v>
      </c>
      <c r="I53" s="6">
        <v>0</v>
      </c>
    </row>
    <row r="54" spans="1:9" x14ac:dyDescent="0.2">
      <c r="A54" s="5">
        <v>2014</v>
      </c>
      <c r="B54" s="4" t="s">
        <v>15</v>
      </c>
      <c r="C54" s="6">
        <v>3</v>
      </c>
      <c r="D54" s="6">
        <v>5</v>
      </c>
      <c r="E54" s="6">
        <v>3</v>
      </c>
      <c r="F54" s="6">
        <v>6</v>
      </c>
      <c r="G54" s="6">
        <v>3</v>
      </c>
      <c r="H54" s="6">
        <v>2</v>
      </c>
      <c r="I54" s="6">
        <v>2</v>
      </c>
    </row>
    <row r="55" spans="1:9" x14ac:dyDescent="0.2">
      <c r="A55" s="5">
        <v>2013</v>
      </c>
      <c r="B55" s="4" t="s">
        <v>6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">
      <c r="A56" s="5">
        <v>2013</v>
      </c>
      <c r="B56" s="4" t="s">
        <v>7</v>
      </c>
      <c r="C56" s="6">
        <v>1</v>
      </c>
      <c r="D56" s="6">
        <v>11</v>
      </c>
      <c r="E56" s="6">
        <v>5</v>
      </c>
      <c r="F56" s="6">
        <v>12</v>
      </c>
      <c r="G56" s="6">
        <v>3</v>
      </c>
      <c r="H56" s="6">
        <v>1</v>
      </c>
      <c r="I56" s="6">
        <v>1</v>
      </c>
    </row>
    <row r="57" spans="1:9" x14ac:dyDescent="0.2">
      <c r="A57" s="5">
        <v>2013</v>
      </c>
      <c r="B57" s="4" t="s">
        <v>8</v>
      </c>
      <c r="C57" s="6">
        <v>0</v>
      </c>
      <c r="D57" s="6">
        <v>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">
      <c r="A58" s="5">
        <v>2013</v>
      </c>
      <c r="B58" s="4" t="s">
        <v>9</v>
      </c>
      <c r="C58" s="6">
        <v>18</v>
      </c>
      <c r="D58" s="6">
        <v>235</v>
      </c>
      <c r="E58" s="6">
        <v>13</v>
      </c>
      <c r="F58" s="6">
        <v>123</v>
      </c>
      <c r="G58" s="6">
        <v>23</v>
      </c>
      <c r="H58" s="6">
        <v>17</v>
      </c>
      <c r="I58" s="6">
        <v>15</v>
      </c>
    </row>
    <row r="59" spans="1:9" x14ac:dyDescent="0.2">
      <c r="A59" s="5">
        <v>2013</v>
      </c>
      <c r="B59" s="4" t="s">
        <v>10</v>
      </c>
      <c r="C59" s="6">
        <v>4</v>
      </c>
      <c r="D59" s="6">
        <v>114</v>
      </c>
      <c r="E59" s="6">
        <v>11</v>
      </c>
      <c r="F59" s="6">
        <v>48</v>
      </c>
      <c r="G59" s="6">
        <v>4</v>
      </c>
      <c r="H59" s="6">
        <v>6</v>
      </c>
      <c r="I59" s="6">
        <v>1</v>
      </c>
    </row>
    <row r="60" spans="1:9" x14ac:dyDescent="0.2">
      <c r="A60" s="5">
        <v>2013</v>
      </c>
      <c r="B60" s="4" t="s">
        <v>16</v>
      </c>
      <c r="C60" s="6">
        <v>0</v>
      </c>
      <c r="D60" s="6">
        <v>1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">
      <c r="A61" s="5">
        <v>2013</v>
      </c>
      <c r="B61" s="4" t="s">
        <v>11</v>
      </c>
      <c r="C61" s="6">
        <v>0</v>
      </c>
      <c r="D61" s="6">
        <v>20</v>
      </c>
      <c r="E61" s="6">
        <v>1</v>
      </c>
      <c r="F61" s="6">
        <v>9</v>
      </c>
      <c r="G61" s="6">
        <v>1</v>
      </c>
      <c r="H61" s="6">
        <v>0</v>
      </c>
      <c r="I61" s="6">
        <v>0</v>
      </c>
    </row>
    <row r="62" spans="1:9" x14ac:dyDescent="0.2">
      <c r="A62" s="5">
        <v>2013</v>
      </c>
      <c r="B62" s="4" t="s">
        <v>12</v>
      </c>
      <c r="C62" s="6">
        <v>17</v>
      </c>
      <c r="D62" s="6">
        <v>284</v>
      </c>
      <c r="E62" s="6">
        <v>38</v>
      </c>
      <c r="F62" s="6">
        <v>131</v>
      </c>
      <c r="G62" s="6">
        <v>37</v>
      </c>
      <c r="H62" s="6">
        <v>23</v>
      </c>
      <c r="I62" s="6">
        <v>22</v>
      </c>
    </row>
    <row r="63" spans="1:9" x14ac:dyDescent="0.2">
      <c r="A63" s="5">
        <v>2013</v>
      </c>
      <c r="B63" s="4" t="s">
        <v>13</v>
      </c>
      <c r="C63" s="6">
        <v>1</v>
      </c>
      <c r="D63" s="6">
        <v>9</v>
      </c>
      <c r="E63" s="6">
        <v>3</v>
      </c>
      <c r="F63" s="6">
        <v>13</v>
      </c>
      <c r="G63" s="6">
        <v>3</v>
      </c>
      <c r="H63" s="6">
        <v>3</v>
      </c>
      <c r="I63" s="6">
        <v>2</v>
      </c>
    </row>
    <row r="64" spans="1:9" x14ac:dyDescent="0.2">
      <c r="A64" s="5">
        <v>2013</v>
      </c>
      <c r="B64" s="4" t="s">
        <v>14</v>
      </c>
      <c r="C64" s="6">
        <v>0</v>
      </c>
      <c r="D64" s="6">
        <v>4</v>
      </c>
      <c r="E64" s="6">
        <v>1</v>
      </c>
      <c r="F64" s="6">
        <v>7</v>
      </c>
      <c r="G64" s="6">
        <v>2</v>
      </c>
      <c r="H64" s="6">
        <v>1</v>
      </c>
      <c r="I64" s="6">
        <v>0</v>
      </c>
    </row>
    <row r="65" spans="1:9" x14ac:dyDescent="0.2">
      <c r="A65" s="5">
        <v>2013</v>
      </c>
      <c r="B65" s="4" t="s">
        <v>15</v>
      </c>
      <c r="C65" s="6">
        <v>3</v>
      </c>
      <c r="D65" s="6">
        <v>4</v>
      </c>
      <c r="E65" s="6">
        <v>3</v>
      </c>
      <c r="F65" s="6">
        <v>6</v>
      </c>
      <c r="G65" s="6">
        <v>3</v>
      </c>
      <c r="H65" s="6">
        <v>2</v>
      </c>
      <c r="I65" s="6">
        <v>2</v>
      </c>
    </row>
    <row r="66" spans="1:9" x14ac:dyDescent="0.2">
      <c r="A66" s="5">
        <v>2012</v>
      </c>
      <c r="B66" s="4" t="s">
        <v>7</v>
      </c>
      <c r="C66" s="6">
        <v>1</v>
      </c>
      <c r="D66" s="6">
        <v>9</v>
      </c>
      <c r="E66" s="6">
        <v>5</v>
      </c>
      <c r="F66" s="6">
        <v>10</v>
      </c>
      <c r="G66" s="6">
        <v>3</v>
      </c>
      <c r="H66" s="6">
        <v>1</v>
      </c>
      <c r="I66" s="6">
        <v>1</v>
      </c>
    </row>
    <row r="67" spans="1:9" x14ac:dyDescent="0.2">
      <c r="A67" s="5">
        <v>2012</v>
      </c>
      <c r="B67" s="4" t="s">
        <v>8</v>
      </c>
      <c r="C67" s="6">
        <v>0</v>
      </c>
      <c r="D67" s="6">
        <v>6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9" x14ac:dyDescent="0.2">
      <c r="A68" s="5">
        <v>2012</v>
      </c>
      <c r="B68" s="4" t="s">
        <v>9</v>
      </c>
      <c r="C68" s="6">
        <v>14</v>
      </c>
      <c r="D68" s="6">
        <v>234</v>
      </c>
      <c r="E68" s="6">
        <v>13</v>
      </c>
      <c r="F68" s="6">
        <v>108</v>
      </c>
      <c r="G68" s="6">
        <v>23</v>
      </c>
      <c r="H68" s="6">
        <v>17</v>
      </c>
      <c r="I68" s="6">
        <v>14</v>
      </c>
    </row>
    <row r="69" spans="1:9" x14ac:dyDescent="0.2">
      <c r="A69" s="5">
        <v>2012</v>
      </c>
      <c r="B69" s="4" t="s">
        <v>10</v>
      </c>
      <c r="C69" s="6">
        <v>4</v>
      </c>
      <c r="D69" s="6">
        <v>105</v>
      </c>
      <c r="E69" s="6">
        <v>9</v>
      </c>
      <c r="F69" s="6">
        <v>48</v>
      </c>
      <c r="G69" s="6">
        <v>4</v>
      </c>
      <c r="H69" s="6">
        <v>6</v>
      </c>
      <c r="I69" s="6">
        <v>1</v>
      </c>
    </row>
    <row r="70" spans="1:9" x14ac:dyDescent="0.2">
      <c r="A70" s="5">
        <v>2012</v>
      </c>
      <c r="B70" s="4" t="s">
        <v>16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9" x14ac:dyDescent="0.2">
      <c r="A71" s="5">
        <v>2012</v>
      </c>
      <c r="B71" s="4" t="s">
        <v>11</v>
      </c>
      <c r="C71" s="6">
        <v>0</v>
      </c>
      <c r="D71" s="6">
        <v>20</v>
      </c>
      <c r="E71" s="6">
        <v>1</v>
      </c>
      <c r="F71" s="6">
        <v>9</v>
      </c>
      <c r="G71" s="6">
        <v>1</v>
      </c>
      <c r="H71" s="6">
        <v>0</v>
      </c>
      <c r="I71" s="6">
        <v>0</v>
      </c>
    </row>
    <row r="72" spans="1:9" x14ac:dyDescent="0.2">
      <c r="A72" s="5">
        <v>2012</v>
      </c>
      <c r="B72" s="4" t="s">
        <v>12</v>
      </c>
      <c r="C72" s="6">
        <v>14</v>
      </c>
      <c r="D72" s="6">
        <v>254</v>
      </c>
      <c r="E72" s="6">
        <v>35</v>
      </c>
      <c r="F72" s="6">
        <v>128</v>
      </c>
      <c r="G72" s="6">
        <v>36</v>
      </c>
      <c r="H72" s="6">
        <v>22</v>
      </c>
      <c r="I72" s="6">
        <v>22</v>
      </c>
    </row>
    <row r="73" spans="1:9" x14ac:dyDescent="0.2">
      <c r="A73" s="5">
        <v>2012</v>
      </c>
      <c r="B73" s="4" t="s">
        <v>13</v>
      </c>
      <c r="C73" s="6">
        <v>1</v>
      </c>
      <c r="D73" s="6">
        <v>9</v>
      </c>
      <c r="E73" s="6">
        <v>3</v>
      </c>
      <c r="F73" s="6">
        <v>13</v>
      </c>
      <c r="G73" s="6">
        <v>3</v>
      </c>
      <c r="H73" s="6">
        <v>3</v>
      </c>
      <c r="I73" s="6">
        <v>2</v>
      </c>
    </row>
    <row r="74" spans="1:9" x14ac:dyDescent="0.2">
      <c r="A74" s="5">
        <v>2012</v>
      </c>
      <c r="B74" s="4" t="s">
        <v>14</v>
      </c>
      <c r="C74" s="6">
        <v>0</v>
      </c>
      <c r="D74" s="6">
        <v>4</v>
      </c>
      <c r="E74" s="6">
        <v>1</v>
      </c>
      <c r="F74" s="6">
        <v>7</v>
      </c>
      <c r="G74" s="6">
        <v>2</v>
      </c>
      <c r="H74" s="6">
        <v>1</v>
      </c>
      <c r="I74" s="6">
        <v>0</v>
      </c>
    </row>
    <row r="75" spans="1:9" x14ac:dyDescent="0.2">
      <c r="A75" s="5">
        <v>2012</v>
      </c>
      <c r="B75" s="4" t="s">
        <v>15</v>
      </c>
      <c r="C75" s="6">
        <v>0</v>
      </c>
      <c r="D75" s="6">
        <v>2</v>
      </c>
      <c r="E75" s="6">
        <v>1</v>
      </c>
      <c r="F75" s="6">
        <v>2</v>
      </c>
      <c r="G75" s="6">
        <v>1</v>
      </c>
      <c r="H75" s="6">
        <v>1</v>
      </c>
      <c r="I75" s="6">
        <v>1</v>
      </c>
    </row>
    <row r="76" spans="1:9" x14ac:dyDescent="0.2">
      <c r="A76" s="5">
        <v>2011</v>
      </c>
      <c r="B76" s="4" t="s">
        <v>7</v>
      </c>
      <c r="C76" s="6">
        <v>1</v>
      </c>
      <c r="D76" s="6">
        <v>12</v>
      </c>
      <c r="E76" s="6">
        <v>8</v>
      </c>
      <c r="F76" s="6">
        <v>14</v>
      </c>
      <c r="G76" s="6">
        <v>3</v>
      </c>
      <c r="H76" s="6">
        <v>2</v>
      </c>
      <c r="I76" s="6">
        <v>2</v>
      </c>
    </row>
    <row r="77" spans="1:9" x14ac:dyDescent="0.2">
      <c r="A77" s="5">
        <v>2011</v>
      </c>
      <c r="B77" s="4" t="s">
        <v>8</v>
      </c>
      <c r="C77" s="6">
        <v>0</v>
      </c>
      <c r="D77" s="6">
        <v>5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9" x14ac:dyDescent="0.2">
      <c r="A78" s="5">
        <v>2011</v>
      </c>
      <c r="B78" s="4" t="s">
        <v>9</v>
      </c>
      <c r="C78" s="6">
        <v>6</v>
      </c>
      <c r="D78" s="6">
        <v>112</v>
      </c>
      <c r="E78" s="6">
        <v>2</v>
      </c>
      <c r="F78" s="6">
        <v>68</v>
      </c>
      <c r="G78" s="6">
        <v>1</v>
      </c>
      <c r="H78" s="6">
        <v>15</v>
      </c>
      <c r="I78" s="6">
        <v>13</v>
      </c>
    </row>
    <row r="79" spans="1:9" x14ac:dyDescent="0.2">
      <c r="A79" s="5">
        <v>2011</v>
      </c>
      <c r="B79" s="4" t="s">
        <v>10</v>
      </c>
      <c r="C79" s="6">
        <v>4</v>
      </c>
      <c r="D79" s="6">
        <v>110</v>
      </c>
      <c r="E79" s="6">
        <v>9</v>
      </c>
      <c r="F79" s="6">
        <v>46</v>
      </c>
      <c r="G79" s="6">
        <v>4</v>
      </c>
      <c r="H79" s="6">
        <v>6</v>
      </c>
      <c r="I79" s="6">
        <v>1</v>
      </c>
    </row>
    <row r="80" spans="1:9" x14ac:dyDescent="0.2">
      <c r="A80" s="5">
        <v>2011</v>
      </c>
      <c r="B80" s="4" t="s">
        <v>11</v>
      </c>
      <c r="C80" s="6">
        <v>0</v>
      </c>
      <c r="D80" s="6">
        <v>14</v>
      </c>
      <c r="E80" s="6">
        <v>0</v>
      </c>
      <c r="F80" s="6">
        <v>7</v>
      </c>
      <c r="G80" s="6">
        <v>1</v>
      </c>
      <c r="H80" s="6">
        <v>0</v>
      </c>
      <c r="I80" s="6">
        <v>0</v>
      </c>
    </row>
    <row r="81" spans="1:9" x14ac:dyDescent="0.2">
      <c r="A81" s="5">
        <v>2011</v>
      </c>
      <c r="B81" s="4" t="s">
        <v>12</v>
      </c>
      <c r="C81" s="6">
        <v>13</v>
      </c>
      <c r="D81" s="6">
        <v>192</v>
      </c>
      <c r="E81" s="6">
        <v>35</v>
      </c>
      <c r="F81" s="6">
        <v>119</v>
      </c>
      <c r="G81" s="6">
        <v>36</v>
      </c>
      <c r="H81" s="6">
        <v>22</v>
      </c>
      <c r="I81" s="6">
        <v>17</v>
      </c>
    </row>
    <row r="82" spans="1:9" x14ac:dyDescent="0.2">
      <c r="A82" s="5">
        <v>2011</v>
      </c>
      <c r="B82" s="4" t="s">
        <v>13</v>
      </c>
      <c r="C82" s="6">
        <v>1</v>
      </c>
      <c r="D82" s="6">
        <v>9</v>
      </c>
      <c r="E82" s="6">
        <v>3</v>
      </c>
      <c r="F82" s="6">
        <v>11</v>
      </c>
      <c r="G82" s="6">
        <v>3</v>
      </c>
      <c r="H82" s="6">
        <v>1</v>
      </c>
      <c r="I82" s="6">
        <v>2</v>
      </c>
    </row>
    <row r="83" spans="1:9" x14ac:dyDescent="0.2">
      <c r="A83" s="5">
        <v>2011</v>
      </c>
      <c r="B83" s="4" t="s">
        <v>14</v>
      </c>
      <c r="C83" s="6">
        <v>0</v>
      </c>
      <c r="D83" s="6">
        <v>2</v>
      </c>
      <c r="E83" s="6">
        <v>1</v>
      </c>
      <c r="F83" s="6">
        <v>7</v>
      </c>
      <c r="G83" s="6">
        <v>0</v>
      </c>
      <c r="H83" s="6">
        <v>1</v>
      </c>
      <c r="I83" s="6">
        <v>0</v>
      </c>
    </row>
    <row r="84" spans="1:9" x14ac:dyDescent="0.2">
      <c r="A84" s="5">
        <v>2011</v>
      </c>
      <c r="B84" s="4" t="s">
        <v>15</v>
      </c>
      <c r="C84" s="6">
        <v>2</v>
      </c>
      <c r="D84" s="6">
        <v>4</v>
      </c>
      <c r="E84" s="6">
        <v>3</v>
      </c>
      <c r="F84" s="6">
        <v>4</v>
      </c>
      <c r="G84" s="6">
        <v>3</v>
      </c>
      <c r="H84" s="6">
        <v>2</v>
      </c>
      <c r="I84" s="6">
        <v>2</v>
      </c>
    </row>
    <row r="85" spans="1:9" x14ac:dyDescent="0.2">
      <c r="A85" s="5">
        <v>2010</v>
      </c>
      <c r="B85" s="4" t="s">
        <v>7</v>
      </c>
      <c r="C85" s="6">
        <v>1</v>
      </c>
      <c r="D85" s="6">
        <v>13</v>
      </c>
      <c r="E85" s="6">
        <v>7</v>
      </c>
      <c r="F85" s="6">
        <v>14</v>
      </c>
      <c r="G85" s="6">
        <v>2</v>
      </c>
      <c r="H85" s="6">
        <v>2</v>
      </c>
      <c r="I85" s="6">
        <v>2</v>
      </c>
    </row>
    <row r="86" spans="1:9" x14ac:dyDescent="0.2">
      <c r="A86" s="5">
        <v>2010</v>
      </c>
      <c r="B86" s="4" t="s">
        <v>8</v>
      </c>
      <c r="C86" s="6">
        <v>0</v>
      </c>
      <c r="D86" s="6">
        <v>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</row>
    <row r="87" spans="1:9" x14ac:dyDescent="0.2">
      <c r="A87" s="5">
        <v>2010</v>
      </c>
      <c r="B87" s="4" t="s">
        <v>9</v>
      </c>
      <c r="C87" s="6">
        <v>5</v>
      </c>
      <c r="D87" s="6">
        <v>99</v>
      </c>
      <c r="E87" s="6">
        <v>2</v>
      </c>
      <c r="F87" s="6">
        <v>66</v>
      </c>
      <c r="G87" s="6">
        <v>1</v>
      </c>
      <c r="H87" s="6">
        <v>12</v>
      </c>
      <c r="I87" s="6">
        <v>11</v>
      </c>
    </row>
    <row r="88" spans="1:9" x14ac:dyDescent="0.2">
      <c r="A88" s="5">
        <v>2010</v>
      </c>
      <c r="B88" s="4" t="s">
        <v>10</v>
      </c>
      <c r="C88" s="6">
        <v>3</v>
      </c>
      <c r="D88" s="6">
        <v>98</v>
      </c>
      <c r="E88" s="6">
        <v>7</v>
      </c>
      <c r="F88" s="6">
        <v>46</v>
      </c>
      <c r="G88" s="6">
        <v>3</v>
      </c>
      <c r="H88" s="6">
        <v>3</v>
      </c>
      <c r="I88" s="6">
        <v>1</v>
      </c>
    </row>
    <row r="89" spans="1:9" x14ac:dyDescent="0.2">
      <c r="A89" s="5">
        <v>2010</v>
      </c>
      <c r="B89" s="4" t="s">
        <v>11</v>
      </c>
      <c r="C89" s="6">
        <v>0</v>
      </c>
      <c r="D89" s="6">
        <v>14</v>
      </c>
      <c r="E89" s="6">
        <v>0</v>
      </c>
      <c r="F89" s="6">
        <v>7</v>
      </c>
      <c r="G89" s="6">
        <v>1</v>
      </c>
      <c r="H89" s="6">
        <v>0</v>
      </c>
      <c r="I89" s="6">
        <v>0</v>
      </c>
    </row>
    <row r="90" spans="1:9" x14ac:dyDescent="0.2">
      <c r="A90" s="5">
        <v>2010</v>
      </c>
      <c r="B90" s="4" t="s">
        <v>12</v>
      </c>
      <c r="C90" s="6">
        <v>15</v>
      </c>
      <c r="D90" s="6">
        <v>183</v>
      </c>
      <c r="E90" s="6">
        <v>36</v>
      </c>
      <c r="F90" s="6">
        <v>110</v>
      </c>
      <c r="G90" s="6">
        <v>32</v>
      </c>
      <c r="H90" s="6">
        <v>20</v>
      </c>
      <c r="I90" s="6">
        <v>17</v>
      </c>
    </row>
    <row r="91" spans="1:9" x14ac:dyDescent="0.2">
      <c r="A91" s="5">
        <v>2010</v>
      </c>
      <c r="B91" s="4" t="s">
        <v>13</v>
      </c>
      <c r="C91" s="6">
        <v>5</v>
      </c>
      <c r="D91" s="6">
        <v>8</v>
      </c>
      <c r="E91" s="6">
        <v>3</v>
      </c>
      <c r="F91" s="6">
        <v>16</v>
      </c>
      <c r="G91" s="6">
        <v>3</v>
      </c>
      <c r="H91" s="6">
        <v>4</v>
      </c>
      <c r="I91" s="6">
        <v>2</v>
      </c>
    </row>
    <row r="92" spans="1:9" x14ac:dyDescent="0.2">
      <c r="A92" s="5">
        <v>2010</v>
      </c>
      <c r="B92" s="4" t="s">
        <v>14</v>
      </c>
      <c r="C92" s="6">
        <v>0</v>
      </c>
      <c r="D92" s="6">
        <v>2</v>
      </c>
      <c r="E92" s="6">
        <v>1</v>
      </c>
      <c r="F92" s="6">
        <v>3</v>
      </c>
      <c r="G92" s="6">
        <v>1</v>
      </c>
      <c r="H92" s="6">
        <v>0</v>
      </c>
      <c r="I92" s="6">
        <v>0</v>
      </c>
    </row>
    <row r="93" spans="1:9" x14ac:dyDescent="0.2">
      <c r="A93" s="5">
        <v>2010</v>
      </c>
      <c r="B93" s="4" t="s">
        <v>15</v>
      </c>
      <c r="C93" s="6">
        <v>2</v>
      </c>
      <c r="D93" s="6">
        <v>4</v>
      </c>
      <c r="E93" s="6">
        <v>3</v>
      </c>
      <c r="F93" s="6">
        <v>4</v>
      </c>
      <c r="G93" s="6">
        <v>3</v>
      </c>
      <c r="H93" s="6">
        <v>2</v>
      </c>
      <c r="I93" s="6">
        <v>2</v>
      </c>
    </row>
    <row r="94" spans="1:9" x14ac:dyDescent="0.2">
      <c r="A94" s="5">
        <v>2009</v>
      </c>
      <c r="B94" s="4" t="s">
        <v>7</v>
      </c>
      <c r="C94" s="6">
        <v>1</v>
      </c>
      <c r="D94" s="6">
        <v>14</v>
      </c>
      <c r="E94" s="6">
        <v>7</v>
      </c>
      <c r="F94" s="6">
        <v>16</v>
      </c>
      <c r="G94" s="6">
        <v>2</v>
      </c>
      <c r="H94" s="6">
        <v>2</v>
      </c>
      <c r="I94" s="6">
        <v>2</v>
      </c>
    </row>
    <row r="95" spans="1:9" x14ac:dyDescent="0.2">
      <c r="A95" s="5">
        <v>2009</v>
      </c>
      <c r="B95" s="4" t="s">
        <v>8</v>
      </c>
      <c r="C95" s="6">
        <v>0</v>
      </c>
      <c r="D95" s="6">
        <v>6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</row>
    <row r="96" spans="1:9" x14ac:dyDescent="0.2">
      <c r="A96" s="5">
        <v>2009</v>
      </c>
      <c r="B96" s="4" t="s">
        <v>9</v>
      </c>
      <c r="C96" s="6">
        <v>5</v>
      </c>
      <c r="D96" s="6">
        <v>15</v>
      </c>
      <c r="E96" s="6">
        <v>3</v>
      </c>
      <c r="F96" s="6">
        <v>56</v>
      </c>
      <c r="G96" s="6">
        <v>1</v>
      </c>
      <c r="H96" s="6">
        <v>14</v>
      </c>
      <c r="I96" s="6">
        <v>10</v>
      </c>
    </row>
    <row r="97" spans="1:9" x14ac:dyDescent="0.2">
      <c r="A97" s="5">
        <v>2009</v>
      </c>
      <c r="B97" s="4" t="s">
        <v>10</v>
      </c>
      <c r="C97" s="6">
        <v>3</v>
      </c>
      <c r="D97" s="6">
        <v>86</v>
      </c>
      <c r="E97" s="6">
        <v>8</v>
      </c>
      <c r="F97" s="6">
        <v>45</v>
      </c>
      <c r="G97" s="6">
        <v>2</v>
      </c>
      <c r="H97" s="6">
        <v>0</v>
      </c>
      <c r="I97" s="6">
        <v>0</v>
      </c>
    </row>
    <row r="98" spans="1:9" x14ac:dyDescent="0.2">
      <c r="A98" s="5">
        <v>2009</v>
      </c>
      <c r="B98" s="4" t="s">
        <v>16</v>
      </c>
      <c r="C98" s="6">
        <v>0</v>
      </c>
      <c r="D98" s="6">
        <v>1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</row>
    <row r="99" spans="1:9" x14ac:dyDescent="0.2">
      <c r="A99" s="5">
        <v>2009</v>
      </c>
      <c r="B99" s="4" t="s">
        <v>11</v>
      </c>
      <c r="C99" s="6">
        <v>0</v>
      </c>
      <c r="D99" s="6">
        <v>14</v>
      </c>
      <c r="E99" s="6">
        <v>0</v>
      </c>
      <c r="F99" s="6">
        <v>7</v>
      </c>
      <c r="G99" s="6">
        <v>1</v>
      </c>
      <c r="H99" s="6">
        <v>0</v>
      </c>
      <c r="I99" s="6">
        <v>0</v>
      </c>
    </row>
    <row r="100" spans="1:9" x14ac:dyDescent="0.2">
      <c r="A100" s="5">
        <v>2009</v>
      </c>
      <c r="B100" s="4" t="s">
        <v>12</v>
      </c>
      <c r="C100" s="6">
        <v>14</v>
      </c>
      <c r="D100" s="6">
        <v>163</v>
      </c>
      <c r="E100" s="6">
        <v>30</v>
      </c>
      <c r="F100" s="6">
        <v>96</v>
      </c>
      <c r="G100" s="6">
        <v>31</v>
      </c>
      <c r="H100" s="6">
        <v>21</v>
      </c>
      <c r="I100" s="6">
        <v>16</v>
      </c>
    </row>
    <row r="101" spans="1:9" x14ac:dyDescent="0.2">
      <c r="A101" s="5">
        <v>2009</v>
      </c>
      <c r="B101" s="4" t="s">
        <v>14</v>
      </c>
      <c r="C101" s="6">
        <v>0</v>
      </c>
      <c r="D101" s="6">
        <v>2</v>
      </c>
      <c r="E101" s="6">
        <v>1</v>
      </c>
      <c r="F101" s="6">
        <v>3</v>
      </c>
      <c r="G101" s="6">
        <v>1</v>
      </c>
      <c r="H101" s="6">
        <v>0</v>
      </c>
      <c r="I101" s="6">
        <v>0</v>
      </c>
    </row>
    <row r="102" spans="1:9" x14ac:dyDescent="0.2">
      <c r="A102" s="5">
        <v>2009</v>
      </c>
      <c r="B102" s="4" t="s">
        <v>15</v>
      </c>
      <c r="C102" s="6">
        <v>2</v>
      </c>
      <c r="D102" s="6">
        <v>4</v>
      </c>
      <c r="E102" s="6">
        <v>4</v>
      </c>
      <c r="F102" s="6">
        <v>4</v>
      </c>
      <c r="G102" s="6">
        <v>4</v>
      </c>
      <c r="H102" s="6">
        <v>2</v>
      </c>
      <c r="I102" s="6">
        <v>2</v>
      </c>
    </row>
    <row r="103" spans="1:9" x14ac:dyDescent="0.2">
      <c r="A103" s="5">
        <v>2008</v>
      </c>
      <c r="B103" s="4" t="s">
        <v>7</v>
      </c>
      <c r="C103" s="6">
        <v>1</v>
      </c>
      <c r="D103" s="6">
        <v>10</v>
      </c>
      <c r="E103" s="6">
        <v>5</v>
      </c>
      <c r="F103" s="6">
        <v>12</v>
      </c>
      <c r="G103" s="6">
        <v>2</v>
      </c>
      <c r="H103" s="6">
        <v>2</v>
      </c>
      <c r="I103" s="6">
        <v>2</v>
      </c>
    </row>
    <row r="104" spans="1:9" x14ac:dyDescent="0.2">
      <c r="A104" s="5">
        <v>2008</v>
      </c>
      <c r="B104" s="4" t="s">
        <v>8</v>
      </c>
      <c r="C104" s="6">
        <v>0</v>
      </c>
      <c r="D104" s="6">
        <v>6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</row>
    <row r="105" spans="1:9" x14ac:dyDescent="0.2">
      <c r="A105" s="5">
        <v>2008</v>
      </c>
      <c r="B105" s="4" t="s">
        <v>9</v>
      </c>
      <c r="C105" s="6">
        <v>5</v>
      </c>
      <c r="D105" s="6">
        <v>14</v>
      </c>
      <c r="E105" s="6">
        <v>2</v>
      </c>
      <c r="F105" s="6">
        <v>51</v>
      </c>
      <c r="G105" s="6">
        <v>1</v>
      </c>
      <c r="H105" s="6">
        <v>14</v>
      </c>
      <c r="I105" s="6">
        <v>10</v>
      </c>
    </row>
    <row r="106" spans="1:9" x14ac:dyDescent="0.2">
      <c r="A106" s="5">
        <v>2008</v>
      </c>
      <c r="B106" s="4" t="s">
        <v>10</v>
      </c>
      <c r="C106" s="6">
        <v>3</v>
      </c>
      <c r="D106" s="6">
        <v>69</v>
      </c>
      <c r="E106" s="6">
        <v>7</v>
      </c>
      <c r="F106" s="6">
        <v>46</v>
      </c>
      <c r="G106" s="6">
        <v>2</v>
      </c>
      <c r="H106" s="6">
        <v>0</v>
      </c>
      <c r="I106" s="6">
        <v>0</v>
      </c>
    </row>
    <row r="107" spans="1:9" x14ac:dyDescent="0.2">
      <c r="A107" s="5">
        <v>2008</v>
      </c>
      <c r="B107" s="4" t="s">
        <v>16</v>
      </c>
      <c r="C107" s="6">
        <v>0</v>
      </c>
      <c r="D107" s="6">
        <v>1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</row>
    <row r="108" spans="1:9" x14ac:dyDescent="0.2">
      <c r="A108" s="5">
        <v>2008</v>
      </c>
      <c r="B108" s="4" t="s">
        <v>11</v>
      </c>
      <c r="C108" s="6">
        <v>0</v>
      </c>
      <c r="D108" s="6">
        <v>14</v>
      </c>
      <c r="E108" s="6">
        <v>0</v>
      </c>
      <c r="F108" s="6">
        <v>7</v>
      </c>
      <c r="G108" s="6">
        <v>1</v>
      </c>
      <c r="H108" s="6">
        <v>0</v>
      </c>
      <c r="I108" s="6">
        <v>0</v>
      </c>
    </row>
    <row r="109" spans="1:9" x14ac:dyDescent="0.2">
      <c r="A109" s="5">
        <v>2008</v>
      </c>
      <c r="B109" s="4" t="s">
        <v>12</v>
      </c>
      <c r="C109" s="6">
        <v>14</v>
      </c>
      <c r="D109" s="6">
        <v>159</v>
      </c>
      <c r="E109" s="6">
        <v>25</v>
      </c>
      <c r="F109" s="6">
        <v>93</v>
      </c>
      <c r="G109" s="6">
        <v>25</v>
      </c>
      <c r="H109" s="6">
        <v>22</v>
      </c>
      <c r="I109" s="6">
        <v>16</v>
      </c>
    </row>
    <row r="110" spans="1:9" x14ac:dyDescent="0.2">
      <c r="A110" s="5">
        <v>2008</v>
      </c>
      <c r="B110" s="4" t="s">
        <v>14</v>
      </c>
      <c r="C110" s="6">
        <v>0</v>
      </c>
      <c r="D110" s="6">
        <v>2</v>
      </c>
      <c r="E110" s="6">
        <v>1</v>
      </c>
      <c r="F110" s="6">
        <v>5</v>
      </c>
      <c r="G110" s="6">
        <v>1</v>
      </c>
      <c r="H110" s="6">
        <v>0</v>
      </c>
      <c r="I110" s="6">
        <v>0</v>
      </c>
    </row>
    <row r="111" spans="1:9" x14ac:dyDescent="0.2">
      <c r="A111" s="5">
        <v>2008</v>
      </c>
      <c r="B111" s="4" t="s">
        <v>15</v>
      </c>
      <c r="C111" s="6">
        <v>2</v>
      </c>
      <c r="D111" s="6">
        <v>4</v>
      </c>
      <c r="E111" s="6">
        <v>4</v>
      </c>
      <c r="F111" s="6">
        <v>4</v>
      </c>
      <c r="G111" s="6">
        <v>4</v>
      </c>
      <c r="H111" s="6">
        <v>2</v>
      </c>
      <c r="I111" s="6">
        <v>2</v>
      </c>
    </row>
    <row r="112" spans="1:9" x14ac:dyDescent="0.2">
      <c r="A112" s="5">
        <v>2007</v>
      </c>
      <c r="B112" s="4" t="s">
        <v>7</v>
      </c>
      <c r="C112" s="6">
        <v>1</v>
      </c>
      <c r="D112" s="6">
        <v>7</v>
      </c>
      <c r="E112" s="6">
        <v>3</v>
      </c>
      <c r="F112" s="6">
        <v>8</v>
      </c>
      <c r="G112" s="6">
        <v>2</v>
      </c>
      <c r="H112" s="6">
        <v>1</v>
      </c>
      <c r="I112" s="6">
        <v>2</v>
      </c>
    </row>
    <row r="113" spans="1:9" x14ac:dyDescent="0.2">
      <c r="A113" s="5">
        <v>2007</v>
      </c>
      <c r="B113" s="4" t="s">
        <v>8</v>
      </c>
      <c r="C113" s="6">
        <v>0</v>
      </c>
      <c r="D113" s="6">
        <v>5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</row>
    <row r="114" spans="1:9" x14ac:dyDescent="0.2">
      <c r="A114" s="5">
        <v>2007</v>
      </c>
      <c r="B114" s="4" t="s">
        <v>9</v>
      </c>
      <c r="C114" s="6">
        <v>5</v>
      </c>
      <c r="D114" s="6">
        <v>12</v>
      </c>
      <c r="E114" s="6">
        <v>0</v>
      </c>
      <c r="F114" s="6">
        <v>48</v>
      </c>
      <c r="G114" s="6">
        <v>0</v>
      </c>
      <c r="H114" s="6">
        <v>13</v>
      </c>
      <c r="I114" s="6">
        <v>10</v>
      </c>
    </row>
    <row r="115" spans="1:9" x14ac:dyDescent="0.2">
      <c r="A115" s="5">
        <v>2007</v>
      </c>
      <c r="B115" s="4" t="s">
        <v>10</v>
      </c>
      <c r="C115" s="6">
        <v>3</v>
      </c>
      <c r="D115" s="6">
        <v>65</v>
      </c>
      <c r="E115" s="6">
        <v>7</v>
      </c>
      <c r="F115" s="6">
        <v>44</v>
      </c>
      <c r="G115" s="6">
        <v>2</v>
      </c>
      <c r="H115" s="6">
        <v>0</v>
      </c>
      <c r="I115" s="6">
        <v>0</v>
      </c>
    </row>
    <row r="116" spans="1:9" x14ac:dyDescent="0.2">
      <c r="A116" s="5">
        <v>2007</v>
      </c>
      <c r="B116" s="4" t="s">
        <v>16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</row>
    <row r="117" spans="1:9" x14ac:dyDescent="0.2">
      <c r="A117" s="5">
        <v>2007</v>
      </c>
      <c r="B117" s="4" t="s">
        <v>11</v>
      </c>
      <c r="C117" s="6">
        <v>0</v>
      </c>
      <c r="D117" s="6">
        <v>14</v>
      </c>
      <c r="E117" s="6">
        <v>0</v>
      </c>
      <c r="F117" s="6">
        <v>7</v>
      </c>
      <c r="G117" s="6">
        <v>1</v>
      </c>
      <c r="H117" s="6">
        <v>0</v>
      </c>
      <c r="I117" s="6">
        <v>0</v>
      </c>
    </row>
    <row r="118" spans="1:9" x14ac:dyDescent="0.2">
      <c r="A118" s="5">
        <v>2007</v>
      </c>
      <c r="B118" s="4" t="s">
        <v>12</v>
      </c>
      <c r="C118" s="6">
        <v>13</v>
      </c>
      <c r="D118" s="6">
        <v>125</v>
      </c>
      <c r="E118" s="6">
        <v>24</v>
      </c>
      <c r="F118" s="6">
        <v>97</v>
      </c>
      <c r="G118" s="6">
        <v>25</v>
      </c>
      <c r="H118" s="6">
        <v>22</v>
      </c>
      <c r="I118" s="6">
        <v>23</v>
      </c>
    </row>
    <row r="119" spans="1:9" x14ac:dyDescent="0.2">
      <c r="A119" s="5">
        <v>2007</v>
      </c>
      <c r="B119" s="4" t="s">
        <v>14</v>
      </c>
      <c r="C119" s="6">
        <v>0</v>
      </c>
      <c r="D119" s="6">
        <v>2</v>
      </c>
      <c r="E119" s="6">
        <v>1</v>
      </c>
      <c r="F119" s="6">
        <v>5</v>
      </c>
      <c r="G119" s="6">
        <v>1</v>
      </c>
      <c r="H119" s="6">
        <v>0</v>
      </c>
      <c r="I119" s="6">
        <v>0</v>
      </c>
    </row>
    <row r="120" spans="1:9" x14ac:dyDescent="0.2">
      <c r="A120" s="5">
        <v>2007</v>
      </c>
      <c r="B120" s="4" t="s">
        <v>15</v>
      </c>
      <c r="C120" s="6">
        <v>1</v>
      </c>
      <c r="D120" s="6">
        <v>2</v>
      </c>
      <c r="E120" s="6">
        <v>1</v>
      </c>
      <c r="F120" s="6">
        <v>2</v>
      </c>
      <c r="G120" s="6">
        <v>1</v>
      </c>
      <c r="H120" s="6">
        <v>0</v>
      </c>
      <c r="I120" s="6">
        <v>0</v>
      </c>
    </row>
  </sheetData>
  <conditionalFormatting sqref="C1:I1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"=2010")</f>
        <v>0</v>
      </c>
      <c r="C2" s="6">
        <f>SUMIFS(Concentrado!D$2:D120,Concentrado!$B$2:$B120,"="&amp;$A2,Concentrado!$A$2:$A120, "=2010")</f>
        <v>0</v>
      </c>
      <c r="D2" s="6">
        <f>SUMIFS(Concentrado!E$2:E120,Concentrado!$B$2:$B120,"="&amp;$A2,Concentrado!$A$2:$A120, "=2010")</f>
        <v>0</v>
      </c>
      <c r="E2" s="6">
        <f>SUMIFS(Concentrado!F$2:F120,Concentrado!$B$2:$B120,"="&amp;$A2,Concentrado!$A$2:$A120, "=2010")</f>
        <v>0</v>
      </c>
      <c r="F2" s="6">
        <f>SUMIFS(Concentrado!G$2:G120,Concentrado!$B$2:$B120,"="&amp;$A2,Concentrado!$A$2:$A120, "=2010")</f>
        <v>0</v>
      </c>
      <c r="G2" s="6">
        <f>SUMIFS(Concentrado!H$2:H120,Concentrado!$B$2:$B120,"="&amp;$A2,Concentrado!$A$2:$A120, "=2010")</f>
        <v>0</v>
      </c>
      <c r="H2" s="6">
        <f>SUMIFS(Concentrado!I$2:I120,Concentrado!$B$2:$B120,"="&amp;$A2,Concentrado!$A$2:$A120, "=2010")</f>
        <v>0</v>
      </c>
    </row>
    <row r="3" spans="1:8" x14ac:dyDescent="0.2">
      <c r="A3" s="4" t="s">
        <v>7</v>
      </c>
      <c r="B3" s="6">
        <f>SUMIFS(Concentrado!C$2:C121,Concentrado!$B$2:$B121,"="&amp;$A3,Concentrado!$A$2:$A121, "=2010")</f>
        <v>1</v>
      </c>
      <c r="C3" s="6">
        <f>SUMIFS(Concentrado!D$2:D121,Concentrado!$B$2:$B121,"="&amp;$A3,Concentrado!$A$2:$A121, "=2010")</f>
        <v>13</v>
      </c>
      <c r="D3" s="6">
        <f>SUMIFS(Concentrado!E$2:E121,Concentrado!$B$2:$B121,"="&amp;$A3,Concentrado!$A$2:$A121, "=2010")</f>
        <v>7</v>
      </c>
      <c r="E3" s="6">
        <f>SUMIFS(Concentrado!F$2:F121,Concentrado!$B$2:$B121,"="&amp;$A3,Concentrado!$A$2:$A121, "=2010")</f>
        <v>14</v>
      </c>
      <c r="F3" s="6">
        <f>SUMIFS(Concentrado!G$2:G121,Concentrado!$B$2:$B121,"="&amp;$A3,Concentrado!$A$2:$A121, "=2010")</f>
        <v>2</v>
      </c>
      <c r="G3" s="6">
        <f>SUMIFS(Concentrado!H$2:H121,Concentrado!$B$2:$B121,"="&amp;$A3,Concentrado!$A$2:$A121, "=2010")</f>
        <v>2</v>
      </c>
      <c r="H3" s="6">
        <f>SUMIFS(Concentrado!I$2:I121,Concentrado!$B$2:$B121,"="&amp;$A3,Concentrado!$A$2:$A121, "=2010")</f>
        <v>2</v>
      </c>
    </row>
    <row r="4" spans="1:8" x14ac:dyDescent="0.2">
      <c r="A4" s="4" t="s">
        <v>8</v>
      </c>
      <c r="B4" s="6">
        <f>SUMIFS(Concentrado!C$2:C122,Concentrado!$B$2:$B122,"="&amp;$A4,Concentrado!$A$2:$A122, "=2010")</f>
        <v>0</v>
      </c>
      <c r="C4" s="6">
        <f>SUMIFS(Concentrado!D$2:D122,Concentrado!$B$2:$B122,"="&amp;$A4,Concentrado!$A$2:$A122, "=2010")</f>
        <v>5</v>
      </c>
      <c r="D4" s="6">
        <f>SUMIFS(Concentrado!E$2:E122,Concentrado!$B$2:$B122,"="&amp;$A4,Concentrado!$A$2:$A122, "=2010")</f>
        <v>0</v>
      </c>
      <c r="E4" s="6">
        <f>SUMIFS(Concentrado!F$2:F122,Concentrado!$B$2:$B122,"="&amp;$A4,Concentrado!$A$2:$A122, "=2010")</f>
        <v>0</v>
      </c>
      <c r="F4" s="6">
        <f>SUMIFS(Concentrado!G$2:G122,Concentrado!$B$2:$B122,"="&amp;$A4,Concentrado!$A$2:$A122, "=2010")</f>
        <v>0</v>
      </c>
      <c r="G4" s="6">
        <f>SUMIFS(Concentrado!H$2:H122,Concentrado!$B$2:$B122,"="&amp;$A4,Concentrado!$A$2:$A122, "=2010")</f>
        <v>0</v>
      </c>
      <c r="H4" s="6">
        <f>SUMIFS(Concentrado!I$2:I122,Concentrado!$B$2:$B122,"="&amp;$A4,Concentrado!$A$2:$A122, "=2010")</f>
        <v>0</v>
      </c>
    </row>
    <row r="5" spans="1:8" x14ac:dyDescent="0.2">
      <c r="A5" s="4" t="s">
        <v>9</v>
      </c>
      <c r="B5" s="6">
        <f>SUMIFS(Concentrado!C$2:C123,Concentrado!$B$2:$B123,"="&amp;$A5,Concentrado!$A$2:$A123, "=2010")</f>
        <v>5</v>
      </c>
      <c r="C5" s="6">
        <f>SUMIFS(Concentrado!D$2:D123,Concentrado!$B$2:$B123,"="&amp;$A5,Concentrado!$A$2:$A123, "=2010")</f>
        <v>99</v>
      </c>
      <c r="D5" s="6">
        <f>SUMIFS(Concentrado!E$2:E123,Concentrado!$B$2:$B123,"="&amp;$A5,Concentrado!$A$2:$A123, "=2010")</f>
        <v>2</v>
      </c>
      <c r="E5" s="6">
        <f>SUMIFS(Concentrado!F$2:F123,Concentrado!$B$2:$B123,"="&amp;$A5,Concentrado!$A$2:$A123, "=2010")</f>
        <v>66</v>
      </c>
      <c r="F5" s="6">
        <f>SUMIFS(Concentrado!G$2:G123,Concentrado!$B$2:$B123,"="&amp;$A5,Concentrado!$A$2:$A123, "=2010")</f>
        <v>1</v>
      </c>
      <c r="G5" s="6">
        <f>SUMIFS(Concentrado!H$2:H123,Concentrado!$B$2:$B123,"="&amp;$A5,Concentrado!$A$2:$A123, "=2010")</f>
        <v>12</v>
      </c>
      <c r="H5" s="6">
        <f>SUMIFS(Concentrado!I$2:I123,Concentrado!$B$2:$B123,"="&amp;$A5,Concentrado!$A$2:$A123, "=2010")</f>
        <v>11</v>
      </c>
    </row>
    <row r="6" spans="1:8" x14ac:dyDescent="0.2">
      <c r="A6" s="4" t="s">
        <v>10</v>
      </c>
      <c r="B6" s="6">
        <f>SUMIFS(Concentrado!C$2:C124,Concentrado!$B$2:$B124,"="&amp;$A6,Concentrado!$A$2:$A124, "=2010")</f>
        <v>3</v>
      </c>
      <c r="C6" s="6">
        <f>SUMIFS(Concentrado!D$2:D124,Concentrado!$B$2:$B124,"="&amp;$A6,Concentrado!$A$2:$A124, "=2010")</f>
        <v>98</v>
      </c>
      <c r="D6" s="6">
        <f>SUMIFS(Concentrado!E$2:E124,Concentrado!$B$2:$B124,"="&amp;$A6,Concentrado!$A$2:$A124, "=2010")</f>
        <v>7</v>
      </c>
      <c r="E6" s="6">
        <f>SUMIFS(Concentrado!F$2:F124,Concentrado!$B$2:$B124,"="&amp;$A6,Concentrado!$A$2:$A124, "=2010")</f>
        <v>46</v>
      </c>
      <c r="F6" s="6">
        <f>SUMIFS(Concentrado!G$2:G124,Concentrado!$B$2:$B124,"="&amp;$A6,Concentrado!$A$2:$A124, "=2010")</f>
        <v>3</v>
      </c>
      <c r="G6" s="6">
        <f>SUMIFS(Concentrado!H$2:H124,Concentrado!$B$2:$B124,"="&amp;$A6,Concentrado!$A$2:$A124, "=2010")</f>
        <v>3</v>
      </c>
      <c r="H6" s="6">
        <f>SUMIFS(Concentrado!I$2:I124,Concentrado!$B$2:$B124,"="&amp;$A6,Concentrado!$A$2:$A124, "=2010")</f>
        <v>1</v>
      </c>
    </row>
    <row r="7" spans="1:8" x14ac:dyDescent="0.2">
      <c r="A7" s="4" t="s">
        <v>11</v>
      </c>
      <c r="B7" s="6">
        <f>SUMIFS(Concentrado!C$2:C125,Concentrado!$B$2:$B125,"="&amp;$A7,Concentrado!$A$2:$A125, "=2010")</f>
        <v>0</v>
      </c>
      <c r="C7" s="6">
        <f>SUMIFS(Concentrado!D$2:D125,Concentrado!$B$2:$B125,"="&amp;$A7,Concentrado!$A$2:$A125, "=2010")</f>
        <v>14</v>
      </c>
      <c r="D7" s="6">
        <f>SUMIFS(Concentrado!E$2:E125,Concentrado!$B$2:$B125,"="&amp;$A7,Concentrado!$A$2:$A125, "=2010")</f>
        <v>0</v>
      </c>
      <c r="E7" s="6">
        <f>SUMIFS(Concentrado!F$2:F125,Concentrado!$B$2:$B125,"="&amp;$A7,Concentrado!$A$2:$A125, "=2010")</f>
        <v>7</v>
      </c>
      <c r="F7" s="6">
        <f>SUMIFS(Concentrado!G$2:G125,Concentrado!$B$2:$B125,"="&amp;$A7,Concentrado!$A$2:$A125, "=2010")</f>
        <v>1</v>
      </c>
      <c r="G7" s="6">
        <f>SUMIFS(Concentrado!H$2:H125,Concentrado!$B$2:$B125,"="&amp;$A7,Concentrado!$A$2:$A125, "=2010")</f>
        <v>0</v>
      </c>
      <c r="H7" s="6">
        <f>SUMIFS(Concentrado!I$2:I125,Concentrado!$B$2:$B125,"="&amp;$A7,Concentrado!$A$2:$A125, "=2010")</f>
        <v>0</v>
      </c>
    </row>
    <row r="8" spans="1:8" x14ac:dyDescent="0.2">
      <c r="A8" s="4" t="s">
        <v>12</v>
      </c>
      <c r="B8" s="6">
        <f>SUMIFS(Concentrado!C$2:C126,Concentrado!$B$2:$B126,"="&amp;$A8,Concentrado!$A$2:$A126, "=2010")</f>
        <v>15</v>
      </c>
      <c r="C8" s="6">
        <f>SUMIFS(Concentrado!D$2:D126,Concentrado!$B$2:$B126,"="&amp;$A8,Concentrado!$A$2:$A126, "=2010")</f>
        <v>183</v>
      </c>
      <c r="D8" s="6">
        <f>SUMIFS(Concentrado!E$2:E126,Concentrado!$B$2:$B126,"="&amp;$A8,Concentrado!$A$2:$A126, "=2010")</f>
        <v>36</v>
      </c>
      <c r="E8" s="6">
        <f>SUMIFS(Concentrado!F$2:F126,Concentrado!$B$2:$B126,"="&amp;$A8,Concentrado!$A$2:$A126, "=2010")</f>
        <v>110</v>
      </c>
      <c r="F8" s="6">
        <f>SUMIFS(Concentrado!G$2:G126,Concentrado!$B$2:$B126,"="&amp;$A8,Concentrado!$A$2:$A126, "=2010")</f>
        <v>32</v>
      </c>
      <c r="G8" s="6">
        <f>SUMIFS(Concentrado!H$2:H126,Concentrado!$B$2:$B126,"="&amp;$A8,Concentrado!$A$2:$A126, "=2010")</f>
        <v>20</v>
      </c>
      <c r="H8" s="6">
        <f>SUMIFS(Concentrado!I$2:I126,Concentrado!$B$2:$B126,"="&amp;$A8,Concentrado!$A$2:$A126, "=2010")</f>
        <v>17</v>
      </c>
    </row>
    <row r="9" spans="1:8" x14ac:dyDescent="0.2">
      <c r="A9" s="4" t="s">
        <v>13</v>
      </c>
      <c r="B9" s="6">
        <f>SUMIFS(Concentrado!C$2:C127,Concentrado!$B$2:$B127,"="&amp;$A9,Concentrado!$A$2:$A127, "=2010")</f>
        <v>5</v>
      </c>
      <c r="C9" s="6">
        <f>SUMIFS(Concentrado!D$2:D127,Concentrado!$B$2:$B127,"="&amp;$A9,Concentrado!$A$2:$A127, "=2010")</f>
        <v>8</v>
      </c>
      <c r="D9" s="6">
        <f>SUMIFS(Concentrado!E$2:E127,Concentrado!$B$2:$B127,"="&amp;$A9,Concentrado!$A$2:$A127, "=2010")</f>
        <v>3</v>
      </c>
      <c r="E9" s="6">
        <f>SUMIFS(Concentrado!F$2:F127,Concentrado!$B$2:$B127,"="&amp;$A9,Concentrado!$A$2:$A127, "=2010")</f>
        <v>16</v>
      </c>
      <c r="F9" s="6">
        <f>SUMIFS(Concentrado!G$2:G127,Concentrado!$B$2:$B127,"="&amp;$A9,Concentrado!$A$2:$A127, "=2010")</f>
        <v>3</v>
      </c>
      <c r="G9" s="6">
        <f>SUMIFS(Concentrado!H$2:H127,Concentrado!$B$2:$B127,"="&amp;$A9,Concentrado!$A$2:$A127, "=2010")</f>
        <v>4</v>
      </c>
      <c r="H9" s="6">
        <f>SUMIFS(Concentrado!I$2:I127,Concentrado!$B$2:$B127,"="&amp;$A9,Concentrado!$A$2:$A127, "=2010")</f>
        <v>2</v>
      </c>
    </row>
    <row r="10" spans="1:8" x14ac:dyDescent="0.2">
      <c r="A10" s="4" t="s">
        <v>14</v>
      </c>
      <c r="B10" s="6">
        <f>SUMIFS(Concentrado!C$2:C128,Concentrado!$B$2:$B128,"="&amp;$A10,Concentrado!$A$2:$A128, "=2010")</f>
        <v>0</v>
      </c>
      <c r="C10" s="6">
        <f>SUMIFS(Concentrado!D$2:D128,Concentrado!$B$2:$B128,"="&amp;$A10,Concentrado!$A$2:$A128, "=2010")</f>
        <v>2</v>
      </c>
      <c r="D10" s="6">
        <f>SUMIFS(Concentrado!E$2:E128,Concentrado!$B$2:$B128,"="&amp;$A10,Concentrado!$A$2:$A128, "=2010")</f>
        <v>1</v>
      </c>
      <c r="E10" s="6">
        <f>SUMIFS(Concentrado!F$2:F128,Concentrado!$B$2:$B128,"="&amp;$A10,Concentrado!$A$2:$A128, "=2010")</f>
        <v>3</v>
      </c>
      <c r="F10" s="6">
        <f>SUMIFS(Concentrado!G$2:G128,Concentrado!$B$2:$B128,"="&amp;$A10,Concentrado!$A$2:$A128, "=2010")</f>
        <v>1</v>
      </c>
      <c r="G10" s="6">
        <f>SUMIFS(Concentrado!H$2:H128,Concentrado!$B$2:$B128,"="&amp;$A10,Concentrado!$A$2:$A128, "=2010")</f>
        <v>0</v>
      </c>
      <c r="H10" s="6">
        <f>SUMIFS(Concentrado!I$2:I128,Concentrado!$B$2:$B128,"="&amp;$A10,Concentrado!$A$2:$A128, "=2010")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"=2010")</f>
        <v>2</v>
      </c>
      <c r="C11" s="6">
        <f>SUMIFS(Concentrado!D$2:D129,Concentrado!$B$2:$B129,"="&amp;$A11,Concentrado!$A$2:$A129, "=2010")</f>
        <v>4</v>
      </c>
      <c r="D11" s="6">
        <f>SUMIFS(Concentrado!E$2:E129,Concentrado!$B$2:$B129,"="&amp;$A11,Concentrado!$A$2:$A129, "=2010")</f>
        <v>3</v>
      </c>
      <c r="E11" s="6">
        <f>SUMIFS(Concentrado!F$2:F129,Concentrado!$B$2:$B129,"="&amp;$A11,Concentrado!$A$2:$A129, "=2010")</f>
        <v>4</v>
      </c>
      <c r="F11" s="6">
        <f>SUMIFS(Concentrado!G$2:G129,Concentrado!$B$2:$B129,"="&amp;$A11,Concentrado!$A$2:$A129, "=2010")</f>
        <v>3</v>
      </c>
      <c r="G11" s="6">
        <f>SUMIFS(Concentrado!H$2:H129,Concentrado!$B$2:$B129,"="&amp;$A11,Concentrado!$A$2:$A129, "=2010")</f>
        <v>2</v>
      </c>
      <c r="H11" s="6">
        <f>SUMIFS(Concentrado!I$2:I129,Concentrado!$B$2:$B129,"="&amp;$A11,Concentrado!$A$2:$A129, "=2010")</f>
        <v>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baseColWidth="10" defaultRowHeight="15" x14ac:dyDescent="0.25"/>
  <cols>
    <col min="1" max="1" width="20.7109375" style="3" customWidth="1"/>
    <col min="2" max="2" width="13.28515625" bestFit="1" customWidth="1"/>
    <col min="3" max="3" width="12.42578125" bestFit="1" customWidth="1"/>
    <col min="4" max="4" width="13.42578125" customWidth="1"/>
    <col min="5" max="5" width="12.28515625" bestFit="1" customWidth="1"/>
    <col min="6" max="6" width="12" bestFit="1" customWidth="1"/>
    <col min="7" max="7" width="9.28515625" bestFit="1" customWidth="1"/>
    <col min="8" max="8" width="17.85546875" customWidth="1"/>
  </cols>
  <sheetData>
    <row r="1" spans="1:8" s="3" customFormat="1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5">
      <c r="A2" s="4" t="s">
        <v>6</v>
      </c>
      <c r="B2" s="6">
        <f>SUMIFS(Concentrado!C$2:C120,Concentrado!$B$2:$B120,"="&amp;$A2,Concentrado!$A$2:$A120, "=2009")</f>
        <v>0</v>
      </c>
      <c r="C2" s="6">
        <f>SUMIFS(Concentrado!D$2:D120,Concentrado!$B$2:$B120,"="&amp;$A2,Concentrado!$A$2:$A120, "=2009")</f>
        <v>0</v>
      </c>
      <c r="D2" s="6">
        <f>SUMIFS(Concentrado!E$2:E120,Concentrado!$B$2:$B120,"="&amp;$A2,Concentrado!$A$2:$A120, "=2009")</f>
        <v>0</v>
      </c>
      <c r="E2" s="6">
        <f>SUMIFS(Concentrado!F$2:F120,Concentrado!$B$2:$B120,"="&amp;$A2,Concentrado!$A$2:$A120, "=2009")</f>
        <v>0</v>
      </c>
      <c r="F2" s="6">
        <f>SUMIFS(Concentrado!G$2:G120,Concentrado!$B$2:$B120,"="&amp;$A2,Concentrado!$A$2:$A120, "=2009")</f>
        <v>0</v>
      </c>
      <c r="G2" s="6">
        <f>SUMIFS(Concentrado!H$2:H120,Concentrado!$B$2:$B120,"="&amp;$A2,Concentrado!$A$2:$A120, "=2009")</f>
        <v>0</v>
      </c>
      <c r="H2" s="6">
        <f>SUMIFS(Concentrado!I$2:I120,Concentrado!$B$2:$B120,"="&amp;$A2,Concentrado!$A$2:$A120, "=2009")</f>
        <v>0</v>
      </c>
    </row>
    <row r="3" spans="1:8" x14ac:dyDescent="0.25">
      <c r="A3" s="4" t="s">
        <v>7</v>
      </c>
      <c r="B3" s="6">
        <f>SUMIFS(Concentrado!C$2:C121,Concentrado!$B$2:$B121,"="&amp;$A3,Concentrado!$A$2:$A121, "=2009")</f>
        <v>1</v>
      </c>
      <c r="C3" s="6">
        <f>SUMIFS(Concentrado!D$2:D121,Concentrado!$B$2:$B121,"="&amp;$A3,Concentrado!$A$2:$A121, "=2009")</f>
        <v>14</v>
      </c>
      <c r="D3" s="6">
        <f>SUMIFS(Concentrado!E$2:E121,Concentrado!$B$2:$B121,"="&amp;$A3,Concentrado!$A$2:$A121, "=2009")</f>
        <v>7</v>
      </c>
      <c r="E3" s="6">
        <f>SUMIFS(Concentrado!F$2:F121,Concentrado!$B$2:$B121,"="&amp;$A3,Concentrado!$A$2:$A121, "=2009")</f>
        <v>16</v>
      </c>
      <c r="F3" s="6">
        <f>SUMIFS(Concentrado!G$2:G121,Concentrado!$B$2:$B121,"="&amp;$A3,Concentrado!$A$2:$A121, "=2009")</f>
        <v>2</v>
      </c>
      <c r="G3" s="6">
        <f>SUMIFS(Concentrado!H$2:H121,Concentrado!$B$2:$B121,"="&amp;$A3,Concentrado!$A$2:$A121, "=2009")</f>
        <v>2</v>
      </c>
      <c r="H3" s="6">
        <f>SUMIFS(Concentrado!I$2:I121,Concentrado!$B$2:$B121,"="&amp;$A3,Concentrado!$A$2:$A121, "=2009")</f>
        <v>2</v>
      </c>
    </row>
    <row r="4" spans="1:8" x14ac:dyDescent="0.25">
      <c r="A4" s="4" t="s">
        <v>8</v>
      </c>
      <c r="B4" s="6">
        <f>SUMIFS(Concentrado!C$2:C122,Concentrado!$B$2:$B122,"="&amp;$A4,Concentrado!$A$2:$A122, "=2009")</f>
        <v>0</v>
      </c>
      <c r="C4" s="6">
        <f>SUMIFS(Concentrado!D$2:D122,Concentrado!$B$2:$B122,"="&amp;$A4,Concentrado!$A$2:$A122, "=2009")</f>
        <v>6</v>
      </c>
      <c r="D4" s="6">
        <f>SUMIFS(Concentrado!E$2:E122,Concentrado!$B$2:$B122,"="&amp;$A4,Concentrado!$A$2:$A122, "=2009")</f>
        <v>0</v>
      </c>
      <c r="E4" s="6">
        <f>SUMIFS(Concentrado!F$2:F122,Concentrado!$B$2:$B122,"="&amp;$A4,Concentrado!$A$2:$A122, "=2009")</f>
        <v>0</v>
      </c>
      <c r="F4" s="6">
        <f>SUMIFS(Concentrado!G$2:G122,Concentrado!$B$2:$B122,"="&amp;$A4,Concentrado!$A$2:$A122, "=2009")</f>
        <v>0</v>
      </c>
      <c r="G4" s="6">
        <f>SUMIFS(Concentrado!H$2:H122,Concentrado!$B$2:$B122,"="&amp;$A4,Concentrado!$A$2:$A122, "=2009")</f>
        <v>0</v>
      </c>
      <c r="H4" s="6">
        <f>SUMIFS(Concentrado!I$2:I122,Concentrado!$B$2:$B122,"="&amp;$A4,Concentrado!$A$2:$A122, "=2009")</f>
        <v>0</v>
      </c>
    </row>
    <row r="5" spans="1:8" x14ac:dyDescent="0.25">
      <c r="A5" s="4" t="s">
        <v>9</v>
      </c>
      <c r="B5" s="6">
        <f>SUMIFS(Concentrado!C$2:C123,Concentrado!$B$2:$B123,"="&amp;$A5,Concentrado!$A$2:$A123, "=2009")</f>
        <v>5</v>
      </c>
      <c r="C5" s="6">
        <f>SUMIFS(Concentrado!D$2:D123,Concentrado!$B$2:$B123,"="&amp;$A5,Concentrado!$A$2:$A123, "=2009")</f>
        <v>15</v>
      </c>
      <c r="D5" s="6">
        <f>SUMIFS(Concentrado!E$2:E123,Concentrado!$B$2:$B123,"="&amp;$A5,Concentrado!$A$2:$A123, "=2009")</f>
        <v>3</v>
      </c>
      <c r="E5" s="6">
        <f>SUMIFS(Concentrado!F$2:F123,Concentrado!$B$2:$B123,"="&amp;$A5,Concentrado!$A$2:$A123, "=2009")</f>
        <v>56</v>
      </c>
      <c r="F5" s="6">
        <f>SUMIFS(Concentrado!G$2:G123,Concentrado!$B$2:$B123,"="&amp;$A5,Concentrado!$A$2:$A123, "=2009")</f>
        <v>1</v>
      </c>
      <c r="G5" s="6">
        <f>SUMIFS(Concentrado!H$2:H123,Concentrado!$B$2:$B123,"="&amp;$A5,Concentrado!$A$2:$A123, "=2009")</f>
        <v>14</v>
      </c>
      <c r="H5" s="6">
        <f>SUMIFS(Concentrado!I$2:I123,Concentrado!$B$2:$B123,"="&amp;$A5,Concentrado!$A$2:$A123, "=2009")</f>
        <v>10</v>
      </c>
    </row>
    <row r="6" spans="1:8" x14ac:dyDescent="0.25">
      <c r="A6" s="4" t="s">
        <v>10</v>
      </c>
      <c r="B6" s="6">
        <f>SUMIFS(Concentrado!C$2:C124,Concentrado!$B$2:$B124,"="&amp;$A6,Concentrado!$A$2:$A124, "=2009")</f>
        <v>3</v>
      </c>
      <c r="C6" s="6">
        <f>SUMIFS(Concentrado!D$2:D124,Concentrado!$B$2:$B124,"="&amp;$A6,Concentrado!$A$2:$A124, "=2009")</f>
        <v>86</v>
      </c>
      <c r="D6" s="6">
        <f>SUMIFS(Concentrado!E$2:E124,Concentrado!$B$2:$B124,"="&amp;$A6,Concentrado!$A$2:$A124, "=2009")</f>
        <v>8</v>
      </c>
      <c r="E6" s="6">
        <f>SUMIFS(Concentrado!F$2:F124,Concentrado!$B$2:$B124,"="&amp;$A6,Concentrado!$A$2:$A124, "=2009")</f>
        <v>45</v>
      </c>
      <c r="F6" s="6">
        <f>SUMIFS(Concentrado!G$2:G124,Concentrado!$B$2:$B124,"="&amp;$A6,Concentrado!$A$2:$A124, "=2009")</f>
        <v>2</v>
      </c>
      <c r="G6" s="6">
        <f>SUMIFS(Concentrado!H$2:H124,Concentrado!$B$2:$B124,"="&amp;$A6,Concentrado!$A$2:$A124, "=2009")</f>
        <v>0</v>
      </c>
      <c r="H6" s="6">
        <f>SUMIFS(Concentrado!I$2:I124,Concentrado!$B$2:$B124,"="&amp;$A6,Concentrado!$A$2:$A124, "=2009")</f>
        <v>0</v>
      </c>
    </row>
    <row r="7" spans="1:8" x14ac:dyDescent="0.25">
      <c r="A7" s="4" t="s">
        <v>11</v>
      </c>
      <c r="B7" s="6">
        <f>SUMIFS(Concentrado!C$2:C125,Concentrado!$B$2:$B125,"="&amp;$A7,Concentrado!$A$2:$A125, "=2009")</f>
        <v>0</v>
      </c>
      <c r="C7" s="6">
        <f>SUMIFS(Concentrado!D$2:D125,Concentrado!$B$2:$B125,"="&amp;$A7,Concentrado!$A$2:$A125, "=2009")</f>
        <v>14</v>
      </c>
      <c r="D7" s="6">
        <f>SUMIFS(Concentrado!E$2:E125,Concentrado!$B$2:$B125,"="&amp;$A7,Concentrado!$A$2:$A125, "=2009")</f>
        <v>0</v>
      </c>
      <c r="E7" s="6">
        <f>SUMIFS(Concentrado!F$2:F125,Concentrado!$B$2:$B125,"="&amp;$A7,Concentrado!$A$2:$A125, "=2009")</f>
        <v>7</v>
      </c>
      <c r="F7" s="6">
        <f>SUMIFS(Concentrado!G$2:G125,Concentrado!$B$2:$B125,"="&amp;$A7,Concentrado!$A$2:$A125, "=2009")</f>
        <v>1</v>
      </c>
      <c r="G7" s="6">
        <f>SUMIFS(Concentrado!H$2:H125,Concentrado!$B$2:$B125,"="&amp;$A7,Concentrado!$A$2:$A125, "=2009")</f>
        <v>0</v>
      </c>
      <c r="H7" s="6">
        <f>SUMIFS(Concentrado!I$2:I125,Concentrado!$B$2:$B125,"="&amp;$A7,Concentrado!$A$2:$A125, "=2009")</f>
        <v>0</v>
      </c>
    </row>
    <row r="8" spans="1:8" x14ac:dyDescent="0.25">
      <c r="A8" s="4" t="s">
        <v>12</v>
      </c>
      <c r="B8" s="6">
        <f>SUMIFS(Concentrado!C$2:C126,Concentrado!$B$2:$B126,"="&amp;$A8,Concentrado!$A$2:$A126, "=2009")</f>
        <v>14</v>
      </c>
      <c r="C8" s="6">
        <f>SUMIFS(Concentrado!D$2:D126,Concentrado!$B$2:$B126,"="&amp;$A8,Concentrado!$A$2:$A126, "=2009")</f>
        <v>163</v>
      </c>
      <c r="D8" s="6">
        <f>SUMIFS(Concentrado!E$2:E126,Concentrado!$B$2:$B126,"="&amp;$A8,Concentrado!$A$2:$A126, "=2009")</f>
        <v>30</v>
      </c>
      <c r="E8" s="6">
        <f>SUMIFS(Concentrado!F$2:F126,Concentrado!$B$2:$B126,"="&amp;$A8,Concentrado!$A$2:$A126, "=2009")</f>
        <v>96</v>
      </c>
      <c r="F8" s="6">
        <f>SUMIFS(Concentrado!G$2:G126,Concentrado!$B$2:$B126,"="&amp;$A8,Concentrado!$A$2:$A126, "=2009")</f>
        <v>31</v>
      </c>
      <c r="G8" s="6">
        <f>SUMIFS(Concentrado!H$2:H126,Concentrado!$B$2:$B126,"="&amp;$A8,Concentrado!$A$2:$A126, "=2009")</f>
        <v>21</v>
      </c>
      <c r="H8" s="6">
        <f>SUMIFS(Concentrado!I$2:I126,Concentrado!$B$2:$B126,"="&amp;$A8,Concentrado!$A$2:$A126, "=2009")</f>
        <v>16</v>
      </c>
    </row>
    <row r="9" spans="1:8" x14ac:dyDescent="0.25">
      <c r="A9" s="4" t="s">
        <v>13</v>
      </c>
      <c r="B9" s="6">
        <f>SUMIFS(Concentrado!C$2:C127,Concentrado!$B$2:$B127,"="&amp;$A9,Concentrado!$A$2:$A127, "=2009")</f>
        <v>0</v>
      </c>
      <c r="C9" s="6">
        <f>SUMIFS(Concentrado!D$2:D127,Concentrado!$B$2:$B127,"="&amp;$A9,Concentrado!$A$2:$A127, "=2009")</f>
        <v>0</v>
      </c>
      <c r="D9" s="6">
        <f>SUMIFS(Concentrado!E$2:E127,Concentrado!$B$2:$B127,"="&amp;$A9,Concentrado!$A$2:$A127, "=2009")</f>
        <v>0</v>
      </c>
      <c r="E9" s="6">
        <f>SUMIFS(Concentrado!F$2:F127,Concentrado!$B$2:$B127,"="&amp;$A9,Concentrado!$A$2:$A127, "=2009")</f>
        <v>0</v>
      </c>
      <c r="F9" s="6">
        <f>SUMIFS(Concentrado!G$2:G127,Concentrado!$B$2:$B127,"="&amp;$A9,Concentrado!$A$2:$A127, "=2009")</f>
        <v>0</v>
      </c>
      <c r="G9" s="6">
        <f>SUMIFS(Concentrado!H$2:H127,Concentrado!$B$2:$B127,"="&amp;$A9,Concentrado!$A$2:$A127, "=2009")</f>
        <v>0</v>
      </c>
      <c r="H9" s="6">
        <f>SUMIFS(Concentrado!I$2:I127,Concentrado!$B$2:$B127,"="&amp;$A9,Concentrado!$A$2:$A127, "=2009")</f>
        <v>0</v>
      </c>
    </row>
    <row r="10" spans="1:8" x14ac:dyDescent="0.25">
      <c r="A10" s="4" t="s">
        <v>14</v>
      </c>
      <c r="B10" s="6">
        <f>SUMIFS(Concentrado!C$2:C128,Concentrado!$B$2:$B128,"="&amp;$A10,Concentrado!$A$2:$A128, "=2009")</f>
        <v>0</v>
      </c>
      <c r="C10" s="6">
        <f>SUMIFS(Concentrado!D$2:D128,Concentrado!$B$2:$B128,"="&amp;$A10,Concentrado!$A$2:$A128, "=2009")</f>
        <v>2</v>
      </c>
      <c r="D10" s="6">
        <f>SUMIFS(Concentrado!E$2:E128,Concentrado!$B$2:$B128,"="&amp;$A10,Concentrado!$A$2:$A128, "=2009")</f>
        <v>1</v>
      </c>
      <c r="E10" s="6">
        <f>SUMIFS(Concentrado!F$2:F128,Concentrado!$B$2:$B128,"="&amp;$A10,Concentrado!$A$2:$A128, "=2009")</f>
        <v>3</v>
      </c>
      <c r="F10" s="6">
        <f>SUMIFS(Concentrado!G$2:G128,Concentrado!$B$2:$B128,"="&amp;$A10,Concentrado!$A$2:$A128, "=2009")</f>
        <v>1</v>
      </c>
      <c r="G10" s="6">
        <f>SUMIFS(Concentrado!H$2:H128,Concentrado!$B$2:$B128,"="&amp;$A10,Concentrado!$A$2:$A128, "=2009")</f>
        <v>0</v>
      </c>
      <c r="H10" s="6">
        <f>SUMIFS(Concentrado!I$2:I128,Concentrado!$B$2:$B128,"="&amp;$A10,Concentrado!$A$2:$A128, "=2009")</f>
        <v>0</v>
      </c>
    </row>
    <row r="11" spans="1:8" x14ac:dyDescent="0.25">
      <c r="A11" s="4" t="s">
        <v>15</v>
      </c>
      <c r="B11" s="6">
        <f>SUMIFS(Concentrado!C$2:C129,Concentrado!$B$2:$B129,"="&amp;$A11,Concentrado!$A$2:$A129, "=2009")</f>
        <v>2</v>
      </c>
      <c r="C11" s="6">
        <f>SUMIFS(Concentrado!D$2:D129,Concentrado!$B$2:$B129,"="&amp;$A11,Concentrado!$A$2:$A129, "=2009")</f>
        <v>4</v>
      </c>
      <c r="D11" s="6">
        <f>SUMIFS(Concentrado!E$2:E129,Concentrado!$B$2:$B129,"="&amp;$A11,Concentrado!$A$2:$A129, "=2009")</f>
        <v>4</v>
      </c>
      <c r="E11" s="6">
        <f>SUMIFS(Concentrado!F$2:F129,Concentrado!$B$2:$B129,"="&amp;$A11,Concentrado!$A$2:$A129, "=2009")</f>
        <v>4</v>
      </c>
      <c r="F11" s="6">
        <f>SUMIFS(Concentrado!G$2:G129,Concentrado!$B$2:$B129,"="&amp;$A11,Concentrado!$A$2:$A129, "=2009")</f>
        <v>4</v>
      </c>
      <c r="G11" s="6">
        <f>SUMIFS(Concentrado!H$2:H129,Concentrado!$B$2:$B129,"="&amp;$A11,Concentrado!$A$2:$A129, "=2009")</f>
        <v>2</v>
      </c>
      <c r="H11" s="6">
        <f>SUMIFS(Concentrado!I$2:I129,Concentrado!$B$2:$B129,"="&amp;$A11,Concentrado!$A$2:$A129, "=2009")</f>
        <v>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"=2008")</f>
        <v>0</v>
      </c>
      <c r="C2" s="6">
        <f>SUMIFS(Concentrado!D$2:D120,Concentrado!$B$2:$B120,"="&amp;$A2,Concentrado!$A$2:$A120, "=2008")</f>
        <v>0</v>
      </c>
      <c r="D2" s="6">
        <f>SUMIFS(Concentrado!E$2:E120,Concentrado!$B$2:$B120,"="&amp;$A2,Concentrado!$A$2:$A120, "=2008")</f>
        <v>0</v>
      </c>
      <c r="E2" s="6">
        <f>SUMIFS(Concentrado!F$2:F120,Concentrado!$B$2:$B120,"="&amp;$A2,Concentrado!$A$2:$A120, "=2008")</f>
        <v>0</v>
      </c>
      <c r="F2" s="6">
        <f>SUMIFS(Concentrado!G$2:G120,Concentrado!$B$2:$B120,"="&amp;$A2,Concentrado!$A$2:$A120, "=2008")</f>
        <v>0</v>
      </c>
      <c r="G2" s="6">
        <f>SUMIFS(Concentrado!H$2:H120,Concentrado!$B$2:$B120,"="&amp;$A2,Concentrado!$A$2:$A120, "=2008")</f>
        <v>0</v>
      </c>
      <c r="H2" s="6">
        <f>SUMIFS(Concentrado!I$2:I120,Concentrado!$B$2:$B120,"="&amp;$A2,Concentrado!$A$2:$A120, "=2008")</f>
        <v>0</v>
      </c>
    </row>
    <row r="3" spans="1:8" x14ac:dyDescent="0.2">
      <c r="A3" s="4" t="s">
        <v>7</v>
      </c>
      <c r="B3" s="6">
        <f>SUMIFS(Concentrado!C$2:C121,Concentrado!$B$2:$B121,"="&amp;$A3,Concentrado!$A$2:$A121, "=2008")</f>
        <v>1</v>
      </c>
      <c r="C3" s="6">
        <f>SUMIFS(Concentrado!D$2:D121,Concentrado!$B$2:$B121,"="&amp;$A3,Concentrado!$A$2:$A121, "=2008")</f>
        <v>10</v>
      </c>
      <c r="D3" s="6">
        <f>SUMIFS(Concentrado!E$2:E121,Concentrado!$B$2:$B121,"="&amp;$A3,Concentrado!$A$2:$A121, "=2008")</f>
        <v>5</v>
      </c>
      <c r="E3" s="6">
        <f>SUMIFS(Concentrado!F$2:F121,Concentrado!$B$2:$B121,"="&amp;$A3,Concentrado!$A$2:$A121, "=2008")</f>
        <v>12</v>
      </c>
      <c r="F3" s="6">
        <f>SUMIFS(Concentrado!G$2:G121,Concentrado!$B$2:$B121,"="&amp;$A3,Concentrado!$A$2:$A121, "=2008")</f>
        <v>2</v>
      </c>
      <c r="G3" s="6">
        <f>SUMIFS(Concentrado!H$2:H121,Concentrado!$B$2:$B121,"="&amp;$A3,Concentrado!$A$2:$A121, "=2008")</f>
        <v>2</v>
      </c>
      <c r="H3" s="6">
        <f>SUMIFS(Concentrado!I$2:I121,Concentrado!$B$2:$B121,"="&amp;$A3,Concentrado!$A$2:$A121, "=2008")</f>
        <v>2</v>
      </c>
    </row>
    <row r="4" spans="1:8" x14ac:dyDescent="0.2">
      <c r="A4" s="4" t="s">
        <v>8</v>
      </c>
      <c r="B4" s="6">
        <f>SUMIFS(Concentrado!C$2:C122,Concentrado!$B$2:$B122,"="&amp;$A4,Concentrado!$A$2:$A122, "=2008")</f>
        <v>0</v>
      </c>
      <c r="C4" s="6">
        <f>SUMIFS(Concentrado!D$2:D122,Concentrado!$B$2:$B122,"="&amp;$A4,Concentrado!$A$2:$A122, "=2008")</f>
        <v>6</v>
      </c>
      <c r="D4" s="6">
        <f>SUMIFS(Concentrado!E$2:E122,Concentrado!$B$2:$B122,"="&amp;$A4,Concentrado!$A$2:$A122, "=2008")</f>
        <v>0</v>
      </c>
      <c r="E4" s="6">
        <f>SUMIFS(Concentrado!F$2:F122,Concentrado!$B$2:$B122,"="&amp;$A4,Concentrado!$A$2:$A122, "=2008")</f>
        <v>0</v>
      </c>
      <c r="F4" s="6">
        <f>SUMIFS(Concentrado!G$2:G122,Concentrado!$B$2:$B122,"="&amp;$A4,Concentrado!$A$2:$A122, "=2008")</f>
        <v>0</v>
      </c>
      <c r="G4" s="6">
        <f>SUMIFS(Concentrado!H$2:H122,Concentrado!$B$2:$B122,"="&amp;$A4,Concentrado!$A$2:$A122, "=2008")</f>
        <v>0</v>
      </c>
      <c r="H4" s="6">
        <f>SUMIFS(Concentrado!I$2:I122,Concentrado!$B$2:$B122,"="&amp;$A4,Concentrado!$A$2:$A122, "=2008")</f>
        <v>0</v>
      </c>
    </row>
    <row r="5" spans="1:8" x14ac:dyDescent="0.2">
      <c r="A5" s="4" t="s">
        <v>9</v>
      </c>
      <c r="B5" s="6">
        <f>SUMIFS(Concentrado!C$2:C123,Concentrado!$B$2:$B123,"="&amp;$A5,Concentrado!$A$2:$A123, "=2008")</f>
        <v>5</v>
      </c>
      <c r="C5" s="6">
        <f>SUMIFS(Concentrado!D$2:D123,Concentrado!$B$2:$B123,"="&amp;$A5,Concentrado!$A$2:$A123, "=2008")</f>
        <v>14</v>
      </c>
      <c r="D5" s="6">
        <f>SUMIFS(Concentrado!E$2:E123,Concentrado!$B$2:$B123,"="&amp;$A5,Concentrado!$A$2:$A123, "=2008")</f>
        <v>2</v>
      </c>
      <c r="E5" s="6">
        <f>SUMIFS(Concentrado!F$2:F123,Concentrado!$B$2:$B123,"="&amp;$A5,Concentrado!$A$2:$A123, "=2008")</f>
        <v>51</v>
      </c>
      <c r="F5" s="6">
        <f>SUMIFS(Concentrado!G$2:G123,Concentrado!$B$2:$B123,"="&amp;$A5,Concentrado!$A$2:$A123, "=2008")</f>
        <v>1</v>
      </c>
      <c r="G5" s="6">
        <f>SUMIFS(Concentrado!H$2:H123,Concentrado!$B$2:$B123,"="&amp;$A5,Concentrado!$A$2:$A123, "=2008")</f>
        <v>14</v>
      </c>
      <c r="H5" s="6">
        <f>SUMIFS(Concentrado!I$2:I123,Concentrado!$B$2:$B123,"="&amp;$A5,Concentrado!$A$2:$A123, "=2008")</f>
        <v>10</v>
      </c>
    </row>
    <row r="6" spans="1:8" x14ac:dyDescent="0.2">
      <c r="A6" s="4" t="s">
        <v>10</v>
      </c>
      <c r="B6" s="6">
        <f>SUMIFS(Concentrado!C$2:C124,Concentrado!$B$2:$B124,"="&amp;$A6,Concentrado!$A$2:$A124, "=2008")</f>
        <v>3</v>
      </c>
      <c r="C6" s="6">
        <f>SUMIFS(Concentrado!D$2:D124,Concentrado!$B$2:$B124,"="&amp;$A6,Concentrado!$A$2:$A124, "=2008")</f>
        <v>69</v>
      </c>
      <c r="D6" s="6">
        <f>SUMIFS(Concentrado!E$2:E124,Concentrado!$B$2:$B124,"="&amp;$A6,Concentrado!$A$2:$A124, "=2008")</f>
        <v>7</v>
      </c>
      <c r="E6" s="6">
        <f>SUMIFS(Concentrado!F$2:F124,Concentrado!$B$2:$B124,"="&amp;$A6,Concentrado!$A$2:$A124, "=2008")</f>
        <v>46</v>
      </c>
      <c r="F6" s="6">
        <f>SUMIFS(Concentrado!G$2:G124,Concentrado!$B$2:$B124,"="&amp;$A6,Concentrado!$A$2:$A124, "=2008")</f>
        <v>2</v>
      </c>
      <c r="G6" s="6">
        <f>SUMIFS(Concentrado!H$2:H124,Concentrado!$B$2:$B124,"="&amp;$A6,Concentrado!$A$2:$A124, "=2008")</f>
        <v>0</v>
      </c>
      <c r="H6" s="6">
        <f>SUMIFS(Concentrado!I$2:I124,Concentrado!$B$2:$B124,"="&amp;$A6,Concentrado!$A$2:$A124, "=2008")</f>
        <v>0</v>
      </c>
    </row>
    <row r="7" spans="1:8" x14ac:dyDescent="0.2">
      <c r="A7" s="4" t="s">
        <v>11</v>
      </c>
      <c r="B7" s="6">
        <f>SUMIFS(Concentrado!C$2:C125,Concentrado!$B$2:$B125,"="&amp;$A7,Concentrado!$A$2:$A125, "=2008")</f>
        <v>0</v>
      </c>
      <c r="C7" s="6">
        <f>SUMIFS(Concentrado!D$2:D125,Concentrado!$B$2:$B125,"="&amp;$A7,Concentrado!$A$2:$A125, "=2008")</f>
        <v>14</v>
      </c>
      <c r="D7" s="6">
        <f>SUMIFS(Concentrado!E$2:E125,Concentrado!$B$2:$B125,"="&amp;$A7,Concentrado!$A$2:$A125, "=2008")</f>
        <v>0</v>
      </c>
      <c r="E7" s="6">
        <f>SUMIFS(Concentrado!F$2:F125,Concentrado!$B$2:$B125,"="&amp;$A7,Concentrado!$A$2:$A125, "=2008")</f>
        <v>7</v>
      </c>
      <c r="F7" s="6">
        <f>SUMIFS(Concentrado!G$2:G125,Concentrado!$B$2:$B125,"="&amp;$A7,Concentrado!$A$2:$A125, "=2008")</f>
        <v>1</v>
      </c>
      <c r="G7" s="6">
        <f>SUMIFS(Concentrado!H$2:H125,Concentrado!$B$2:$B125,"="&amp;$A7,Concentrado!$A$2:$A125, "=2008")</f>
        <v>0</v>
      </c>
      <c r="H7" s="6">
        <f>SUMIFS(Concentrado!I$2:I125,Concentrado!$B$2:$B125,"="&amp;$A7,Concentrado!$A$2:$A125, "=2008")</f>
        <v>0</v>
      </c>
    </row>
    <row r="8" spans="1:8" x14ac:dyDescent="0.2">
      <c r="A8" s="4" t="s">
        <v>12</v>
      </c>
      <c r="B8" s="6">
        <f>SUMIFS(Concentrado!C$2:C126,Concentrado!$B$2:$B126,"="&amp;$A8,Concentrado!$A$2:$A126, "=2008")</f>
        <v>14</v>
      </c>
      <c r="C8" s="6">
        <f>SUMIFS(Concentrado!D$2:D126,Concentrado!$B$2:$B126,"="&amp;$A8,Concentrado!$A$2:$A126, "=2008")</f>
        <v>159</v>
      </c>
      <c r="D8" s="6">
        <f>SUMIFS(Concentrado!E$2:E126,Concentrado!$B$2:$B126,"="&amp;$A8,Concentrado!$A$2:$A126, "=2008")</f>
        <v>25</v>
      </c>
      <c r="E8" s="6">
        <f>SUMIFS(Concentrado!F$2:F126,Concentrado!$B$2:$B126,"="&amp;$A8,Concentrado!$A$2:$A126, "=2008")</f>
        <v>93</v>
      </c>
      <c r="F8" s="6">
        <f>SUMIFS(Concentrado!G$2:G126,Concentrado!$B$2:$B126,"="&amp;$A8,Concentrado!$A$2:$A126, "=2008")</f>
        <v>25</v>
      </c>
      <c r="G8" s="6">
        <f>SUMIFS(Concentrado!H$2:H126,Concentrado!$B$2:$B126,"="&amp;$A8,Concentrado!$A$2:$A126, "=2008")</f>
        <v>22</v>
      </c>
      <c r="H8" s="6">
        <f>SUMIFS(Concentrado!I$2:I126,Concentrado!$B$2:$B126,"="&amp;$A8,Concentrado!$A$2:$A126, "=2008")</f>
        <v>16</v>
      </c>
    </row>
    <row r="9" spans="1:8" x14ac:dyDescent="0.2">
      <c r="A9" s="4" t="s">
        <v>13</v>
      </c>
      <c r="B9" s="6">
        <f>SUMIFS(Concentrado!C$2:C127,Concentrado!$B$2:$B127,"="&amp;$A9,Concentrado!$A$2:$A127, "=2008")</f>
        <v>0</v>
      </c>
      <c r="C9" s="6">
        <f>SUMIFS(Concentrado!D$2:D127,Concentrado!$B$2:$B127,"="&amp;$A9,Concentrado!$A$2:$A127, "=2008")</f>
        <v>0</v>
      </c>
      <c r="D9" s="6">
        <f>SUMIFS(Concentrado!E$2:E127,Concentrado!$B$2:$B127,"="&amp;$A9,Concentrado!$A$2:$A127, "=2008")</f>
        <v>0</v>
      </c>
      <c r="E9" s="6">
        <f>SUMIFS(Concentrado!F$2:F127,Concentrado!$B$2:$B127,"="&amp;$A9,Concentrado!$A$2:$A127, "=2008")</f>
        <v>0</v>
      </c>
      <c r="F9" s="6">
        <f>SUMIFS(Concentrado!G$2:G127,Concentrado!$B$2:$B127,"="&amp;$A9,Concentrado!$A$2:$A127, "=2008")</f>
        <v>0</v>
      </c>
      <c r="G9" s="6">
        <f>SUMIFS(Concentrado!H$2:H127,Concentrado!$B$2:$B127,"="&amp;$A9,Concentrado!$A$2:$A127, "=2008")</f>
        <v>0</v>
      </c>
      <c r="H9" s="6">
        <f>SUMIFS(Concentrado!I$2:I127,Concentrado!$B$2:$B127,"="&amp;$A9,Concentrado!$A$2:$A127, "=2008")</f>
        <v>0</v>
      </c>
    </row>
    <row r="10" spans="1:8" x14ac:dyDescent="0.2">
      <c r="A10" s="4" t="s">
        <v>14</v>
      </c>
      <c r="B10" s="6">
        <f>SUMIFS(Concentrado!C$2:C128,Concentrado!$B$2:$B128,"="&amp;$A10,Concentrado!$A$2:$A128, "=2008")</f>
        <v>0</v>
      </c>
      <c r="C10" s="6">
        <f>SUMIFS(Concentrado!D$2:D128,Concentrado!$B$2:$B128,"="&amp;$A10,Concentrado!$A$2:$A128, "=2008")</f>
        <v>2</v>
      </c>
      <c r="D10" s="6">
        <f>SUMIFS(Concentrado!E$2:E128,Concentrado!$B$2:$B128,"="&amp;$A10,Concentrado!$A$2:$A128, "=2008")</f>
        <v>1</v>
      </c>
      <c r="E10" s="6">
        <f>SUMIFS(Concentrado!F$2:F128,Concentrado!$B$2:$B128,"="&amp;$A10,Concentrado!$A$2:$A128, "=2008")</f>
        <v>5</v>
      </c>
      <c r="F10" s="6">
        <f>SUMIFS(Concentrado!G$2:G128,Concentrado!$B$2:$B128,"="&amp;$A10,Concentrado!$A$2:$A128, "=2008")</f>
        <v>1</v>
      </c>
      <c r="G10" s="6">
        <f>SUMIFS(Concentrado!H$2:H128,Concentrado!$B$2:$B128,"="&amp;$A10,Concentrado!$A$2:$A128, "=2008")</f>
        <v>0</v>
      </c>
      <c r="H10" s="6">
        <f>SUMIFS(Concentrado!I$2:I128,Concentrado!$B$2:$B128,"="&amp;$A10,Concentrado!$A$2:$A128, "=2008")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"=2008")</f>
        <v>2</v>
      </c>
      <c r="C11" s="6">
        <f>SUMIFS(Concentrado!D$2:D129,Concentrado!$B$2:$B129,"="&amp;$A11,Concentrado!$A$2:$A129, "=2008")</f>
        <v>4</v>
      </c>
      <c r="D11" s="6">
        <f>SUMIFS(Concentrado!E$2:E129,Concentrado!$B$2:$B129,"="&amp;$A11,Concentrado!$A$2:$A129, "=2008")</f>
        <v>4</v>
      </c>
      <c r="E11" s="6">
        <f>SUMIFS(Concentrado!F$2:F129,Concentrado!$B$2:$B129,"="&amp;$A11,Concentrado!$A$2:$A129, "=2008")</f>
        <v>4</v>
      </c>
      <c r="F11" s="6">
        <f>SUMIFS(Concentrado!G$2:G129,Concentrado!$B$2:$B129,"="&amp;$A11,Concentrado!$A$2:$A129, "=2008")</f>
        <v>4</v>
      </c>
      <c r="G11" s="6">
        <f>SUMIFS(Concentrado!H$2:H129,Concentrado!$B$2:$B129,"="&amp;$A11,Concentrado!$A$2:$A129, "=2008")</f>
        <v>2</v>
      </c>
      <c r="H11" s="6">
        <f>SUMIFS(Concentrado!I$2:I129,Concentrado!$B$2:$B129,"="&amp;$A11,Concentrado!$A$2:$A129, "=2008")</f>
        <v>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"=2007")</f>
        <v>0</v>
      </c>
      <c r="C2" s="6">
        <f>SUMIFS(Concentrado!D$2:D120,Concentrado!$B$2:$B120,"="&amp;$A2,Concentrado!$A$2:$A120, "=2007")</f>
        <v>0</v>
      </c>
      <c r="D2" s="6">
        <f>SUMIFS(Concentrado!E$2:E120,Concentrado!$B$2:$B120,"="&amp;$A2,Concentrado!$A$2:$A120, "=2007")</f>
        <v>0</v>
      </c>
      <c r="E2" s="6">
        <f>SUMIFS(Concentrado!F$2:F120,Concentrado!$B$2:$B120,"="&amp;$A2,Concentrado!$A$2:$A120, "=2007")</f>
        <v>0</v>
      </c>
      <c r="F2" s="6">
        <f>SUMIFS(Concentrado!G$2:G120,Concentrado!$B$2:$B120,"="&amp;$A2,Concentrado!$A$2:$A120, "=2007")</f>
        <v>0</v>
      </c>
      <c r="G2" s="6">
        <f>SUMIFS(Concentrado!H$2:H120,Concentrado!$B$2:$B120,"="&amp;$A2,Concentrado!$A$2:$A120, "=2007")</f>
        <v>0</v>
      </c>
      <c r="H2" s="6">
        <f>SUMIFS(Concentrado!I$2:I120,Concentrado!$B$2:$B120,"="&amp;$A2,Concentrado!$A$2:$A120, "=2007")</f>
        <v>0</v>
      </c>
    </row>
    <row r="3" spans="1:8" x14ac:dyDescent="0.2">
      <c r="A3" s="4" t="s">
        <v>7</v>
      </c>
      <c r="B3" s="6">
        <f>SUMIFS(Concentrado!C$2:C121,Concentrado!$B$2:$B121,"="&amp;$A3,Concentrado!$A$2:$A121, "=2007")</f>
        <v>1</v>
      </c>
      <c r="C3" s="6">
        <f>SUMIFS(Concentrado!D$2:D121,Concentrado!$B$2:$B121,"="&amp;$A3,Concentrado!$A$2:$A121, "=2007")</f>
        <v>7</v>
      </c>
      <c r="D3" s="6">
        <f>SUMIFS(Concentrado!E$2:E121,Concentrado!$B$2:$B121,"="&amp;$A3,Concentrado!$A$2:$A121, "=2007")</f>
        <v>3</v>
      </c>
      <c r="E3" s="6">
        <f>SUMIFS(Concentrado!F$2:F121,Concentrado!$B$2:$B121,"="&amp;$A3,Concentrado!$A$2:$A121, "=2007")</f>
        <v>8</v>
      </c>
      <c r="F3" s="6">
        <f>SUMIFS(Concentrado!G$2:G121,Concentrado!$B$2:$B121,"="&amp;$A3,Concentrado!$A$2:$A121, "=2007")</f>
        <v>2</v>
      </c>
      <c r="G3" s="6">
        <f>SUMIFS(Concentrado!H$2:H121,Concentrado!$B$2:$B121,"="&amp;$A3,Concentrado!$A$2:$A121, "=2007")</f>
        <v>1</v>
      </c>
      <c r="H3" s="6">
        <f>SUMIFS(Concentrado!I$2:I121,Concentrado!$B$2:$B121,"="&amp;$A3,Concentrado!$A$2:$A121, "=2007")</f>
        <v>2</v>
      </c>
    </row>
    <row r="4" spans="1:8" x14ac:dyDescent="0.2">
      <c r="A4" s="4" t="s">
        <v>8</v>
      </c>
      <c r="B4" s="6">
        <f>SUMIFS(Concentrado!C$2:C122,Concentrado!$B$2:$B122,"="&amp;$A4,Concentrado!$A$2:$A122, "=2007")</f>
        <v>0</v>
      </c>
      <c r="C4" s="6">
        <f>SUMIFS(Concentrado!D$2:D122,Concentrado!$B$2:$B122,"="&amp;$A4,Concentrado!$A$2:$A122, "=2007")</f>
        <v>5</v>
      </c>
      <c r="D4" s="6">
        <f>SUMIFS(Concentrado!E$2:E122,Concentrado!$B$2:$B122,"="&amp;$A4,Concentrado!$A$2:$A122, "=2007")</f>
        <v>0</v>
      </c>
      <c r="E4" s="6">
        <f>SUMIFS(Concentrado!F$2:F122,Concentrado!$B$2:$B122,"="&amp;$A4,Concentrado!$A$2:$A122, "=2007")</f>
        <v>0</v>
      </c>
      <c r="F4" s="6">
        <f>SUMIFS(Concentrado!G$2:G122,Concentrado!$B$2:$B122,"="&amp;$A4,Concentrado!$A$2:$A122, "=2007")</f>
        <v>0</v>
      </c>
      <c r="G4" s="6">
        <f>SUMIFS(Concentrado!H$2:H122,Concentrado!$B$2:$B122,"="&amp;$A4,Concentrado!$A$2:$A122, "=2007")</f>
        <v>0</v>
      </c>
      <c r="H4" s="6">
        <f>SUMIFS(Concentrado!I$2:I122,Concentrado!$B$2:$B122,"="&amp;$A4,Concentrado!$A$2:$A122, "=2007")</f>
        <v>0</v>
      </c>
    </row>
    <row r="5" spans="1:8" x14ac:dyDescent="0.2">
      <c r="A5" s="4" t="s">
        <v>9</v>
      </c>
      <c r="B5" s="6">
        <f>SUMIFS(Concentrado!C$2:C123,Concentrado!$B$2:$B123,"="&amp;$A5,Concentrado!$A$2:$A123, "=2007")</f>
        <v>5</v>
      </c>
      <c r="C5" s="6">
        <f>SUMIFS(Concentrado!D$2:D123,Concentrado!$B$2:$B123,"="&amp;$A5,Concentrado!$A$2:$A123, "=2007")</f>
        <v>12</v>
      </c>
      <c r="D5" s="6">
        <f>SUMIFS(Concentrado!E$2:E123,Concentrado!$B$2:$B123,"="&amp;$A5,Concentrado!$A$2:$A123, "=2007")</f>
        <v>0</v>
      </c>
      <c r="E5" s="6">
        <f>SUMIFS(Concentrado!F$2:F123,Concentrado!$B$2:$B123,"="&amp;$A5,Concentrado!$A$2:$A123, "=2007")</f>
        <v>48</v>
      </c>
      <c r="F5" s="6">
        <f>SUMIFS(Concentrado!G$2:G123,Concentrado!$B$2:$B123,"="&amp;$A5,Concentrado!$A$2:$A123, "=2007")</f>
        <v>0</v>
      </c>
      <c r="G5" s="6">
        <f>SUMIFS(Concentrado!H$2:H123,Concentrado!$B$2:$B123,"="&amp;$A5,Concentrado!$A$2:$A123, "=2007")</f>
        <v>13</v>
      </c>
      <c r="H5" s="6">
        <f>SUMIFS(Concentrado!I$2:I123,Concentrado!$B$2:$B123,"="&amp;$A5,Concentrado!$A$2:$A123, "=2007")</f>
        <v>10</v>
      </c>
    </row>
    <row r="6" spans="1:8" x14ac:dyDescent="0.2">
      <c r="A6" s="4" t="s">
        <v>10</v>
      </c>
      <c r="B6" s="6">
        <f>SUMIFS(Concentrado!C$2:C124,Concentrado!$B$2:$B124,"="&amp;$A6,Concentrado!$A$2:$A124, "=2007")</f>
        <v>3</v>
      </c>
      <c r="C6" s="6">
        <f>SUMIFS(Concentrado!D$2:D124,Concentrado!$B$2:$B124,"="&amp;$A6,Concentrado!$A$2:$A124, "=2007")</f>
        <v>65</v>
      </c>
      <c r="D6" s="6">
        <f>SUMIFS(Concentrado!E$2:E124,Concentrado!$B$2:$B124,"="&amp;$A6,Concentrado!$A$2:$A124, "=2007")</f>
        <v>7</v>
      </c>
      <c r="E6" s="6">
        <f>SUMIFS(Concentrado!F$2:F124,Concentrado!$B$2:$B124,"="&amp;$A6,Concentrado!$A$2:$A124, "=2007")</f>
        <v>44</v>
      </c>
      <c r="F6" s="6">
        <f>SUMIFS(Concentrado!G$2:G124,Concentrado!$B$2:$B124,"="&amp;$A6,Concentrado!$A$2:$A124, "=2007")</f>
        <v>2</v>
      </c>
      <c r="G6" s="6">
        <f>SUMIFS(Concentrado!H$2:H124,Concentrado!$B$2:$B124,"="&amp;$A6,Concentrado!$A$2:$A124, "=2007")</f>
        <v>0</v>
      </c>
      <c r="H6" s="6">
        <f>SUMIFS(Concentrado!I$2:I124,Concentrado!$B$2:$B124,"="&amp;$A6,Concentrado!$A$2:$A124, "=2007")</f>
        <v>0</v>
      </c>
    </row>
    <row r="7" spans="1:8" x14ac:dyDescent="0.2">
      <c r="A7" s="4" t="s">
        <v>11</v>
      </c>
      <c r="B7" s="6">
        <f>SUMIFS(Concentrado!C$2:C125,Concentrado!$B$2:$B125,"="&amp;$A7,Concentrado!$A$2:$A125, "=2007")</f>
        <v>0</v>
      </c>
      <c r="C7" s="6">
        <f>SUMIFS(Concentrado!D$2:D125,Concentrado!$B$2:$B125,"="&amp;$A7,Concentrado!$A$2:$A125, "=2007")</f>
        <v>14</v>
      </c>
      <c r="D7" s="6">
        <f>SUMIFS(Concentrado!E$2:E125,Concentrado!$B$2:$B125,"="&amp;$A7,Concentrado!$A$2:$A125, "=2007")</f>
        <v>0</v>
      </c>
      <c r="E7" s="6">
        <f>SUMIFS(Concentrado!F$2:F125,Concentrado!$B$2:$B125,"="&amp;$A7,Concentrado!$A$2:$A125, "=2007")</f>
        <v>7</v>
      </c>
      <c r="F7" s="6">
        <f>SUMIFS(Concentrado!G$2:G125,Concentrado!$B$2:$B125,"="&amp;$A7,Concentrado!$A$2:$A125, "=2007")</f>
        <v>1</v>
      </c>
      <c r="G7" s="6">
        <f>SUMIFS(Concentrado!H$2:H125,Concentrado!$B$2:$B125,"="&amp;$A7,Concentrado!$A$2:$A125, "=2007")</f>
        <v>0</v>
      </c>
      <c r="H7" s="6">
        <f>SUMIFS(Concentrado!I$2:I125,Concentrado!$B$2:$B125,"="&amp;$A7,Concentrado!$A$2:$A125, "=2007")</f>
        <v>0</v>
      </c>
    </row>
    <row r="8" spans="1:8" x14ac:dyDescent="0.2">
      <c r="A8" s="4" t="s">
        <v>12</v>
      </c>
      <c r="B8" s="6">
        <f>SUMIFS(Concentrado!C$2:C126,Concentrado!$B$2:$B126,"="&amp;$A8,Concentrado!$A$2:$A126, "=2007")</f>
        <v>13</v>
      </c>
      <c r="C8" s="6">
        <f>SUMIFS(Concentrado!D$2:D126,Concentrado!$B$2:$B126,"="&amp;$A8,Concentrado!$A$2:$A126, "=2007")</f>
        <v>125</v>
      </c>
      <c r="D8" s="6">
        <f>SUMIFS(Concentrado!E$2:E126,Concentrado!$B$2:$B126,"="&amp;$A8,Concentrado!$A$2:$A126, "=2007")</f>
        <v>24</v>
      </c>
      <c r="E8" s="6">
        <f>SUMIFS(Concentrado!F$2:F126,Concentrado!$B$2:$B126,"="&amp;$A8,Concentrado!$A$2:$A126, "=2007")</f>
        <v>97</v>
      </c>
      <c r="F8" s="6">
        <f>SUMIFS(Concentrado!G$2:G126,Concentrado!$B$2:$B126,"="&amp;$A8,Concentrado!$A$2:$A126, "=2007")</f>
        <v>25</v>
      </c>
      <c r="G8" s="6">
        <f>SUMIFS(Concentrado!H$2:H126,Concentrado!$B$2:$B126,"="&amp;$A8,Concentrado!$A$2:$A126, "=2007")</f>
        <v>22</v>
      </c>
      <c r="H8" s="6">
        <f>SUMIFS(Concentrado!I$2:I126,Concentrado!$B$2:$B126,"="&amp;$A8,Concentrado!$A$2:$A126, "=2007")</f>
        <v>23</v>
      </c>
    </row>
    <row r="9" spans="1:8" x14ac:dyDescent="0.2">
      <c r="A9" s="4" t="s">
        <v>13</v>
      </c>
      <c r="B9" s="6">
        <f>SUMIFS(Concentrado!C$2:C127,Concentrado!$B$2:$B127,"="&amp;$A9,Concentrado!$A$2:$A127, "=2007")</f>
        <v>0</v>
      </c>
      <c r="C9" s="6">
        <f>SUMIFS(Concentrado!D$2:D127,Concentrado!$B$2:$B127,"="&amp;$A9,Concentrado!$A$2:$A127, "=2007")</f>
        <v>0</v>
      </c>
      <c r="D9" s="6">
        <f>SUMIFS(Concentrado!E$2:E127,Concentrado!$B$2:$B127,"="&amp;$A9,Concentrado!$A$2:$A127, "=2007")</f>
        <v>0</v>
      </c>
      <c r="E9" s="6">
        <f>SUMIFS(Concentrado!F$2:F127,Concentrado!$B$2:$B127,"="&amp;$A9,Concentrado!$A$2:$A127, "=2007")</f>
        <v>0</v>
      </c>
      <c r="F9" s="6">
        <f>SUMIFS(Concentrado!G$2:G127,Concentrado!$B$2:$B127,"="&amp;$A9,Concentrado!$A$2:$A127, "=2007")</f>
        <v>0</v>
      </c>
      <c r="G9" s="6">
        <f>SUMIFS(Concentrado!H$2:H127,Concentrado!$B$2:$B127,"="&amp;$A9,Concentrado!$A$2:$A127, "=2007")</f>
        <v>0</v>
      </c>
      <c r="H9" s="6">
        <f>SUMIFS(Concentrado!I$2:I127,Concentrado!$B$2:$B127,"="&amp;$A9,Concentrado!$A$2:$A127, "=2007")</f>
        <v>0</v>
      </c>
    </row>
    <row r="10" spans="1:8" x14ac:dyDescent="0.2">
      <c r="A10" s="4" t="s">
        <v>14</v>
      </c>
      <c r="B10" s="6">
        <f>SUMIFS(Concentrado!C$2:C128,Concentrado!$B$2:$B128,"="&amp;$A10,Concentrado!$A$2:$A128, "=2007")</f>
        <v>0</v>
      </c>
      <c r="C10" s="6">
        <f>SUMIFS(Concentrado!D$2:D128,Concentrado!$B$2:$B128,"="&amp;$A10,Concentrado!$A$2:$A128, "=2007")</f>
        <v>2</v>
      </c>
      <c r="D10" s="6">
        <f>SUMIFS(Concentrado!E$2:E128,Concentrado!$B$2:$B128,"="&amp;$A10,Concentrado!$A$2:$A128, "=2007")</f>
        <v>1</v>
      </c>
      <c r="E10" s="6">
        <f>SUMIFS(Concentrado!F$2:F128,Concentrado!$B$2:$B128,"="&amp;$A10,Concentrado!$A$2:$A128, "=2007")</f>
        <v>5</v>
      </c>
      <c r="F10" s="6">
        <f>SUMIFS(Concentrado!G$2:G128,Concentrado!$B$2:$B128,"="&amp;$A10,Concentrado!$A$2:$A128, "=2007")</f>
        <v>1</v>
      </c>
      <c r="G10" s="6">
        <f>SUMIFS(Concentrado!H$2:H128,Concentrado!$B$2:$B128,"="&amp;$A10,Concentrado!$A$2:$A128, "=2007")</f>
        <v>0</v>
      </c>
      <c r="H10" s="6">
        <f>SUMIFS(Concentrado!I$2:I128,Concentrado!$B$2:$B128,"="&amp;$A10,Concentrado!$A$2:$A128, "=2007")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"=2007")</f>
        <v>1</v>
      </c>
      <c r="C11" s="6">
        <f>SUMIFS(Concentrado!D$2:D129,Concentrado!$B$2:$B129,"="&amp;$A11,Concentrado!$A$2:$A129, "=2007")</f>
        <v>2</v>
      </c>
      <c r="D11" s="6">
        <f>SUMIFS(Concentrado!E$2:E129,Concentrado!$B$2:$B129,"="&amp;$A11,Concentrado!$A$2:$A129, "=2007")</f>
        <v>1</v>
      </c>
      <c r="E11" s="6">
        <f>SUMIFS(Concentrado!F$2:F129,Concentrado!$B$2:$B129,"="&amp;$A11,Concentrado!$A$2:$A129, "=2007")</f>
        <v>2</v>
      </c>
      <c r="F11" s="6">
        <f>SUMIFS(Concentrado!G$2:G129,Concentrado!$B$2:$B129,"="&amp;$A11,Concentrado!$A$2:$A129, "=2007")</f>
        <v>1</v>
      </c>
      <c r="G11" s="6">
        <f>SUMIFS(Concentrado!H$2:H129,Concentrado!$B$2:$B129,"="&amp;$A11,Concentrado!$A$2:$A129, "=2007")</f>
        <v>0</v>
      </c>
      <c r="H11" s="6">
        <f>SUMIFS(Concentrado!I$2:I129,Concentrado!$B$2:$B129,"="&amp;$A11,Concentrado!$A$2:$A129, "=2007")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1" topLeftCell="A2" activePane="bottomLeft" state="frozen"/>
      <selection activeCell="B1" sqref="B1:H1"/>
      <selection pane="bottomLeft" activeCell="D21" sqref="D2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"=2017")</f>
        <v>0</v>
      </c>
      <c r="C2" s="6">
        <f>SUMIFS(Concentrado!D$2:D120,Concentrado!$B$2:$B120,"="&amp;$A2,Concentrado!$A$2:$A120, "=2017")</f>
        <v>0</v>
      </c>
      <c r="D2" s="6">
        <f>SUMIFS(Concentrado!E$2:E120,Concentrado!$B$2:$B120,"="&amp;$A2,Concentrado!$A$2:$A120, "=2017")</f>
        <v>0</v>
      </c>
      <c r="E2" s="6">
        <f>SUMIFS(Concentrado!F$2:F120,Concentrado!$B$2:$B120,"="&amp;$A2,Concentrado!$A$2:$A120, "=2017")</f>
        <v>0</v>
      </c>
      <c r="F2" s="6">
        <f>SUMIFS(Concentrado!G$2:G120,Concentrado!$B$2:$B120,"="&amp;$A2,Concentrado!$A$2:$A120, "=2017")</f>
        <v>0</v>
      </c>
      <c r="G2" s="6">
        <f>SUMIFS(Concentrado!H$2:H120,Concentrado!$B$2:$B120,"="&amp;$A2,Concentrado!$A$2:$A120, "=2017")</f>
        <v>0</v>
      </c>
      <c r="H2" s="6">
        <f>SUMIFS(Concentrado!I$2:I120,Concentrado!$B$2:$B120,"="&amp;$A2,Concentrado!$A$2:$A120, "=2017")</f>
        <v>0</v>
      </c>
    </row>
    <row r="3" spans="1:8" x14ac:dyDescent="0.2">
      <c r="A3" s="4" t="s">
        <v>7</v>
      </c>
      <c r="B3" s="6">
        <f>SUMIFS(Concentrado!C$2:C121,Concentrado!$B$2:$B121,"="&amp;$A3,Concentrado!$A$2:$A121, "=2017")</f>
        <v>2</v>
      </c>
      <c r="C3" s="6">
        <f>SUMIFS(Concentrado!D$2:D121,Concentrado!$B$2:$B121,"="&amp;$A3,Concentrado!$A$2:$A121, "=2017")</f>
        <v>16</v>
      </c>
      <c r="D3" s="6">
        <f>SUMIFS(Concentrado!E$2:E121,Concentrado!$B$2:$B121,"="&amp;$A3,Concentrado!$A$2:$A121, "=2017")</f>
        <v>7</v>
      </c>
      <c r="E3" s="6">
        <f>SUMIFS(Concentrado!F$2:F121,Concentrado!$B$2:$B121,"="&amp;$A3,Concentrado!$A$2:$A121, "=2017")</f>
        <v>14</v>
      </c>
      <c r="F3" s="6">
        <f>SUMIFS(Concentrado!G$2:G121,Concentrado!$B$2:$B121,"="&amp;$A3,Concentrado!$A$2:$A121, "=2017")</f>
        <v>1</v>
      </c>
      <c r="G3" s="6">
        <f>SUMIFS(Concentrado!H$2:H121,Concentrado!$B$2:$B121,"="&amp;$A3,Concentrado!$A$2:$A121, "=2017")</f>
        <v>1</v>
      </c>
      <c r="H3" s="6">
        <f>SUMIFS(Concentrado!I$2:I121,Concentrado!$B$2:$B121,"="&amp;$A3,Concentrado!$A$2:$A121, "=2017")</f>
        <v>1</v>
      </c>
    </row>
    <row r="4" spans="1:8" x14ac:dyDescent="0.2">
      <c r="A4" s="4" t="s">
        <v>8</v>
      </c>
      <c r="B4" s="6">
        <f>SUMIFS(Concentrado!C$2:C122,Concentrado!$B$2:$B122,"="&amp;$A4,Concentrado!$A$2:$A122, "=2017")</f>
        <v>0</v>
      </c>
      <c r="C4" s="6">
        <f>SUMIFS(Concentrado!D$2:D122,Concentrado!$B$2:$B122,"="&amp;$A4,Concentrado!$A$2:$A122, "=2017")</f>
        <v>5</v>
      </c>
      <c r="D4" s="6">
        <f>SUMIFS(Concentrado!E$2:E122,Concentrado!$B$2:$B122,"="&amp;$A4,Concentrado!$A$2:$A122, "=2017")</f>
        <v>0</v>
      </c>
      <c r="E4" s="6">
        <f>SUMIFS(Concentrado!F$2:F122,Concentrado!$B$2:$B122,"="&amp;$A4,Concentrado!$A$2:$A122, "=2017")</f>
        <v>0</v>
      </c>
      <c r="F4" s="6">
        <f>SUMIFS(Concentrado!G$2:G122,Concentrado!$B$2:$B122,"="&amp;$A4,Concentrado!$A$2:$A122, "=2017")</f>
        <v>0</v>
      </c>
      <c r="G4" s="6">
        <f>SUMIFS(Concentrado!H$2:H122,Concentrado!$B$2:$B122,"="&amp;$A4,Concentrado!$A$2:$A122, "=2017")</f>
        <v>0</v>
      </c>
      <c r="H4" s="6">
        <f>SUMIFS(Concentrado!I$2:I122,Concentrado!$B$2:$B122,"="&amp;$A4,Concentrado!$A$2:$A122, "=2017")</f>
        <v>0</v>
      </c>
    </row>
    <row r="5" spans="1:8" x14ac:dyDescent="0.2">
      <c r="A5" s="4" t="s">
        <v>9</v>
      </c>
      <c r="B5" s="6">
        <f>SUMIFS(Concentrado!C$2:C123,Concentrado!$B$2:$B123,"="&amp;$A5,Concentrado!$A$2:$A123, "=2017")</f>
        <v>22</v>
      </c>
      <c r="C5" s="6">
        <f>SUMIFS(Concentrado!D$2:D123,Concentrado!$B$2:$B123,"="&amp;$A5,Concentrado!$A$2:$A123, "=2017")</f>
        <v>244</v>
      </c>
      <c r="D5" s="6">
        <f>SUMIFS(Concentrado!E$2:E123,Concentrado!$B$2:$B123,"="&amp;$A5,Concentrado!$A$2:$A123, "=2017")</f>
        <v>15</v>
      </c>
      <c r="E5" s="6">
        <f>SUMIFS(Concentrado!F$2:F123,Concentrado!$B$2:$B123,"="&amp;$A5,Concentrado!$A$2:$A123, "=2017")</f>
        <v>119</v>
      </c>
      <c r="F5" s="6">
        <f>SUMIFS(Concentrado!G$2:G123,Concentrado!$B$2:$B123,"="&amp;$A5,Concentrado!$A$2:$A123, "=2017")</f>
        <v>24</v>
      </c>
      <c r="G5" s="6">
        <f>SUMIFS(Concentrado!H$2:H123,Concentrado!$B$2:$B123,"="&amp;$A5,Concentrado!$A$2:$A123, "=2017")</f>
        <v>17</v>
      </c>
      <c r="H5" s="6">
        <f>SUMIFS(Concentrado!I$2:I123,Concentrado!$B$2:$B123,"="&amp;$A5,Concentrado!$A$2:$A123, "=2017")</f>
        <v>17</v>
      </c>
    </row>
    <row r="6" spans="1:8" x14ac:dyDescent="0.2">
      <c r="A6" s="4" t="s">
        <v>10</v>
      </c>
      <c r="B6" s="6">
        <f>SUMIFS(Concentrado!C$2:C124,Concentrado!$B$2:$B124,"="&amp;$A6,Concentrado!$A$2:$A124, "=2017")</f>
        <v>4</v>
      </c>
      <c r="C6" s="6">
        <f>SUMIFS(Concentrado!D$2:D124,Concentrado!$B$2:$B124,"="&amp;$A6,Concentrado!$A$2:$A124, "=2017")</f>
        <v>119</v>
      </c>
      <c r="D6" s="6">
        <f>SUMIFS(Concentrado!E$2:E124,Concentrado!$B$2:$B124,"="&amp;$A6,Concentrado!$A$2:$A124, "=2017")</f>
        <v>10</v>
      </c>
      <c r="E6" s="6">
        <f>SUMIFS(Concentrado!F$2:F124,Concentrado!$B$2:$B124,"="&amp;$A6,Concentrado!$A$2:$A124, "=2017")</f>
        <v>51</v>
      </c>
      <c r="F6" s="6">
        <f>SUMIFS(Concentrado!G$2:G124,Concentrado!$B$2:$B124,"="&amp;$A6,Concentrado!$A$2:$A124, "=2017")</f>
        <v>2</v>
      </c>
      <c r="G6" s="6">
        <f>SUMIFS(Concentrado!H$2:H124,Concentrado!$B$2:$B124,"="&amp;$A6,Concentrado!$A$2:$A124, "=2017")</f>
        <v>5</v>
      </c>
      <c r="H6" s="6">
        <f>SUMIFS(Concentrado!I$2:I124,Concentrado!$B$2:$B124,"="&amp;$A6,Concentrado!$A$2:$A124, "=2017")</f>
        <v>2</v>
      </c>
    </row>
    <row r="7" spans="1:8" x14ac:dyDescent="0.2">
      <c r="A7" s="4" t="s">
        <v>16</v>
      </c>
      <c r="B7" s="6">
        <f>SUMIFS(Concentrado!C$2:C125,Concentrado!$B$2:$B125,"="&amp;$A7,Concentrado!$A$2:$A125, "=2017")</f>
        <v>0</v>
      </c>
      <c r="C7" s="6">
        <f>SUMIFS(Concentrado!D$2:D125,Concentrado!$B$2:$B125,"="&amp;$A7,Concentrado!$A$2:$A125, "=2017")</f>
        <v>0</v>
      </c>
      <c r="D7" s="6">
        <f>SUMIFS(Concentrado!E$2:E125,Concentrado!$B$2:$B125,"="&amp;$A7,Concentrado!$A$2:$A125, "=2017")</f>
        <v>0</v>
      </c>
      <c r="E7" s="6">
        <f>SUMIFS(Concentrado!F$2:F125,Concentrado!$B$2:$B125,"="&amp;$A7,Concentrado!$A$2:$A125, "=2017")</f>
        <v>0</v>
      </c>
      <c r="F7" s="6">
        <f>SUMIFS(Concentrado!G$2:G125,Concentrado!$B$2:$B125,"="&amp;$A7,Concentrado!$A$2:$A125, "=2017")</f>
        <v>0</v>
      </c>
      <c r="G7" s="6">
        <f>SUMIFS(Concentrado!H$2:H125,Concentrado!$B$2:$B125,"="&amp;$A7,Concentrado!$A$2:$A125, "=2017")</f>
        <v>0</v>
      </c>
      <c r="H7" s="6">
        <f>SUMIFS(Concentrado!I$2:I125,Concentrado!$B$2:$B125,"="&amp;$A7,Concentrado!$A$2:$A125, "=2017")</f>
        <v>0</v>
      </c>
    </row>
    <row r="8" spans="1:8" x14ac:dyDescent="0.2">
      <c r="A8" s="4" t="s">
        <v>11</v>
      </c>
      <c r="B8" s="6">
        <f>SUMIFS(Concentrado!C$2:C125,Concentrado!$B$2:$B125,"="&amp;$A8,Concentrado!$A$2:$A125, "=2017")</f>
        <v>0</v>
      </c>
      <c r="C8" s="6">
        <f>SUMIFS(Concentrado!D$2:D125,Concentrado!$B$2:$B125,"="&amp;$A8,Concentrado!$A$2:$A125, "=2017")</f>
        <v>20</v>
      </c>
      <c r="D8" s="6">
        <f>SUMIFS(Concentrado!E$2:E125,Concentrado!$B$2:$B125,"="&amp;$A8,Concentrado!$A$2:$A125, "=2017")</f>
        <v>1</v>
      </c>
      <c r="E8" s="6">
        <f>SUMIFS(Concentrado!F$2:F125,Concentrado!$B$2:$B125,"="&amp;$A8,Concentrado!$A$2:$A125, "=2017")</f>
        <v>9</v>
      </c>
      <c r="F8" s="6">
        <f>SUMIFS(Concentrado!G$2:G125,Concentrado!$B$2:$B125,"="&amp;$A8,Concentrado!$A$2:$A125, "=2017")</f>
        <v>1</v>
      </c>
      <c r="G8" s="6">
        <f>SUMIFS(Concentrado!H$2:H125,Concentrado!$B$2:$B125,"="&amp;$A8,Concentrado!$A$2:$A125, "=2017")</f>
        <v>0</v>
      </c>
      <c r="H8" s="6">
        <f>SUMIFS(Concentrado!I$2:I125,Concentrado!$B$2:$B125,"="&amp;$A8,Concentrado!$A$2:$A125, "=2017")</f>
        <v>0</v>
      </c>
    </row>
    <row r="9" spans="1:8" x14ac:dyDescent="0.2">
      <c r="A9" s="4" t="s">
        <v>12</v>
      </c>
      <c r="B9" s="6">
        <f>SUMIFS(Concentrado!C$2:C126,Concentrado!$B$2:$B126,"="&amp;$A9,Concentrado!$A$2:$A126, "=2017")</f>
        <v>36</v>
      </c>
      <c r="C9" s="6">
        <f>SUMIFS(Concentrado!D$2:D126,Concentrado!$B$2:$B126,"="&amp;$A9,Concentrado!$A$2:$A126, "=2017")</f>
        <v>337</v>
      </c>
      <c r="D9" s="6">
        <f>SUMIFS(Concentrado!E$2:E126,Concentrado!$B$2:$B126,"="&amp;$A9,Concentrado!$A$2:$A126, "=2017")</f>
        <v>44</v>
      </c>
      <c r="E9" s="6">
        <f>SUMIFS(Concentrado!F$2:F126,Concentrado!$B$2:$B126,"="&amp;$A9,Concentrado!$A$2:$A126, "=2017")</f>
        <v>148</v>
      </c>
      <c r="F9" s="6">
        <f>SUMIFS(Concentrado!G$2:G126,Concentrado!$B$2:$B126,"="&amp;$A9,Concentrado!$A$2:$A126, "=2017")</f>
        <v>74</v>
      </c>
      <c r="G9" s="6">
        <f>SUMIFS(Concentrado!H$2:H126,Concentrado!$B$2:$B126,"="&amp;$A9,Concentrado!$A$2:$A126, "=2017")</f>
        <v>24</v>
      </c>
      <c r="H9" s="6">
        <f>SUMIFS(Concentrado!I$2:I126,Concentrado!$B$2:$B126,"="&amp;$A9,Concentrado!$A$2:$A126, "=2017")</f>
        <v>42</v>
      </c>
    </row>
    <row r="10" spans="1:8" x14ac:dyDescent="0.2">
      <c r="A10" s="4" t="s">
        <v>13</v>
      </c>
      <c r="B10" s="6">
        <f>SUMIFS(Concentrado!C$2:C127,Concentrado!$B$2:$B127,"="&amp;$A10,Concentrado!$A$2:$A127, "=2017")</f>
        <v>3</v>
      </c>
      <c r="C10" s="6">
        <f>SUMIFS(Concentrado!D$2:D127,Concentrado!$B$2:$B127,"="&amp;$A10,Concentrado!$A$2:$A127, "=2017")</f>
        <v>16</v>
      </c>
      <c r="D10" s="6">
        <f>SUMIFS(Concentrado!E$2:E127,Concentrado!$B$2:$B127,"="&amp;$A10,Concentrado!$A$2:$A127, "=2017")</f>
        <v>8</v>
      </c>
      <c r="E10" s="6">
        <f>SUMIFS(Concentrado!F$2:F127,Concentrado!$B$2:$B127,"="&amp;$A10,Concentrado!$A$2:$A127, "=2017")</f>
        <v>24</v>
      </c>
      <c r="F10" s="6">
        <f>SUMIFS(Concentrado!G$2:G127,Concentrado!$B$2:$B127,"="&amp;$A10,Concentrado!$A$2:$A127, "=2017")</f>
        <v>12</v>
      </c>
      <c r="G10" s="6">
        <f>SUMIFS(Concentrado!H$2:H127,Concentrado!$B$2:$B127,"="&amp;$A10,Concentrado!$A$2:$A127, "=2017")</f>
        <v>4</v>
      </c>
      <c r="H10" s="6">
        <f>SUMIFS(Concentrado!I$2:I127,Concentrado!$B$2:$B127,"="&amp;$A10,Concentrado!$A$2:$A127, "=2017")</f>
        <v>3</v>
      </c>
    </row>
    <row r="11" spans="1:8" x14ac:dyDescent="0.2">
      <c r="A11" s="4" t="s">
        <v>14</v>
      </c>
      <c r="B11" s="6">
        <f>SUMIFS(Concentrado!C$2:C128,Concentrado!$B$2:$B128,"="&amp;$A11,Concentrado!$A$2:$A128, "=2017")</f>
        <v>1</v>
      </c>
      <c r="C11" s="6">
        <f>SUMIFS(Concentrado!D$2:D128,Concentrado!$B$2:$B128,"="&amp;$A11,Concentrado!$A$2:$A128, "=2017")</f>
        <v>4</v>
      </c>
      <c r="D11" s="6">
        <f>SUMIFS(Concentrado!E$2:E128,Concentrado!$B$2:$B128,"="&amp;$A11,Concentrado!$A$2:$A128, "=2017")</f>
        <v>1</v>
      </c>
      <c r="E11" s="6">
        <f>SUMIFS(Concentrado!F$2:F128,Concentrado!$B$2:$B128,"="&amp;$A11,Concentrado!$A$2:$A128, "=2017")</f>
        <v>5</v>
      </c>
      <c r="F11" s="6">
        <f>SUMIFS(Concentrado!G$2:G128,Concentrado!$B$2:$B128,"="&amp;$A11,Concentrado!$A$2:$A128, "=2017")</f>
        <v>0</v>
      </c>
      <c r="G11" s="6">
        <f>SUMIFS(Concentrado!H$2:H128,Concentrado!$B$2:$B128,"="&amp;$A11,Concentrado!$A$2:$A128, "=2017")</f>
        <v>1</v>
      </c>
      <c r="H11" s="6">
        <f>SUMIFS(Concentrado!I$2:I128,Concentrado!$B$2:$B128,"="&amp;$A11,Concentrado!$A$2:$A128, "=2017")</f>
        <v>0</v>
      </c>
    </row>
    <row r="12" spans="1:8" x14ac:dyDescent="0.2">
      <c r="A12" s="4" t="s">
        <v>15</v>
      </c>
      <c r="B12" s="6">
        <f>SUMIFS(Concentrado!C$2:C129,Concentrado!$B$2:$B129,"="&amp;$A12,Concentrado!$A$2:$A129, "=2017")</f>
        <v>3</v>
      </c>
      <c r="C12" s="6">
        <f>SUMIFS(Concentrado!D$2:D129,Concentrado!$B$2:$B129,"="&amp;$A12,Concentrado!$A$2:$A129, "=2017")</f>
        <v>5</v>
      </c>
      <c r="D12" s="6">
        <f>SUMIFS(Concentrado!E$2:E129,Concentrado!$B$2:$B129,"="&amp;$A12,Concentrado!$A$2:$A129, "=2017")</f>
        <v>3</v>
      </c>
      <c r="E12" s="6">
        <f>SUMIFS(Concentrado!F$2:F129,Concentrado!$B$2:$B129,"="&amp;$A12,Concentrado!$A$2:$A129, "=2017")</f>
        <v>5</v>
      </c>
      <c r="F12" s="6">
        <f>SUMIFS(Concentrado!G$2:G129,Concentrado!$B$2:$B129,"="&amp;$A12,Concentrado!$A$2:$A129, "=2017")</f>
        <v>3</v>
      </c>
      <c r="G12" s="6">
        <f>SUMIFS(Concentrado!H$2:H129,Concentrado!$B$2:$B129,"="&amp;$A12,Concentrado!$A$2:$A129, "=2017")</f>
        <v>2</v>
      </c>
      <c r="H12" s="6">
        <f>SUMIFS(Concentrado!I$2:I129,Concentrado!$B$2:$B129,"="&amp;$A12,Concentrado!$A$2:$A129, "=2017")</f>
        <v>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"=2017")</f>
        <v>0</v>
      </c>
      <c r="C2" s="6">
        <f>SUMIFS(Concentrado!D$2:D120,Concentrado!$B$2:$B120,"="&amp;$A2,Concentrado!$A$2:$A120, "=2017")</f>
        <v>0</v>
      </c>
      <c r="D2" s="6">
        <f>SUMIFS(Concentrado!E$2:E120,Concentrado!$B$2:$B120,"="&amp;$A2,Concentrado!$A$2:$A120, "=2017")</f>
        <v>0</v>
      </c>
      <c r="E2" s="6">
        <f>SUMIFS(Concentrado!F$2:F120,Concentrado!$B$2:$B120,"="&amp;$A2,Concentrado!$A$2:$A120, "=2017")</f>
        <v>0</v>
      </c>
      <c r="F2" s="6">
        <f>SUMIFS(Concentrado!G$2:G120,Concentrado!$B$2:$B120,"="&amp;$A2,Concentrado!$A$2:$A120, "=2017")</f>
        <v>0</v>
      </c>
      <c r="G2" s="6">
        <f>SUMIFS(Concentrado!H$2:H120,Concentrado!$B$2:$B120,"="&amp;$A2,Concentrado!$A$2:$A120, "=2017")</f>
        <v>0</v>
      </c>
      <c r="H2" s="6">
        <f>SUMIFS(Concentrado!I$2:I120,Concentrado!$B$2:$B120,"="&amp;$A2,Concentrado!$A$2:$A120, "=2017")</f>
        <v>0</v>
      </c>
    </row>
    <row r="3" spans="1:8" x14ac:dyDescent="0.2">
      <c r="A3" s="4" t="s">
        <v>7</v>
      </c>
      <c r="B3" s="6">
        <f>SUMIFS(Concentrado!C$2:C121,Concentrado!$B$2:$B121,"="&amp;$A3,Concentrado!$A$2:$A121, "=2017")</f>
        <v>2</v>
      </c>
      <c r="C3" s="6">
        <f>SUMIFS(Concentrado!D$2:D121,Concentrado!$B$2:$B121,"="&amp;$A3,Concentrado!$A$2:$A121, "=2017")</f>
        <v>16</v>
      </c>
      <c r="D3" s="6">
        <f>SUMIFS(Concentrado!E$2:E121,Concentrado!$B$2:$B121,"="&amp;$A3,Concentrado!$A$2:$A121, "=2017")</f>
        <v>7</v>
      </c>
      <c r="E3" s="6">
        <f>SUMIFS(Concentrado!F$2:F121,Concentrado!$B$2:$B121,"="&amp;$A3,Concentrado!$A$2:$A121, "=2017")</f>
        <v>14</v>
      </c>
      <c r="F3" s="6">
        <f>SUMIFS(Concentrado!G$2:G121,Concentrado!$B$2:$B121,"="&amp;$A3,Concentrado!$A$2:$A121, "=2017")</f>
        <v>1</v>
      </c>
      <c r="G3" s="6">
        <f>SUMIFS(Concentrado!H$2:H121,Concentrado!$B$2:$B121,"="&amp;$A3,Concentrado!$A$2:$A121, "=2017")</f>
        <v>1</v>
      </c>
      <c r="H3" s="6">
        <f>SUMIFS(Concentrado!I$2:I121,Concentrado!$B$2:$B121,"="&amp;$A3,Concentrado!$A$2:$A121, "=2017")</f>
        <v>1</v>
      </c>
    </row>
    <row r="4" spans="1:8" x14ac:dyDescent="0.2">
      <c r="A4" s="4" t="s">
        <v>8</v>
      </c>
      <c r="B4" s="6">
        <f>SUMIFS(Concentrado!C$2:C122,Concentrado!$B$2:$B122,"="&amp;$A4,Concentrado!$A$2:$A122, "=2017")</f>
        <v>0</v>
      </c>
      <c r="C4" s="6">
        <f>SUMIFS(Concentrado!D$2:D122,Concentrado!$B$2:$B122,"="&amp;$A4,Concentrado!$A$2:$A122, "=2017")</f>
        <v>5</v>
      </c>
      <c r="D4" s="6">
        <f>SUMIFS(Concentrado!E$2:E122,Concentrado!$B$2:$B122,"="&amp;$A4,Concentrado!$A$2:$A122, "=2017")</f>
        <v>0</v>
      </c>
      <c r="E4" s="6">
        <f>SUMIFS(Concentrado!F$2:F122,Concentrado!$B$2:$B122,"="&amp;$A4,Concentrado!$A$2:$A122, "=2017")</f>
        <v>0</v>
      </c>
      <c r="F4" s="6">
        <f>SUMIFS(Concentrado!G$2:G122,Concentrado!$B$2:$B122,"="&amp;$A4,Concentrado!$A$2:$A122, "=2017")</f>
        <v>0</v>
      </c>
      <c r="G4" s="6">
        <f>SUMIFS(Concentrado!H$2:H122,Concentrado!$B$2:$B122,"="&amp;$A4,Concentrado!$A$2:$A122, "=2017")</f>
        <v>0</v>
      </c>
      <c r="H4" s="6">
        <f>SUMIFS(Concentrado!I$2:I122,Concentrado!$B$2:$B122,"="&amp;$A4,Concentrado!$A$2:$A122, "=2017")</f>
        <v>0</v>
      </c>
    </row>
    <row r="5" spans="1:8" x14ac:dyDescent="0.2">
      <c r="A5" s="4" t="s">
        <v>9</v>
      </c>
      <c r="B5" s="6">
        <f>SUMIFS(Concentrado!C$2:C123,Concentrado!$B$2:$B123,"="&amp;$A5,Concentrado!$A$2:$A123, "=2017")</f>
        <v>22</v>
      </c>
      <c r="C5" s="6">
        <f>SUMIFS(Concentrado!D$2:D123,Concentrado!$B$2:$B123,"="&amp;$A5,Concentrado!$A$2:$A123, "=2017")</f>
        <v>244</v>
      </c>
      <c r="D5" s="6">
        <f>SUMIFS(Concentrado!E$2:E123,Concentrado!$B$2:$B123,"="&amp;$A5,Concentrado!$A$2:$A123, "=2017")</f>
        <v>15</v>
      </c>
      <c r="E5" s="6">
        <f>SUMIFS(Concentrado!F$2:F123,Concentrado!$B$2:$B123,"="&amp;$A5,Concentrado!$A$2:$A123, "=2017")</f>
        <v>119</v>
      </c>
      <c r="F5" s="6">
        <f>SUMIFS(Concentrado!G$2:G123,Concentrado!$B$2:$B123,"="&amp;$A5,Concentrado!$A$2:$A123, "=2017")</f>
        <v>24</v>
      </c>
      <c r="G5" s="6">
        <f>SUMIFS(Concentrado!H$2:H123,Concentrado!$B$2:$B123,"="&amp;$A5,Concentrado!$A$2:$A123, "=2017")</f>
        <v>17</v>
      </c>
      <c r="H5" s="6">
        <f>SUMIFS(Concentrado!I$2:I123,Concentrado!$B$2:$B123,"="&amp;$A5,Concentrado!$A$2:$A123, "=2017")</f>
        <v>17</v>
      </c>
    </row>
    <row r="6" spans="1:8" x14ac:dyDescent="0.2">
      <c r="A6" s="4" t="s">
        <v>10</v>
      </c>
      <c r="B6" s="6">
        <f>SUMIFS(Concentrado!C$2:C124,Concentrado!$B$2:$B124,"="&amp;$A6,Concentrado!$A$2:$A124, "=2017")</f>
        <v>4</v>
      </c>
      <c r="C6" s="6">
        <f>SUMIFS(Concentrado!D$2:D124,Concentrado!$B$2:$B124,"="&amp;$A6,Concentrado!$A$2:$A124, "=2017")</f>
        <v>119</v>
      </c>
      <c r="D6" s="6">
        <f>SUMIFS(Concentrado!E$2:E124,Concentrado!$B$2:$B124,"="&amp;$A6,Concentrado!$A$2:$A124, "=2017")</f>
        <v>10</v>
      </c>
      <c r="E6" s="6">
        <f>SUMIFS(Concentrado!F$2:F124,Concentrado!$B$2:$B124,"="&amp;$A6,Concentrado!$A$2:$A124, "=2017")</f>
        <v>51</v>
      </c>
      <c r="F6" s="6">
        <f>SUMIFS(Concentrado!G$2:G124,Concentrado!$B$2:$B124,"="&amp;$A6,Concentrado!$A$2:$A124, "=2017")</f>
        <v>2</v>
      </c>
      <c r="G6" s="6">
        <f>SUMIFS(Concentrado!H$2:H124,Concentrado!$B$2:$B124,"="&amp;$A6,Concentrado!$A$2:$A124, "=2017")</f>
        <v>5</v>
      </c>
      <c r="H6" s="6">
        <f>SUMIFS(Concentrado!I$2:I124,Concentrado!$B$2:$B124,"="&amp;$A6,Concentrado!$A$2:$A124, "=2017")</f>
        <v>2</v>
      </c>
    </row>
    <row r="7" spans="1:8" x14ac:dyDescent="0.2">
      <c r="A7" s="4" t="s">
        <v>11</v>
      </c>
      <c r="B7" s="6">
        <f>SUMIFS(Concentrado!C$2:C125,Concentrado!$B$2:$B125,"="&amp;$A7,Concentrado!$A$2:$A125, "=2017")</f>
        <v>0</v>
      </c>
      <c r="C7" s="6">
        <f>SUMIFS(Concentrado!D$2:D125,Concentrado!$B$2:$B125,"="&amp;$A7,Concentrado!$A$2:$A125, "=2017")</f>
        <v>20</v>
      </c>
      <c r="D7" s="6">
        <f>SUMIFS(Concentrado!E$2:E125,Concentrado!$B$2:$B125,"="&amp;$A7,Concentrado!$A$2:$A125, "=2017")</f>
        <v>1</v>
      </c>
      <c r="E7" s="6">
        <f>SUMIFS(Concentrado!F$2:F125,Concentrado!$B$2:$B125,"="&amp;$A7,Concentrado!$A$2:$A125, "=2017")</f>
        <v>9</v>
      </c>
      <c r="F7" s="6">
        <f>SUMIFS(Concentrado!G$2:G125,Concentrado!$B$2:$B125,"="&amp;$A7,Concentrado!$A$2:$A125, "=2017")</f>
        <v>1</v>
      </c>
      <c r="G7" s="6">
        <f>SUMIFS(Concentrado!H$2:H125,Concentrado!$B$2:$B125,"="&amp;$A7,Concentrado!$A$2:$A125, "=2017")</f>
        <v>0</v>
      </c>
      <c r="H7" s="6">
        <f>SUMIFS(Concentrado!I$2:I125,Concentrado!$B$2:$B125,"="&amp;$A7,Concentrado!$A$2:$A125, "=2017")</f>
        <v>0</v>
      </c>
    </row>
    <row r="8" spans="1:8" x14ac:dyDescent="0.2">
      <c r="A8" s="4" t="s">
        <v>12</v>
      </c>
      <c r="B8" s="6">
        <f>SUMIFS(Concentrado!C$2:C126,Concentrado!$B$2:$B126,"="&amp;$A8,Concentrado!$A$2:$A126, "=2017")</f>
        <v>36</v>
      </c>
      <c r="C8" s="6">
        <f>SUMIFS(Concentrado!D$2:D126,Concentrado!$B$2:$B126,"="&amp;$A8,Concentrado!$A$2:$A126, "=2017")</f>
        <v>337</v>
      </c>
      <c r="D8" s="6">
        <f>SUMIFS(Concentrado!E$2:E126,Concentrado!$B$2:$B126,"="&amp;$A8,Concentrado!$A$2:$A126, "=2017")</f>
        <v>44</v>
      </c>
      <c r="E8" s="6">
        <f>SUMIFS(Concentrado!F$2:F126,Concentrado!$B$2:$B126,"="&amp;$A8,Concentrado!$A$2:$A126, "=2017")</f>
        <v>148</v>
      </c>
      <c r="F8" s="6">
        <f>SUMIFS(Concentrado!G$2:G126,Concentrado!$B$2:$B126,"="&amp;$A8,Concentrado!$A$2:$A126, "=2017")</f>
        <v>74</v>
      </c>
      <c r="G8" s="6">
        <f>SUMIFS(Concentrado!H$2:H126,Concentrado!$B$2:$B126,"="&amp;$A8,Concentrado!$A$2:$A126, "=2017")</f>
        <v>24</v>
      </c>
      <c r="H8" s="6">
        <f>SUMIFS(Concentrado!I$2:I126,Concentrado!$B$2:$B126,"="&amp;$A8,Concentrado!$A$2:$A126, "=2017")</f>
        <v>42</v>
      </c>
    </row>
    <row r="9" spans="1:8" x14ac:dyDescent="0.2">
      <c r="A9" s="4" t="s">
        <v>13</v>
      </c>
      <c r="B9" s="6">
        <f>SUMIFS(Concentrado!C$2:C127,Concentrado!$B$2:$B127,"="&amp;$A9,Concentrado!$A$2:$A127, "=2017")</f>
        <v>3</v>
      </c>
      <c r="C9" s="6">
        <f>SUMIFS(Concentrado!D$2:D127,Concentrado!$B$2:$B127,"="&amp;$A9,Concentrado!$A$2:$A127, "=2017")</f>
        <v>16</v>
      </c>
      <c r="D9" s="6">
        <f>SUMIFS(Concentrado!E$2:E127,Concentrado!$B$2:$B127,"="&amp;$A9,Concentrado!$A$2:$A127, "=2017")</f>
        <v>8</v>
      </c>
      <c r="E9" s="6">
        <f>SUMIFS(Concentrado!F$2:F127,Concentrado!$B$2:$B127,"="&amp;$A9,Concentrado!$A$2:$A127, "=2017")</f>
        <v>24</v>
      </c>
      <c r="F9" s="6">
        <f>SUMIFS(Concentrado!G$2:G127,Concentrado!$B$2:$B127,"="&amp;$A9,Concentrado!$A$2:$A127, "=2017")</f>
        <v>12</v>
      </c>
      <c r="G9" s="6">
        <f>SUMIFS(Concentrado!H$2:H127,Concentrado!$B$2:$B127,"="&amp;$A9,Concentrado!$A$2:$A127, "=2017")</f>
        <v>4</v>
      </c>
      <c r="H9" s="6">
        <f>SUMIFS(Concentrado!I$2:I127,Concentrado!$B$2:$B127,"="&amp;$A9,Concentrado!$A$2:$A127, "=2017")</f>
        <v>3</v>
      </c>
    </row>
    <row r="10" spans="1:8" x14ac:dyDescent="0.2">
      <c r="A10" s="4" t="s">
        <v>14</v>
      </c>
      <c r="B10" s="6">
        <f>SUMIFS(Concentrado!C$2:C128,Concentrado!$B$2:$B128,"="&amp;$A10,Concentrado!$A$2:$A128, "=2017")</f>
        <v>1</v>
      </c>
      <c r="C10" s="6">
        <f>SUMIFS(Concentrado!D$2:D128,Concentrado!$B$2:$B128,"="&amp;$A10,Concentrado!$A$2:$A128, "=2017")</f>
        <v>4</v>
      </c>
      <c r="D10" s="6">
        <f>SUMIFS(Concentrado!E$2:E128,Concentrado!$B$2:$B128,"="&amp;$A10,Concentrado!$A$2:$A128, "=2017")</f>
        <v>1</v>
      </c>
      <c r="E10" s="6">
        <f>SUMIFS(Concentrado!F$2:F128,Concentrado!$B$2:$B128,"="&amp;$A10,Concentrado!$A$2:$A128, "=2017")</f>
        <v>5</v>
      </c>
      <c r="F10" s="6">
        <f>SUMIFS(Concentrado!G$2:G128,Concentrado!$B$2:$B128,"="&amp;$A10,Concentrado!$A$2:$A128, "=2017")</f>
        <v>0</v>
      </c>
      <c r="G10" s="6">
        <f>SUMIFS(Concentrado!H$2:H128,Concentrado!$B$2:$B128,"="&amp;$A10,Concentrado!$A$2:$A128, "=2017")</f>
        <v>1</v>
      </c>
      <c r="H10" s="6">
        <f>SUMIFS(Concentrado!I$2:I128,Concentrado!$B$2:$B128,"="&amp;$A10,Concentrado!$A$2:$A128, "=2017")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"=2017")</f>
        <v>3</v>
      </c>
      <c r="C11" s="6">
        <f>SUMIFS(Concentrado!D$2:D129,Concentrado!$B$2:$B129,"="&amp;$A11,Concentrado!$A$2:$A129, "=2017")</f>
        <v>5</v>
      </c>
      <c r="D11" s="6">
        <f>SUMIFS(Concentrado!E$2:E129,Concentrado!$B$2:$B129,"="&amp;$A11,Concentrado!$A$2:$A129, "=2017")</f>
        <v>3</v>
      </c>
      <c r="E11" s="6">
        <f>SUMIFS(Concentrado!F$2:F129,Concentrado!$B$2:$B129,"="&amp;$A11,Concentrado!$A$2:$A129, "=2017")</f>
        <v>5</v>
      </c>
      <c r="F11" s="6">
        <f>SUMIFS(Concentrado!G$2:G129,Concentrado!$B$2:$B129,"="&amp;$A11,Concentrado!$A$2:$A129, "=2017")</f>
        <v>3</v>
      </c>
      <c r="G11" s="6">
        <f>SUMIFS(Concentrado!H$2:H129,Concentrado!$B$2:$B129,"="&amp;$A11,Concentrado!$A$2:$A129, "=2017")</f>
        <v>2</v>
      </c>
      <c r="H11" s="6">
        <f>SUMIFS(Concentrado!I$2:I129,Concentrado!$B$2:$B129,"="&amp;$A11,Concentrado!$A$2:$A129, "=2017")</f>
        <v>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"=2016")</f>
        <v>0</v>
      </c>
      <c r="C2" s="6">
        <f>SUMIFS(Concentrado!D$2:D120,Concentrado!$B$2:$B120,"="&amp;$A2,Concentrado!$A$2:$A120, "=2016")</f>
        <v>0</v>
      </c>
      <c r="D2" s="6">
        <f>SUMIFS(Concentrado!E$2:E120,Concentrado!$B$2:$B120,"="&amp;$A2,Concentrado!$A$2:$A120, "=2016")</f>
        <v>0</v>
      </c>
      <c r="E2" s="6">
        <f>SUMIFS(Concentrado!F$2:F120,Concentrado!$B$2:$B120,"="&amp;$A2,Concentrado!$A$2:$A120, "=2016")</f>
        <v>0</v>
      </c>
      <c r="F2" s="6">
        <f>SUMIFS(Concentrado!G$2:G120,Concentrado!$B$2:$B120,"="&amp;$A2,Concentrado!$A$2:$A120, "=2016")</f>
        <v>0</v>
      </c>
      <c r="G2" s="6">
        <f>SUMIFS(Concentrado!H$2:H120,Concentrado!$B$2:$B120,"="&amp;$A2,Concentrado!$A$2:$A120, "=2016")</f>
        <v>0</v>
      </c>
      <c r="H2" s="6">
        <f>SUMIFS(Concentrado!I$2:I120,Concentrado!$B$2:$B120,"="&amp;$A2,Concentrado!$A$2:$A120, "=2016")</f>
        <v>0</v>
      </c>
    </row>
    <row r="3" spans="1:8" x14ac:dyDescent="0.2">
      <c r="A3" s="4" t="s">
        <v>7</v>
      </c>
      <c r="B3" s="6">
        <f>SUMIFS(Concentrado!C$2:C121,Concentrado!$B$2:$B121,"="&amp;$A3,Concentrado!$A$2:$A121, "=2016")</f>
        <v>2</v>
      </c>
      <c r="C3" s="6">
        <f>SUMIFS(Concentrado!D$2:D121,Concentrado!$B$2:$B121,"="&amp;$A3,Concentrado!$A$2:$A121, "=2016")</f>
        <v>16</v>
      </c>
      <c r="D3" s="6">
        <f>SUMIFS(Concentrado!E$2:E121,Concentrado!$B$2:$B121,"="&amp;$A3,Concentrado!$A$2:$A121, "=2016")</f>
        <v>7</v>
      </c>
      <c r="E3" s="6">
        <f>SUMIFS(Concentrado!F$2:F121,Concentrado!$B$2:$B121,"="&amp;$A3,Concentrado!$A$2:$A121, "=2016")</f>
        <v>15</v>
      </c>
      <c r="F3" s="6">
        <f>SUMIFS(Concentrado!G$2:G121,Concentrado!$B$2:$B121,"="&amp;$A3,Concentrado!$A$2:$A121, "=2016")</f>
        <v>1</v>
      </c>
      <c r="G3" s="6">
        <f>SUMIFS(Concentrado!H$2:H121,Concentrado!$B$2:$B121,"="&amp;$A3,Concentrado!$A$2:$A121, "=2016")</f>
        <v>1</v>
      </c>
      <c r="H3" s="6">
        <f>SUMIFS(Concentrado!I$2:I121,Concentrado!$B$2:$B121,"="&amp;$A3,Concentrado!$A$2:$A121, "=2016")</f>
        <v>2</v>
      </c>
    </row>
    <row r="4" spans="1:8" x14ac:dyDescent="0.2">
      <c r="A4" s="4" t="s">
        <v>8</v>
      </c>
      <c r="B4" s="6">
        <f>SUMIFS(Concentrado!C$2:C122,Concentrado!$B$2:$B122,"="&amp;$A4,Concentrado!$A$2:$A122, "=2016")</f>
        <v>0</v>
      </c>
      <c r="C4" s="6">
        <f>SUMIFS(Concentrado!D$2:D122,Concentrado!$B$2:$B122,"="&amp;$A4,Concentrado!$A$2:$A122, "=2016")</f>
        <v>5</v>
      </c>
      <c r="D4" s="6">
        <f>SUMIFS(Concentrado!E$2:E122,Concentrado!$B$2:$B122,"="&amp;$A4,Concentrado!$A$2:$A122, "=2016")</f>
        <v>0</v>
      </c>
      <c r="E4" s="6">
        <f>SUMIFS(Concentrado!F$2:F122,Concentrado!$B$2:$B122,"="&amp;$A4,Concentrado!$A$2:$A122, "=2016")</f>
        <v>0</v>
      </c>
      <c r="F4" s="6">
        <f>SUMIFS(Concentrado!G$2:G122,Concentrado!$B$2:$B122,"="&amp;$A4,Concentrado!$A$2:$A122, "=2016")</f>
        <v>0</v>
      </c>
      <c r="G4" s="6">
        <f>SUMIFS(Concentrado!H$2:H122,Concentrado!$B$2:$B122,"="&amp;$A4,Concentrado!$A$2:$A122, "=2016")</f>
        <v>0</v>
      </c>
      <c r="H4" s="6">
        <f>SUMIFS(Concentrado!I$2:I122,Concentrado!$B$2:$B122,"="&amp;$A4,Concentrado!$A$2:$A122, "=2016")</f>
        <v>0</v>
      </c>
    </row>
    <row r="5" spans="1:8" x14ac:dyDescent="0.2">
      <c r="A5" s="4" t="s">
        <v>9</v>
      </c>
      <c r="B5" s="6">
        <f>SUMIFS(Concentrado!C$2:C123,Concentrado!$B$2:$B123,"="&amp;$A5,Concentrado!$A$2:$A123, "=2016")</f>
        <v>22</v>
      </c>
      <c r="C5" s="6">
        <f>SUMIFS(Concentrado!D$2:D123,Concentrado!$B$2:$B123,"="&amp;$A5,Concentrado!$A$2:$A123, "=2016")</f>
        <v>240</v>
      </c>
      <c r="D5" s="6">
        <f>SUMIFS(Concentrado!E$2:E123,Concentrado!$B$2:$B123,"="&amp;$A5,Concentrado!$A$2:$A123, "=2016")</f>
        <v>13</v>
      </c>
      <c r="E5" s="6">
        <f>SUMIFS(Concentrado!F$2:F123,Concentrado!$B$2:$B123,"="&amp;$A5,Concentrado!$A$2:$A123, "=2016")</f>
        <v>119</v>
      </c>
      <c r="F5" s="6">
        <f>SUMIFS(Concentrado!G$2:G123,Concentrado!$B$2:$B123,"="&amp;$A5,Concentrado!$A$2:$A123, "=2016")</f>
        <v>24</v>
      </c>
      <c r="G5" s="6">
        <f>SUMIFS(Concentrado!H$2:H123,Concentrado!$B$2:$B123,"="&amp;$A5,Concentrado!$A$2:$A123, "=2016")</f>
        <v>17</v>
      </c>
      <c r="H5" s="6">
        <f>SUMIFS(Concentrado!I$2:I123,Concentrado!$B$2:$B123,"="&amp;$A5,Concentrado!$A$2:$A123, "=2016")</f>
        <v>15</v>
      </c>
    </row>
    <row r="6" spans="1:8" x14ac:dyDescent="0.2">
      <c r="A6" s="4" t="s">
        <v>10</v>
      </c>
      <c r="B6" s="6">
        <f>SUMIFS(Concentrado!C$2:C124,Concentrado!$B$2:$B124,"="&amp;$A6,Concentrado!$A$2:$A124, "=2016")</f>
        <v>4</v>
      </c>
      <c r="C6" s="6">
        <f>SUMIFS(Concentrado!D$2:D124,Concentrado!$B$2:$B124,"="&amp;$A6,Concentrado!$A$2:$A124, "=2016")</f>
        <v>124</v>
      </c>
      <c r="D6" s="6">
        <f>SUMIFS(Concentrado!E$2:E124,Concentrado!$B$2:$B124,"="&amp;$A6,Concentrado!$A$2:$A124, "=2016")</f>
        <v>10</v>
      </c>
      <c r="E6" s="6">
        <f>SUMIFS(Concentrado!F$2:F124,Concentrado!$B$2:$B124,"="&amp;$A6,Concentrado!$A$2:$A124, "=2016")</f>
        <v>53</v>
      </c>
      <c r="F6" s="6">
        <f>SUMIFS(Concentrado!G$2:G124,Concentrado!$B$2:$B124,"="&amp;$A6,Concentrado!$A$2:$A124, "=2016")</f>
        <v>2</v>
      </c>
      <c r="G6" s="6">
        <f>SUMIFS(Concentrado!H$2:H124,Concentrado!$B$2:$B124,"="&amp;$A6,Concentrado!$A$2:$A124, "=2016")</f>
        <v>6</v>
      </c>
      <c r="H6" s="6">
        <f>SUMIFS(Concentrado!I$2:I124,Concentrado!$B$2:$B124,"="&amp;$A6,Concentrado!$A$2:$A124, "=2016")</f>
        <v>2</v>
      </c>
    </row>
    <row r="7" spans="1:8" x14ac:dyDescent="0.2">
      <c r="A7" s="4" t="s">
        <v>11</v>
      </c>
      <c r="B7" s="6">
        <f>SUMIFS(Concentrado!C$2:C125,Concentrado!$B$2:$B125,"="&amp;$A7,Concentrado!$A$2:$A125, "=2016")</f>
        <v>0</v>
      </c>
      <c r="C7" s="6">
        <f>SUMIFS(Concentrado!D$2:D125,Concentrado!$B$2:$B125,"="&amp;$A7,Concentrado!$A$2:$A125, "=2016")</f>
        <v>20</v>
      </c>
      <c r="D7" s="6">
        <f>SUMIFS(Concentrado!E$2:E125,Concentrado!$B$2:$B125,"="&amp;$A7,Concentrado!$A$2:$A125, "=2016")</f>
        <v>1</v>
      </c>
      <c r="E7" s="6">
        <f>SUMIFS(Concentrado!F$2:F125,Concentrado!$B$2:$B125,"="&amp;$A7,Concentrado!$A$2:$A125, "=2016")</f>
        <v>9</v>
      </c>
      <c r="F7" s="6">
        <f>SUMIFS(Concentrado!G$2:G125,Concentrado!$B$2:$B125,"="&amp;$A7,Concentrado!$A$2:$A125, "=2016")</f>
        <v>1</v>
      </c>
      <c r="G7" s="6">
        <f>SUMIFS(Concentrado!H$2:H125,Concentrado!$B$2:$B125,"="&amp;$A7,Concentrado!$A$2:$A125, "=2016")</f>
        <v>0</v>
      </c>
      <c r="H7" s="6">
        <f>SUMIFS(Concentrado!I$2:I125,Concentrado!$B$2:$B125,"="&amp;$A7,Concentrado!$A$2:$A125, "=2016")</f>
        <v>0</v>
      </c>
    </row>
    <row r="8" spans="1:8" x14ac:dyDescent="0.2">
      <c r="A8" s="4" t="s">
        <v>12</v>
      </c>
      <c r="B8" s="6">
        <f>SUMIFS(Concentrado!C$2:C126,Concentrado!$B$2:$B126,"="&amp;$A8,Concentrado!$A$2:$A126, "=2016")</f>
        <v>33</v>
      </c>
      <c r="C8" s="6">
        <f>SUMIFS(Concentrado!D$2:D126,Concentrado!$B$2:$B126,"="&amp;$A8,Concentrado!$A$2:$A126, "=2016")</f>
        <v>314</v>
      </c>
      <c r="D8" s="6">
        <f>SUMIFS(Concentrado!E$2:E126,Concentrado!$B$2:$B126,"="&amp;$A8,Concentrado!$A$2:$A126, "=2016")</f>
        <v>44</v>
      </c>
      <c r="E8" s="6">
        <f>SUMIFS(Concentrado!F$2:F126,Concentrado!$B$2:$B126,"="&amp;$A8,Concentrado!$A$2:$A126, "=2016")</f>
        <v>142</v>
      </c>
      <c r="F8" s="6">
        <f>SUMIFS(Concentrado!G$2:G126,Concentrado!$B$2:$B126,"="&amp;$A8,Concentrado!$A$2:$A126, "=2016")</f>
        <v>61</v>
      </c>
      <c r="G8" s="6">
        <f>SUMIFS(Concentrado!H$2:H126,Concentrado!$B$2:$B126,"="&amp;$A8,Concentrado!$A$2:$A126, "=2016")</f>
        <v>25</v>
      </c>
      <c r="H8" s="6">
        <f>SUMIFS(Concentrado!I$2:I126,Concentrado!$B$2:$B126,"="&amp;$A8,Concentrado!$A$2:$A126, "=2016")</f>
        <v>36</v>
      </c>
    </row>
    <row r="9" spans="1:8" x14ac:dyDescent="0.2">
      <c r="A9" s="4" t="s">
        <v>13</v>
      </c>
      <c r="B9" s="6">
        <f>SUMIFS(Concentrado!C$2:C127,Concentrado!$B$2:$B127,"="&amp;$A9,Concentrado!$A$2:$A127, "=2016")</f>
        <v>1</v>
      </c>
      <c r="C9" s="6">
        <f>SUMIFS(Concentrado!D$2:D127,Concentrado!$B$2:$B127,"="&amp;$A9,Concentrado!$A$2:$A127, "=2016")</f>
        <v>8</v>
      </c>
      <c r="D9" s="6">
        <f>SUMIFS(Concentrado!E$2:E127,Concentrado!$B$2:$B127,"="&amp;$A9,Concentrado!$A$2:$A127, "=2016")</f>
        <v>2</v>
      </c>
      <c r="E9" s="6">
        <f>SUMIFS(Concentrado!F$2:F127,Concentrado!$B$2:$B127,"="&amp;$A9,Concentrado!$A$2:$A127, "=2016")</f>
        <v>11</v>
      </c>
      <c r="F9" s="6">
        <f>SUMIFS(Concentrado!G$2:G127,Concentrado!$B$2:$B127,"="&amp;$A9,Concentrado!$A$2:$A127, "=2016")</f>
        <v>3</v>
      </c>
      <c r="G9" s="6">
        <f>SUMIFS(Concentrado!H$2:H127,Concentrado!$B$2:$B127,"="&amp;$A9,Concentrado!$A$2:$A127, "=2016")</f>
        <v>3</v>
      </c>
      <c r="H9" s="6">
        <f>SUMIFS(Concentrado!I$2:I127,Concentrado!$B$2:$B127,"="&amp;$A9,Concentrado!$A$2:$A127, "=2016")</f>
        <v>2</v>
      </c>
    </row>
    <row r="10" spans="1:8" x14ac:dyDescent="0.2">
      <c r="A10" s="4" t="s">
        <v>14</v>
      </c>
      <c r="B10" s="6">
        <f>SUMIFS(Concentrado!C$2:C128,Concentrado!$B$2:$B128,"="&amp;$A10,Concentrado!$A$2:$A128, "=2016")</f>
        <v>1</v>
      </c>
      <c r="C10" s="6">
        <f>SUMIFS(Concentrado!D$2:D128,Concentrado!$B$2:$B128,"="&amp;$A10,Concentrado!$A$2:$A128, "=2016")</f>
        <v>4</v>
      </c>
      <c r="D10" s="6">
        <f>SUMIFS(Concentrado!E$2:E128,Concentrado!$B$2:$B128,"="&amp;$A10,Concentrado!$A$2:$A128, "=2016")</f>
        <v>1</v>
      </c>
      <c r="E10" s="6">
        <f>SUMIFS(Concentrado!F$2:F128,Concentrado!$B$2:$B128,"="&amp;$A10,Concentrado!$A$2:$A128, "=2016")</f>
        <v>5</v>
      </c>
      <c r="F10" s="6">
        <f>SUMIFS(Concentrado!G$2:G128,Concentrado!$B$2:$B128,"="&amp;$A10,Concentrado!$A$2:$A128, "=2016")</f>
        <v>0</v>
      </c>
      <c r="G10" s="6">
        <f>SUMIFS(Concentrado!H$2:H128,Concentrado!$B$2:$B128,"="&amp;$A10,Concentrado!$A$2:$A128, "=2016")</f>
        <v>1</v>
      </c>
      <c r="H10" s="6">
        <f>SUMIFS(Concentrado!I$2:I128,Concentrado!$B$2:$B128,"="&amp;$A10,Concentrado!$A$2:$A128, "=2016")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"=2016")</f>
        <v>3</v>
      </c>
      <c r="C11" s="6">
        <f>SUMIFS(Concentrado!D$2:D129,Concentrado!$B$2:$B129,"="&amp;$A11,Concentrado!$A$2:$A129, "=2016")</f>
        <v>5</v>
      </c>
      <c r="D11" s="6">
        <f>SUMIFS(Concentrado!E$2:E129,Concentrado!$B$2:$B129,"="&amp;$A11,Concentrado!$A$2:$A129, "=2016")</f>
        <v>3</v>
      </c>
      <c r="E11" s="6">
        <f>SUMIFS(Concentrado!F$2:F129,Concentrado!$B$2:$B129,"="&amp;$A11,Concentrado!$A$2:$A129, "=2016")</f>
        <v>6</v>
      </c>
      <c r="F11" s="6">
        <f>SUMIFS(Concentrado!G$2:G129,Concentrado!$B$2:$B129,"="&amp;$A11,Concentrado!$A$2:$A129, "=2016")</f>
        <v>3</v>
      </c>
      <c r="G11" s="6">
        <f>SUMIFS(Concentrado!H$2:H129,Concentrado!$B$2:$B129,"="&amp;$A11,Concentrado!$A$2:$A129, "=2016")</f>
        <v>2</v>
      </c>
      <c r="H11" s="6">
        <f>SUMIFS(Concentrado!I$2:I129,Concentrado!$B$2:$B129,"="&amp;$A11,Concentrado!$A$2:$A129, "=2016")</f>
        <v>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baseColWidth="10" defaultRowHeight="15" x14ac:dyDescent="0.25"/>
  <cols>
    <col min="1" max="1" width="20.7109375" style="3" customWidth="1"/>
    <col min="2" max="2" width="13.28515625" bestFit="1" customWidth="1"/>
    <col min="3" max="3" width="12.42578125" bestFit="1" customWidth="1"/>
    <col min="4" max="4" width="13.42578125" customWidth="1"/>
    <col min="5" max="5" width="12.28515625" bestFit="1" customWidth="1"/>
    <col min="6" max="6" width="12" bestFit="1" customWidth="1"/>
    <col min="7" max="7" width="9.28515625" bestFit="1" customWidth="1"/>
    <col min="8" max="8" width="17.85546875" customWidth="1"/>
  </cols>
  <sheetData>
    <row r="1" spans="1:8" s="3" customFormat="1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5">
      <c r="A2" s="4" t="s">
        <v>6</v>
      </c>
      <c r="B2" s="6">
        <f>SUMIFS(Concentrado!C$2:C120,Concentrado!$B$2:$B120,"="&amp;$A2,Concentrado!$A$2:$A120, "=2015")</f>
        <v>0</v>
      </c>
      <c r="C2" s="6">
        <f>SUMIFS(Concentrado!D$2:D120,Concentrado!$B$2:$B120,"="&amp;$A2,Concentrado!$A$2:$A120, "=2015")</f>
        <v>0</v>
      </c>
      <c r="D2" s="6">
        <f>SUMIFS(Concentrado!E$2:E120,Concentrado!$B$2:$B120,"="&amp;$A2,Concentrado!$A$2:$A120, "=2015")</f>
        <v>0</v>
      </c>
      <c r="E2" s="6">
        <f>SUMIFS(Concentrado!F$2:F120,Concentrado!$B$2:$B120,"="&amp;$A2,Concentrado!$A$2:$A120, "=2015")</f>
        <v>0</v>
      </c>
      <c r="F2" s="6">
        <f>SUMIFS(Concentrado!G$2:G120,Concentrado!$B$2:$B120,"="&amp;$A2,Concentrado!$A$2:$A120, "=2015")</f>
        <v>0</v>
      </c>
      <c r="G2" s="6">
        <f>SUMIFS(Concentrado!H$2:H120,Concentrado!$B$2:$B120,"="&amp;$A2,Concentrado!$A$2:$A120, "=2015")</f>
        <v>0</v>
      </c>
      <c r="H2" s="6">
        <f>SUMIFS(Concentrado!I$2:I120,Concentrado!$B$2:$B120,"="&amp;$A2,Concentrado!$A$2:$A120, "=2015")</f>
        <v>0</v>
      </c>
    </row>
    <row r="3" spans="1:8" x14ac:dyDescent="0.25">
      <c r="A3" s="4" t="s">
        <v>7</v>
      </c>
      <c r="B3" s="6">
        <f>SUMIFS(Concentrado!C$2:C121,Concentrado!$B$2:$B121,"="&amp;$A3,Concentrado!$A$2:$A121, "=2015")</f>
        <v>2</v>
      </c>
      <c r="C3" s="6">
        <f>SUMIFS(Concentrado!D$2:D121,Concentrado!$B$2:$B121,"="&amp;$A3,Concentrado!$A$2:$A121, "=2015")</f>
        <v>20</v>
      </c>
      <c r="D3" s="6">
        <f>SUMIFS(Concentrado!E$2:E121,Concentrado!$B$2:$B121,"="&amp;$A3,Concentrado!$A$2:$A121, "=2015")</f>
        <v>7</v>
      </c>
      <c r="E3" s="6">
        <f>SUMIFS(Concentrado!F$2:F121,Concentrado!$B$2:$B121,"="&amp;$A3,Concentrado!$A$2:$A121, "=2015")</f>
        <v>18</v>
      </c>
      <c r="F3" s="6">
        <f>SUMIFS(Concentrado!G$2:G121,Concentrado!$B$2:$B121,"="&amp;$A3,Concentrado!$A$2:$A121, "=2015")</f>
        <v>3</v>
      </c>
      <c r="G3" s="6">
        <f>SUMIFS(Concentrado!H$2:H121,Concentrado!$B$2:$B121,"="&amp;$A3,Concentrado!$A$2:$A121, "=2015")</f>
        <v>2</v>
      </c>
      <c r="H3" s="6">
        <f>SUMIFS(Concentrado!I$2:I121,Concentrado!$B$2:$B121,"="&amp;$A3,Concentrado!$A$2:$A121, "=2015")</f>
        <v>2</v>
      </c>
    </row>
    <row r="4" spans="1:8" x14ac:dyDescent="0.25">
      <c r="A4" s="4" t="s">
        <v>8</v>
      </c>
      <c r="B4" s="6">
        <f>SUMIFS(Concentrado!C$2:C122,Concentrado!$B$2:$B122,"="&amp;$A4,Concentrado!$A$2:$A122, "=2015")</f>
        <v>0</v>
      </c>
      <c r="C4" s="6">
        <f>SUMIFS(Concentrado!D$2:D122,Concentrado!$B$2:$B122,"="&amp;$A4,Concentrado!$A$2:$A122, "=2015")</f>
        <v>5</v>
      </c>
      <c r="D4" s="6">
        <f>SUMIFS(Concentrado!E$2:E122,Concentrado!$B$2:$B122,"="&amp;$A4,Concentrado!$A$2:$A122, "=2015")</f>
        <v>0</v>
      </c>
      <c r="E4" s="6">
        <f>SUMIFS(Concentrado!F$2:F122,Concentrado!$B$2:$B122,"="&amp;$A4,Concentrado!$A$2:$A122, "=2015")</f>
        <v>0</v>
      </c>
      <c r="F4" s="6">
        <f>SUMIFS(Concentrado!G$2:G122,Concentrado!$B$2:$B122,"="&amp;$A4,Concentrado!$A$2:$A122, "=2015")</f>
        <v>0</v>
      </c>
      <c r="G4" s="6">
        <f>SUMIFS(Concentrado!H$2:H122,Concentrado!$B$2:$B122,"="&amp;$A4,Concentrado!$A$2:$A122, "=2015")</f>
        <v>0</v>
      </c>
      <c r="H4" s="6">
        <f>SUMIFS(Concentrado!I$2:I122,Concentrado!$B$2:$B122,"="&amp;$A4,Concentrado!$A$2:$A122, "=2015")</f>
        <v>0</v>
      </c>
    </row>
    <row r="5" spans="1:8" x14ac:dyDescent="0.25">
      <c r="A5" s="4" t="s">
        <v>9</v>
      </c>
      <c r="B5" s="6">
        <f>SUMIFS(Concentrado!C$2:C123,Concentrado!$B$2:$B123,"="&amp;$A5,Concentrado!$A$2:$A123, "=2015")</f>
        <v>21</v>
      </c>
      <c r="C5" s="6">
        <f>SUMIFS(Concentrado!D$2:D123,Concentrado!$B$2:$B123,"="&amp;$A5,Concentrado!$A$2:$A123, "=2015")</f>
        <v>238</v>
      </c>
      <c r="D5" s="6">
        <f>SUMIFS(Concentrado!E$2:E123,Concentrado!$B$2:$B123,"="&amp;$A5,Concentrado!$A$2:$A123, "=2015")</f>
        <v>14</v>
      </c>
      <c r="E5" s="6">
        <f>SUMIFS(Concentrado!F$2:F123,Concentrado!$B$2:$B123,"="&amp;$A5,Concentrado!$A$2:$A123, "=2015")</f>
        <v>119</v>
      </c>
      <c r="F5" s="6">
        <f>SUMIFS(Concentrado!G$2:G123,Concentrado!$B$2:$B123,"="&amp;$A5,Concentrado!$A$2:$A123, "=2015")</f>
        <v>24</v>
      </c>
      <c r="G5" s="6">
        <f>SUMIFS(Concentrado!H$2:H123,Concentrado!$B$2:$B123,"="&amp;$A5,Concentrado!$A$2:$A123, "=2015")</f>
        <v>17</v>
      </c>
      <c r="H5" s="6">
        <f>SUMIFS(Concentrado!I$2:I123,Concentrado!$B$2:$B123,"="&amp;$A5,Concentrado!$A$2:$A123, "=2015")</f>
        <v>15</v>
      </c>
    </row>
    <row r="6" spans="1:8" x14ac:dyDescent="0.25">
      <c r="A6" s="4" t="s">
        <v>10</v>
      </c>
      <c r="B6" s="6">
        <f>SUMIFS(Concentrado!C$2:C124,Concentrado!$B$2:$B124,"="&amp;$A6,Concentrado!$A$2:$A124, "=2015")</f>
        <v>4</v>
      </c>
      <c r="C6" s="6">
        <f>SUMIFS(Concentrado!D$2:D124,Concentrado!$B$2:$B124,"="&amp;$A6,Concentrado!$A$2:$A124, "=2015")</f>
        <v>110</v>
      </c>
      <c r="D6" s="6">
        <f>SUMIFS(Concentrado!E$2:E124,Concentrado!$B$2:$B124,"="&amp;$A6,Concentrado!$A$2:$A124, "=2015")</f>
        <v>10</v>
      </c>
      <c r="E6" s="6">
        <f>SUMIFS(Concentrado!F$2:F124,Concentrado!$B$2:$B124,"="&amp;$A6,Concentrado!$A$2:$A124, "=2015")</f>
        <v>52</v>
      </c>
      <c r="F6" s="6">
        <f>SUMIFS(Concentrado!G$2:G124,Concentrado!$B$2:$B124,"="&amp;$A6,Concentrado!$A$2:$A124, "=2015")</f>
        <v>3</v>
      </c>
      <c r="G6" s="6">
        <f>SUMIFS(Concentrado!H$2:H124,Concentrado!$B$2:$B124,"="&amp;$A6,Concentrado!$A$2:$A124, "=2015")</f>
        <v>5</v>
      </c>
      <c r="H6" s="6">
        <f>SUMIFS(Concentrado!I$2:I124,Concentrado!$B$2:$B124,"="&amp;$A6,Concentrado!$A$2:$A124, "=2015")</f>
        <v>1</v>
      </c>
    </row>
    <row r="7" spans="1:8" x14ac:dyDescent="0.25">
      <c r="A7" s="4" t="s">
        <v>11</v>
      </c>
      <c r="B7" s="6">
        <f>SUMIFS(Concentrado!C$2:C125,Concentrado!$B$2:$B125,"="&amp;$A7,Concentrado!$A$2:$A125, "=2015")</f>
        <v>0</v>
      </c>
      <c r="C7" s="6">
        <f>SUMIFS(Concentrado!D$2:D125,Concentrado!$B$2:$B125,"="&amp;$A7,Concentrado!$A$2:$A125, "=2015")</f>
        <v>20</v>
      </c>
      <c r="D7" s="6">
        <f>SUMIFS(Concentrado!E$2:E125,Concentrado!$B$2:$B125,"="&amp;$A7,Concentrado!$A$2:$A125, "=2015")</f>
        <v>1</v>
      </c>
      <c r="E7" s="6">
        <f>SUMIFS(Concentrado!F$2:F125,Concentrado!$B$2:$B125,"="&amp;$A7,Concentrado!$A$2:$A125, "=2015")</f>
        <v>9</v>
      </c>
      <c r="F7" s="6">
        <f>SUMIFS(Concentrado!G$2:G125,Concentrado!$B$2:$B125,"="&amp;$A7,Concentrado!$A$2:$A125, "=2015")</f>
        <v>1</v>
      </c>
      <c r="G7" s="6">
        <f>SUMIFS(Concentrado!H$2:H125,Concentrado!$B$2:$B125,"="&amp;$A7,Concentrado!$A$2:$A125, "=2015")</f>
        <v>0</v>
      </c>
      <c r="H7" s="6">
        <f>SUMIFS(Concentrado!I$2:I125,Concentrado!$B$2:$B125,"="&amp;$A7,Concentrado!$A$2:$A125, "=2015")</f>
        <v>0</v>
      </c>
    </row>
    <row r="8" spans="1:8" x14ac:dyDescent="0.25">
      <c r="A8" s="4" t="s">
        <v>12</v>
      </c>
      <c r="B8" s="6">
        <f>SUMIFS(Concentrado!C$2:C126,Concentrado!$B$2:$B126,"="&amp;$A8,Concentrado!$A$2:$A126, "=2015")</f>
        <v>27</v>
      </c>
      <c r="C8" s="6">
        <f>SUMIFS(Concentrado!D$2:D126,Concentrado!$B$2:$B126,"="&amp;$A8,Concentrado!$A$2:$A126, "=2015")</f>
        <v>337</v>
      </c>
      <c r="D8" s="6">
        <f>SUMIFS(Concentrado!E$2:E126,Concentrado!$B$2:$B126,"="&amp;$A8,Concentrado!$A$2:$A126, "=2015")</f>
        <v>41</v>
      </c>
      <c r="E8" s="6">
        <f>SUMIFS(Concentrado!F$2:F126,Concentrado!$B$2:$B126,"="&amp;$A8,Concentrado!$A$2:$A126, "=2015")</f>
        <v>129</v>
      </c>
      <c r="F8" s="6">
        <f>SUMIFS(Concentrado!G$2:G126,Concentrado!$B$2:$B126,"="&amp;$A8,Concentrado!$A$2:$A126, "=2015")</f>
        <v>49</v>
      </c>
      <c r="G8" s="6">
        <f>SUMIFS(Concentrado!H$2:H126,Concentrado!$B$2:$B126,"="&amp;$A8,Concentrado!$A$2:$A126, "=2015")</f>
        <v>23</v>
      </c>
      <c r="H8" s="6">
        <f>SUMIFS(Concentrado!I$2:I126,Concentrado!$B$2:$B126,"="&amp;$A8,Concentrado!$A$2:$A126, "=2015")</f>
        <v>32</v>
      </c>
    </row>
    <row r="9" spans="1:8" x14ac:dyDescent="0.25">
      <c r="A9" s="4" t="s">
        <v>13</v>
      </c>
      <c r="B9" s="6">
        <f>SUMIFS(Concentrado!C$2:C127,Concentrado!$B$2:$B127,"="&amp;$A9,Concentrado!$A$2:$A127, "=2015")</f>
        <v>1</v>
      </c>
      <c r="C9" s="6">
        <f>SUMIFS(Concentrado!D$2:D127,Concentrado!$B$2:$B127,"="&amp;$A9,Concentrado!$A$2:$A127, "=2015")</f>
        <v>9</v>
      </c>
      <c r="D9" s="6">
        <f>SUMIFS(Concentrado!E$2:E127,Concentrado!$B$2:$B127,"="&amp;$A9,Concentrado!$A$2:$A127, "=2015")</f>
        <v>5</v>
      </c>
      <c r="E9" s="6">
        <f>SUMIFS(Concentrado!F$2:F127,Concentrado!$B$2:$B127,"="&amp;$A9,Concentrado!$A$2:$A127, "=2015")</f>
        <v>13</v>
      </c>
      <c r="F9" s="6">
        <f>SUMIFS(Concentrado!G$2:G127,Concentrado!$B$2:$B127,"="&amp;$A9,Concentrado!$A$2:$A127, "=2015")</f>
        <v>3</v>
      </c>
      <c r="G9" s="6">
        <f>SUMIFS(Concentrado!H$2:H127,Concentrado!$B$2:$B127,"="&amp;$A9,Concentrado!$A$2:$A127, "=2015")</f>
        <v>3</v>
      </c>
      <c r="H9" s="6">
        <f>SUMIFS(Concentrado!I$2:I127,Concentrado!$B$2:$B127,"="&amp;$A9,Concentrado!$A$2:$A127, "=2015")</f>
        <v>2</v>
      </c>
    </row>
    <row r="10" spans="1:8" x14ac:dyDescent="0.25">
      <c r="A10" s="4" t="s">
        <v>14</v>
      </c>
      <c r="B10" s="6">
        <f>SUMIFS(Concentrado!C$2:C128,Concentrado!$B$2:$B128,"="&amp;$A10,Concentrado!$A$2:$A128, "=2015")</f>
        <v>1</v>
      </c>
      <c r="C10" s="6">
        <f>SUMIFS(Concentrado!D$2:D128,Concentrado!$B$2:$B128,"="&amp;$A10,Concentrado!$A$2:$A128, "=2015")</f>
        <v>4</v>
      </c>
      <c r="D10" s="6">
        <f>SUMIFS(Concentrado!E$2:E128,Concentrado!$B$2:$B128,"="&amp;$A10,Concentrado!$A$2:$A128, "=2015")</f>
        <v>1</v>
      </c>
      <c r="E10" s="6">
        <f>SUMIFS(Concentrado!F$2:F128,Concentrado!$B$2:$B128,"="&amp;$A10,Concentrado!$A$2:$A128, "=2015")</f>
        <v>5</v>
      </c>
      <c r="F10" s="6">
        <f>SUMIFS(Concentrado!G$2:G128,Concentrado!$B$2:$B128,"="&amp;$A10,Concentrado!$A$2:$A128, "=2015")</f>
        <v>2</v>
      </c>
      <c r="G10" s="6">
        <f>SUMIFS(Concentrado!H$2:H128,Concentrado!$B$2:$B128,"="&amp;$A10,Concentrado!$A$2:$A128, "=2015")</f>
        <v>1</v>
      </c>
      <c r="H10" s="6">
        <f>SUMIFS(Concentrado!I$2:I128,Concentrado!$B$2:$B128,"="&amp;$A10,Concentrado!$A$2:$A128, "=2015")</f>
        <v>0</v>
      </c>
    </row>
    <row r="11" spans="1:8" x14ac:dyDescent="0.25">
      <c r="A11" s="4" t="s">
        <v>15</v>
      </c>
      <c r="B11" s="6">
        <f>SUMIFS(Concentrado!C$2:C129,Concentrado!$B$2:$B129,"="&amp;$A11,Concentrado!$A$2:$A129, "=2015")</f>
        <v>3</v>
      </c>
      <c r="C11" s="6">
        <f>SUMIFS(Concentrado!D$2:D129,Concentrado!$B$2:$B129,"="&amp;$A11,Concentrado!$A$2:$A129, "=2015")</f>
        <v>5</v>
      </c>
      <c r="D11" s="6">
        <f>SUMIFS(Concentrado!E$2:E129,Concentrado!$B$2:$B129,"="&amp;$A11,Concentrado!$A$2:$A129, "=2015")</f>
        <v>3</v>
      </c>
      <c r="E11" s="6">
        <f>SUMIFS(Concentrado!F$2:F129,Concentrado!$B$2:$B129,"="&amp;$A11,Concentrado!$A$2:$A129, "=2015")</f>
        <v>6</v>
      </c>
      <c r="F11" s="6">
        <f>SUMIFS(Concentrado!G$2:G129,Concentrado!$B$2:$B129,"="&amp;$A11,Concentrado!$A$2:$A129, "=2015")</f>
        <v>3</v>
      </c>
      <c r="G11" s="6">
        <f>SUMIFS(Concentrado!H$2:H129,Concentrado!$B$2:$B129,"="&amp;$A11,Concentrado!$A$2:$A129, "=2015")</f>
        <v>2</v>
      </c>
      <c r="H11" s="6">
        <f>SUMIFS(Concentrado!I$2:I129,Concentrado!$B$2:$B129,"="&amp;$A11,Concentrado!$A$2:$A129, "=2015")</f>
        <v>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"=2014")</f>
        <v>0</v>
      </c>
      <c r="C2" s="6">
        <f>SUMIFS(Concentrado!D$2:D120,Concentrado!$B$2:$B120,"="&amp;$A2,Concentrado!$A$2:$A120, "=2014")</f>
        <v>0</v>
      </c>
      <c r="D2" s="6">
        <f>SUMIFS(Concentrado!E$2:E120,Concentrado!$B$2:$B120,"="&amp;$A2,Concentrado!$A$2:$A120, "=2014")</f>
        <v>0</v>
      </c>
      <c r="E2" s="6">
        <f>SUMIFS(Concentrado!F$2:F120,Concentrado!$B$2:$B120,"="&amp;$A2,Concentrado!$A$2:$A120, "=2014")</f>
        <v>0</v>
      </c>
      <c r="F2" s="6">
        <f>SUMIFS(Concentrado!G$2:G120,Concentrado!$B$2:$B120,"="&amp;$A2,Concentrado!$A$2:$A120, "=2014")</f>
        <v>0</v>
      </c>
      <c r="G2" s="6">
        <f>SUMIFS(Concentrado!H$2:H120,Concentrado!$B$2:$B120,"="&amp;$A2,Concentrado!$A$2:$A120, "=2014")</f>
        <v>0</v>
      </c>
      <c r="H2" s="6">
        <f>SUMIFS(Concentrado!I$2:I120,Concentrado!$B$2:$B120,"="&amp;$A2,Concentrado!$A$2:$A120, "=2014")</f>
        <v>0</v>
      </c>
    </row>
    <row r="3" spans="1:8" x14ac:dyDescent="0.2">
      <c r="A3" s="4" t="s">
        <v>7</v>
      </c>
      <c r="B3" s="6">
        <f>SUMIFS(Concentrado!C$2:C121,Concentrado!$B$2:$B121,"="&amp;$A3,Concentrado!$A$2:$A121, "=2014")</f>
        <v>1</v>
      </c>
      <c r="C3" s="6">
        <f>SUMIFS(Concentrado!D$2:D121,Concentrado!$B$2:$B121,"="&amp;$A3,Concentrado!$A$2:$A121, "=2014")</f>
        <v>14</v>
      </c>
      <c r="D3" s="6">
        <f>SUMIFS(Concentrado!E$2:E121,Concentrado!$B$2:$B121,"="&amp;$A3,Concentrado!$A$2:$A121, "=2014")</f>
        <v>7</v>
      </c>
      <c r="E3" s="6">
        <f>SUMIFS(Concentrado!F$2:F121,Concentrado!$B$2:$B121,"="&amp;$A3,Concentrado!$A$2:$A121, "=2014")</f>
        <v>16</v>
      </c>
      <c r="F3" s="6">
        <f>SUMIFS(Concentrado!G$2:G121,Concentrado!$B$2:$B121,"="&amp;$A3,Concentrado!$A$2:$A121, "=2014")</f>
        <v>3</v>
      </c>
      <c r="G3" s="6">
        <f>SUMIFS(Concentrado!H$2:H121,Concentrado!$B$2:$B121,"="&amp;$A3,Concentrado!$A$2:$A121, "=2014")</f>
        <v>2</v>
      </c>
      <c r="H3" s="6">
        <f>SUMIFS(Concentrado!I$2:I121,Concentrado!$B$2:$B121,"="&amp;$A3,Concentrado!$A$2:$A121, "=2014")</f>
        <v>1</v>
      </c>
    </row>
    <row r="4" spans="1:8" x14ac:dyDescent="0.2">
      <c r="A4" s="4" t="s">
        <v>8</v>
      </c>
      <c r="B4" s="6">
        <f>SUMIFS(Concentrado!C$2:C122,Concentrado!$B$2:$B122,"="&amp;$A4,Concentrado!$A$2:$A122, "=2014")</f>
        <v>0</v>
      </c>
      <c r="C4" s="6">
        <f>SUMIFS(Concentrado!D$2:D122,Concentrado!$B$2:$B122,"="&amp;$A4,Concentrado!$A$2:$A122, "=2014")</f>
        <v>6</v>
      </c>
      <c r="D4" s="6">
        <f>SUMIFS(Concentrado!E$2:E122,Concentrado!$B$2:$B122,"="&amp;$A4,Concentrado!$A$2:$A122, "=2014")</f>
        <v>0</v>
      </c>
      <c r="E4" s="6">
        <f>SUMIFS(Concentrado!F$2:F122,Concentrado!$B$2:$B122,"="&amp;$A4,Concentrado!$A$2:$A122, "=2014")</f>
        <v>0</v>
      </c>
      <c r="F4" s="6">
        <f>SUMIFS(Concentrado!G$2:G122,Concentrado!$B$2:$B122,"="&amp;$A4,Concentrado!$A$2:$A122, "=2014")</f>
        <v>0</v>
      </c>
      <c r="G4" s="6">
        <f>SUMIFS(Concentrado!H$2:H122,Concentrado!$B$2:$B122,"="&amp;$A4,Concentrado!$A$2:$A122, "=2014")</f>
        <v>0</v>
      </c>
      <c r="H4" s="6">
        <f>SUMIFS(Concentrado!I$2:I122,Concentrado!$B$2:$B122,"="&amp;$A4,Concentrado!$A$2:$A122, "=2014")</f>
        <v>0</v>
      </c>
    </row>
    <row r="5" spans="1:8" x14ac:dyDescent="0.2">
      <c r="A5" s="4" t="s">
        <v>9</v>
      </c>
      <c r="B5" s="6">
        <f>SUMIFS(Concentrado!C$2:C123,Concentrado!$B$2:$B123,"="&amp;$A5,Concentrado!$A$2:$A123, "=2014")</f>
        <v>18</v>
      </c>
      <c r="C5" s="6">
        <f>SUMIFS(Concentrado!D$2:D123,Concentrado!$B$2:$B123,"="&amp;$A5,Concentrado!$A$2:$A123, "=2014")</f>
        <v>235</v>
      </c>
      <c r="D5" s="6">
        <f>SUMIFS(Concentrado!E$2:E123,Concentrado!$B$2:$B123,"="&amp;$A5,Concentrado!$A$2:$A123, "=2014")</f>
        <v>13</v>
      </c>
      <c r="E5" s="6">
        <f>SUMIFS(Concentrado!F$2:F123,Concentrado!$B$2:$B123,"="&amp;$A5,Concentrado!$A$2:$A123, "=2014")</f>
        <v>123</v>
      </c>
      <c r="F5" s="6">
        <f>SUMIFS(Concentrado!G$2:G123,Concentrado!$B$2:$B123,"="&amp;$A5,Concentrado!$A$2:$A123, "=2014")</f>
        <v>23</v>
      </c>
      <c r="G5" s="6">
        <f>SUMIFS(Concentrado!H$2:H123,Concentrado!$B$2:$B123,"="&amp;$A5,Concentrado!$A$2:$A123, "=2014")</f>
        <v>17</v>
      </c>
      <c r="H5" s="6">
        <f>SUMIFS(Concentrado!I$2:I123,Concentrado!$B$2:$B123,"="&amp;$A5,Concentrado!$A$2:$A123, "=2014")</f>
        <v>15</v>
      </c>
    </row>
    <row r="6" spans="1:8" x14ac:dyDescent="0.2">
      <c r="A6" s="4" t="s">
        <v>10</v>
      </c>
      <c r="B6" s="6">
        <f>SUMIFS(Concentrado!C$2:C124,Concentrado!$B$2:$B124,"="&amp;$A6,Concentrado!$A$2:$A124, "=2014")</f>
        <v>4</v>
      </c>
      <c r="C6" s="6">
        <f>SUMIFS(Concentrado!D$2:D124,Concentrado!$B$2:$B124,"="&amp;$A6,Concentrado!$A$2:$A124, "=2014")</f>
        <v>106</v>
      </c>
      <c r="D6" s="6">
        <f>SUMIFS(Concentrado!E$2:E124,Concentrado!$B$2:$B124,"="&amp;$A6,Concentrado!$A$2:$A124, "=2014")</f>
        <v>10</v>
      </c>
      <c r="E6" s="6">
        <f>SUMIFS(Concentrado!F$2:F124,Concentrado!$B$2:$B124,"="&amp;$A6,Concentrado!$A$2:$A124, "=2014")</f>
        <v>51</v>
      </c>
      <c r="F6" s="6">
        <f>SUMIFS(Concentrado!G$2:G124,Concentrado!$B$2:$B124,"="&amp;$A6,Concentrado!$A$2:$A124, "=2014")</f>
        <v>4</v>
      </c>
      <c r="G6" s="6">
        <f>SUMIFS(Concentrado!H$2:H124,Concentrado!$B$2:$B124,"="&amp;$A6,Concentrado!$A$2:$A124, "=2014")</f>
        <v>5</v>
      </c>
      <c r="H6" s="6">
        <f>SUMIFS(Concentrado!I$2:I124,Concentrado!$B$2:$B124,"="&amp;$A6,Concentrado!$A$2:$A124, "=2014")</f>
        <v>1</v>
      </c>
    </row>
    <row r="7" spans="1:8" x14ac:dyDescent="0.2">
      <c r="A7" s="4" t="s">
        <v>11</v>
      </c>
      <c r="B7" s="6">
        <f>SUMIFS(Concentrado!C$2:C125,Concentrado!$B$2:$B125,"="&amp;$A7,Concentrado!$A$2:$A125, "=2014")</f>
        <v>0</v>
      </c>
      <c r="C7" s="6">
        <f>SUMIFS(Concentrado!D$2:D125,Concentrado!$B$2:$B125,"="&amp;$A7,Concentrado!$A$2:$A125, "=2014")</f>
        <v>20</v>
      </c>
      <c r="D7" s="6">
        <f>SUMIFS(Concentrado!E$2:E125,Concentrado!$B$2:$B125,"="&amp;$A7,Concentrado!$A$2:$A125, "=2014")</f>
        <v>1</v>
      </c>
      <c r="E7" s="6">
        <f>SUMIFS(Concentrado!F$2:F125,Concentrado!$B$2:$B125,"="&amp;$A7,Concentrado!$A$2:$A125, "=2014")</f>
        <v>9</v>
      </c>
      <c r="F7" s="6">
        <f>SUMIFS(Concentrado!G$2:G125,Concentrado!$B$2:$B125,"="&amp;$A7,Concentrado!$A$2:$A125, "=2014")</f>
        <v>1</v>
      </c>
      <c r="G7" s="6">
        <f>SUMIFS(Concentrado!H$2:H125,Concentrado!$B$2:$B125,"="&amp;$A7,Concentrado!$A$2:$A125, "=2014")</f>
        <v>0</v>
      </c>
      <c r="H7" s="6">
        <f>SUMIFS(Concentrado!I$2:I125,Concentrado!$B$2:$B125,"="&amp;$A7,Concentrado!$A$2:$A125, "=2014")</f>
        <v>0</v>
      </c>
    </row>
    <row r="8" spans="1:8" x14ac:dyDescent="0.2">
      <c r="A8" s="4" t="s">
        <v>12</v>
      </c>
      <c r="B8" s="6">
        <f>SUMIFS(Concentrado!C$2:C126,Concentrado!$B$2:$B126,"="&amp;$A8,Concentrado!$A$2:$A126, "=2014")</f>
        <v>20</v>
      </c>
      <c r="C8" s="6">
        <f>SUMIFS(Concentrado!D$2:D126,Concentrado!$B$2:$B126,"="&amp;$A8,Concentrado!$A$2:$A126, "=2014")</f>
        <v>306</v>
      </c>
      <c r="D8" s="6">
        <f>SUMIFS(Concentrado!E$2:E126,Concentrado!$B$2:$B126,"="&amp;$A8,Concentrado!$A$2:$A126, "=2014")</f>
        <v>43</v>
      </c>
      <c r="E8" s="6">
        <f>SUMIFS(Concentrado!F$2:F126,Concentrado!$B$2:$B126,"="&amp;$A8,Concentrado!$A$2:$A126, "=2014")</f>
        <v>140</v>
      </c>
      <c r="F8" s="6">
        <f>SUMIFS(Concentrado!G$2:G126,Concentrado!$B$2:$B126,"="&amp;$A8,Concentrado!$A$2:$A126, "=2014")</f>
        <v>38</v>
      </c>
      <c r="G8" s="6">
        <f>SUMIFS(Concentrado!H$2:H126,Concentrado!$B$2:$B126,"="&amp;$A8,Concentrado!$A$2:$A126, "=2014")</f>
        <v>25</v>
      </c>
      <c r="H8" s="6">
        <f>SUMIFS(Concentrado!I$2:I126,Concentrado!$B$2:$B126,"="&amp;$A8,Concentrado!$A$2:$A126, "=2014")</f>
        <v>22</v>
      </c>
    </row>
    <row r="9" spans="1:8" x14ac:dyDescent="0.2">
      <c r="A9" s="4" t="s">
        <v>13</v>
      </c>
      <c r="B9" s="6">
        <f>SUMIFS(Concentrado!C$2:C127,Concentrado!$B$2:$B127,"="&amp;$A9,Concentrado!$A$2:$A127, "=2014")</f>
        <v>1</v>
      </c>
      <c r="C9" s="6">
        <f>SUMIFS(Concentrado!D$2:D127,Concentrado!$B$2:$B127,"="&amp;$A9,Concentrado!$A$2:$A127, "=2014")</f>
        <v>9</v>
      </c>
      <c r="D9" s="6">
        <f>SUMIFS(Concentrado!E$2:E127,Concentrado!$B$2:$B127,"="&amp;$A9,Concentrado!$A$2:$A127, "=2014")</f>
        <v>3</v>
      </c>
      <c r="E9" s="6">
        <f>SUMIFS(Concentrado!F$2:F127,Concentrado!$B$2:$B127,"="&amp;$A9,Concentrado!$A$2:$A127, "=2014")</f>
        <v>13</v>
      </c>
      <c r="F9" s="6">
        <f>SUMIFS(Concentrado!G$2:G127,Concentrado!$B$2:$B127,"="&amp;$A9,Concentrado!$A$2:$A127, "=2014")</f>
        <v>3</v>
      </c>
      <c r="G9" s="6">
        <f>SUMIFS(Concentrado!H$2:H127,Concentrado!$B$2:$B127,"="&amp;$A9,Concentrado!$A$2:$A127, "=2014")</f>
        <v>3</v>
      </c>
      <c r="H9" s="6">
        <f>SUMIFS(Concentrado!I$2:I127,Concentrado!$B$2:$B127,"="&amp;$A9,Concentrado!$A$2:$A127, "=2014")</f>
        <v>2</v>
      </c>
    </row>
    <row r="10" spans="1:8" x14ac:dyDescent="0.2">
      <c r="A10" s="4" t="s">
        <v>14</v>
      </c>
      <c r="B10" s="6">
        <f>SUMIFS(Concentrado!C$2:C128,Concentrado!$B$2:$B128,"="&amp;$A10,Concentrado!$A$2:$A128, "=2014")</f>
        <v>1</v>
      </c>
      <c r="C10" s="6">
        <f>SUMIFS(Concentrado!D$2:D128,Concentrado!$B$2:$B128,"="&amp;$A10,Concentrado!$A$2:$A128, "=2014")</f>
        <v>4</v>
      </c>
      <c r="D10" s="6">
        <f>SUMIFS(Concentrado!E$2:E128,Concentrado!$B$2:$B128,"="&amp;$A10,Concentrado!$A$2:$A128, "=2014")</f>
        <v>1</v>
      </c>
      <c r="E10" s="6">
        <f>SUMIFS(Concentrado!F$2:F128,Concentrado!$B$2:$B128,"="&amp;$A10,Concentrado!$A$2:$A128, "=2014")</f>
        <v>5</v>
      </c>
      <c r="F10" s="6">
        <f>SUMIFS(Concentrado!G$2:G128,Concentrado!$B$2:$B128,"="&amp;$A10,Concentrado!$A$2:$A128, "=2014")</f>
        <v>2</v>
      </c>
      <c r="G10" s="6">
        <f>SUMIFS(Concentrado!H$2:H128,Concentrado!$B$2:$B128,"="&amp;$A10,Concentrado!$A$2:$A128, "=2014")</f>
        <v>1</v>
      </c>
      <c r="H10" s="6">
        <f>SUMIFS(Concentrado!I$2:I128,Concentrado!$B$2:$B128,"="&amp;$A10,Concentrado!$A$2:$A128, "=2014")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"=2014")</f>
        <v>3</v>
      </c>
      <c r="C11" s="6">
        <f>SUMIFS(Concentrado!D$2:D129,Concentrado!$B$2:$B129,"="&amp;$A11,Concentrado!$A$2:$A129, "=2014")</f>
        <v>5</v>
      </c>
      <c r="D11" s="6">
        <f>SUMIFS(Concentrado!E$2:E129,Concentrado!$B$2:$B129,"="&amp;$A11,Concentrado!$A$2:$A129, "=2014")</f>
        <v>3</v>
      </c>
      <c r="E11" s="6">
        <f>SUMIFS(Concentrado!F$2:F129,Concentrado!$B$2:$B129,"="&amp;$A11,Concentrado!$A$2:$A129, "=2014")</f>
        <v>6</v>
      </c>
      <c r="F11" s="6">
        <f>SUMIFS(Concentrado!G$2:G129,Concentrado!$B$2:$B129,"="&amp;$A11,Concentrado!$A$2:$A129, "=2014")</f>
        <v>3</v>
      </c>
      <c r="G11" s="6">
        <f>SUMIFS(Concentrado!H$2:H129,Concentrado!$B$2:$B129,"="&amp;$A11,Concentrado!$A$2:$A129, "=2014")</f>
        <v>2</v>
      </c>
      <c r="H11" s="6">
        <f>SUMIFS(Concentrado!I$2:I129,Concentrado!$B$2:$B129,"="&amp;$A11,Concentrado!$A$2:$A129, "=2014")</f>
        <v>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"=2013")</f>
        <v>0</v>
      </c>
      <c r="C2" s="6">
        <f>SUMIFS(Concentrado!D$2:D120,Concentrado!$B$2:$B120,"="&amp;$A2,Concentrado!$A$2:$A120, "=2013")</f>
        <v>0</v>
      </c>
      <c r="D2" s="6">
        <f>SUMIFS(Concentrado!E$2:E120,Concentrado!$B$2:$B120,"="&amp;$A2,Concentrado!$A$2:$A120, "=2013")</f>
        <v>0</v>
      </c>
      <c r="E2" s="6">
        <f>SUMIFS(Concentrado!F$2:F120,Concentrado!$B$2:$B120,"="&amp;$A2,Concentrado!$A$2:$A120, "=2013")</f>
        <v>0</v>
      </c>
      <c r="F2" s="6">
        <f>SUMIFS(Concentrado!G$2:G120,Concentrado!$B$2:$B120,"="&amp;$A2,Concentrado!$A$2:$A120, "=2013")</f>
        <v>0</v>
      </c>
      <c r="G2" s="6">
        <f>SUMIFS(Concentrado!H$2:H120,Concentrado!$B$2:$B120,"="&amp;$A2,Concentrado!$A$2:$A120, "=2013")</f>
        <v>0</v>
      </c>
      <c r="H2" s="6">
        <f>SUMIFS(Concentrado!I$2:I120,Concentrado!$B$2:$B120,"="&amp;$A2,Concentrado!$A$2:$A120, "=2013")</f>
        <v>0</v>
      </c>
    </row>
    <row r="3" spans="1:8" x14ac:dyDescent="0.2">
      <c r="A3" s="4" t="s">
        <v>7</v>
      </c>
      <c r="B3" s="6">
        <f>SUMIFS(Concentrado!C$2:C121,Concentrado!$B$2:$B121,"="&amp;$A3,Concentrado!$A$2:$A121, "=2013")</f>
        <v>1</v>
      </c>
      <c r="C3" s="6">
        <f>SUMIFS(Concentrado!D$2:D121,Concentrado!$B$2:$B121,"="&amp;$A3,Concentrado!$A$2:$A121, "=2013")</f>
        <v>11</v>
      </c>
      <c r="D3" s="6">
        <f>SUMIFS(Concentrado!E$2:E121,Concentrado!$B$2:$B121,"="&amp;$A3,Concentrado!$A$2:$A121, "=2013")</f>
        <v>5</v>
      </c>
      <c r="E3" s="6">
        <f>SUMIFS(Concentrado!F$2:F121,Concentrado!$B$2:$B121,"="&amp;$A3,Concentrado!$A$2:$A121, "=2013")</f>
        <v>12</v>
      </c>
      <c r="F3" s="6">
        <f>SUMIFS(Concentrado!G$2:G121,Concentrado!$B$2:$B121,"="&amp;$A3,Concentrado!$A$2:$A121, "=2013")</f>
        <v>3</v>
      </c>
      <c r="G3" s="6">
        <f>SUMIFS(Concentrado!H$2:H121,Concentrado!$B$2:$B121,"="&amp;$A3,Concentrado!$A$2:$A121, "=2013")</f>
        <v>1</v>
      </c>
      <c r="H3" s="6">
        <f>SUMIFS(Concentrado!I$2:I121,Concentrado!$B$2:$B121,"="&amp;$A3,Concentrado!$A$2:$A121, "=2013")</f>
        <v>1</v>
      </c>
    </row>
    <row r="4" spans="1:8" x14ac:dyDescent="0.2">
      <c r="A4" s="4" t="s">
        <v>8</v>
      </c>
      <c r="B4" s="6">
        <f>SUMIFS(Concentrado!C$2:C122,Concentrado!$B$2:$B122,"="&amp;$A4,Concentrado!$A$2:$A122, "=2013")</f>
        <v>0</v>
      </c>
      <c r="C4" s="6">
        <f>SUMIFS(Concentrado!D$2:D122,Concentrado!$B$2:$B122,"="&amp;$A4,Concentrado!$A$2:$A122, "=2013")</f>
        <v>6</v>
      </c>
      <c r="D4" s="6">
        <f>SUMIFS(Concentrado!E$2:E122,Concentrado!$B$2:$B122,"="&amp;$A4,Concentrado!$A$2:$A122, "=2013")</f>
        <v>0</v>
      </c>
      <c r="E4" s="6">
        <f>SUMIFS(Concentrado!F$2:F122,Concentrado!$B$2:$B122,"="&amp;$A4,Concentrado!$A$2:$A122, "=2013")</f>
        <v>0</v>
      </c>
      <c r="F4" s="6">
        <f>SUMIFS(Concentrado!G$2:G122,Concentrado!$B$2:$B122,"="&amp;$A4,Concentrado!$A$2:$A122, "=2013")</f>
        <v>0</v>
      </c>
      <c r="G4" s="6">
        <f>SUMIFS(Concentrado!H$2:H122,Concentrado!$B$2:$B122,"="&amp;$A4,Concentrado!$A$2:$A122, "=2013")</f>
        <v>0</v>
      </c>
      <c r="H4" s="6">
        <f>SUMIFS(Concentrado!I$2:I122,Concentrado!$B$2:$B122,"="&amp;$A4,Concentrado!$A$2:$A122, "=2013")</f>
        <v>0</v>
      </c>
    </row>
    <row r="5" spans="1:8" x14ac:dyDescent="0.2">
      <c r="A5" s="4" t="s">
        <v>9</v>
      </c>
      <c r="B5" s="6">
        <f>SUMIFS(Concentrado!C$2:C123,Concentrado!$B$2:$B123,"="&amp;$A5,Concentrado!$A$2:$A123, "=2013")</f>
        <v>18</v>
      </c>
      <c r="C5" s="6">
        <f>SUMIFS(Concentrado!D$2:D123,Concentrado!$B$2:$B123,"="&amp;$A5,Concentrado!$A$2:$A123, "=2013")</f>
        <v>235</v>
      </c>
      <c r="D5" s="6">
        <f>SUMIFS(Concentrado!E$2:E123,Concentrado!$B$2:$B123,"="&amp;$A5,Concentrado!$A$2:$A123, "=2013")</f>
        <v>13</v>
      </c>
      <c r="E5" s="6">
        <f>SUMIFS(Concentrado!F$2:F123,Concentrado!$B$2:$B123,"="&amp;$A5,Concentrado!$A$2:$A123, "=2013")</f>
        <v>123</v>
      </c>
      <c r="F5" s="6">
        <f>SUMIFS(Concentrado!G$2:G123,Concentrado!$B$2:$B123,"="&amp;$A5,Concentrado!$A$2:$A123, "=2013")</f>
        <v>23</v>
      </c>
      <c r="G5" s="6">
        <f>SUMIFS(Concentrado!H$2:H123,Concentrado!$B$2:$B123,"="&amp;$A5,Concentrado!$A$2:$A123, "=2013")</f>
        <v>17</v>
      </c>
      <c r="H5" s="6">
        <f>SUMIFS(Concentrado!I$2:I123,Concentrado!$B$2:$B123,"="&amp;$A5,Concentrado!$A$2:$A123, "=2013")</f>
        <v>15</v>
      </c>
    </row>
    <row r="6" spans="1:8" x14ac:dyDescent="0.2">
      <c r="A6" s="4" t="s">
        <v>10</v>
      </c>
      <c r="B6" s="6">
        <f>SUMIFS(Concentrado!C$2:C124,Concentrado!$B$2:$B124,"="&amp;$A6,Concentrado!$A$2:$A124, "=2013")</f>
        <v>4</v>
      </c>
      <c r="C6" s="6">
        <f>SUMIFS(Concentrado!D$2:D124,Concentrado!$B$2:$B124,"="&amp;$A6,Concentrado!$A$2:$A124, "=2013")</f>
        <v>114</v>
      </c>
      <c r="D6" s="6">
        <f>SUMIFS(Concentrado!E$2:E124,Concentrado!$B$2:$B124,"="&amp;$A6,Concentrado!$A$2:$A124, "=2013")</f>
        <v>11</v>
      </c>
      <c r="E6" s="6">
        <f>SUMIFS(Concentrado!F$2:F124,Concentrado!$B$2:$B124,"="&amp;$A6,Concentrado!$A$2:$A124, "=2013")</f>
        <v>48</v>
      </c>
      <c r="F6" s="6">
        <f>SUMIFS(Concentrado!G$2:G124,Concentrado!$B$2:$B124,"="&amp;$A6,Concentrado!$A$2:$A124, "=2013")</f>
        <v>4</v>
      </c>
      <c r="G6" s="6">
        <f>SUMIFS(Concentrado!H$2:H124,Concentrado!$B$2:$B124,"="&amp;$A6,Concentrado!$A$2:$A124, "=2013")</f>
        <v>6</v>
      </c>
      <c r="H6" s="6">
        <f>SUMIFS(Concentrado!I$2:I124,Concentrado!$B$2:$B124,"="&amp;$A6,Concentrado!$A$2:$A124, "=2013")</f>
        <v>1</v>
      </c>
    </row>
    <row r="7" spans="1:8" x14ac:dyDescent="0.2">
      <c r="A7" s="4" t="s">
        <v>11</v>
      </c>
      <c r="B7" s="6">
        <f>SUMIFS(Concentrado!C$2:C125,Concentrado!$B$2:$B125,"="&amp;$A7,Concentrado!$A$2:$A125, "=2013")</f>
        <v>0</v>
      </c>
      <c r="C7" s="6">
        <f>SUMIFS(Concentrado!D$2:D125,Concentrado!$B$2:$B125,"="&amp;$A7,Concentrado!$A$2:$A125, "=2013")</f>
        <v>20</v>
      </c>
      <c r="D7" s="6">
        <f>SUMIFS(Concentrado!E$2:E125,Concentrado!$B$2:$B125,"="&amp;$A7,Concentrado!$A$2:$A125, "=2013")</f>
        <v>1</v>
      </c>
      <c r="E7" s="6">
        <f>SUMIFS(Concentrado!F$2:F125,Concentrado!$B$2:$B125,"="&amp;$A7,Concentrado!$A$2:$A125, "=2013")</f>
        <v>9</v>
      </c>
      <c r="F7" s="6">
        <f>SUMIFS(Concentrado!G$2:G125,Concentrado!$B$2:$B125,"="&amp;$A7,Concentrado!$A$2:$A125, "=2013")</f>
        <v>1</v>
      </c>
      <c r="G7" s="6">
        <f>SUMIFS(Concentrado!H$2:H125,Concentrado!$B$2:$B125,"="&amp;$A7,Concentrado!$A$2:$A125, "=2013")</f>
        <v>0</v>
      </c>
      <c r="H7" s="6">
        <f>SUMIFS(Concentrado!I$2:I125,Concentrado!$B$2:$B125,"="&amp;$A7,Concentrado!$A$2:$A125, "=2013")</f>
        <v>0</v>
      </c>
    </row>
    <row r="8" spans="1:8" x14ac:dyDescent="0.2">
      <c r="A8" s="4" t="s">
        <v>12</v>
      </c>
      <c r="B8" s="6">
        <f>SUMIFS(Concentrado!C$2:C126,Concentrado!$B$2:$B126,"="&amp;$A8,Concentrado!$A$2:$A126, "=2013")</f>
        <v>17</v>
      </c>
      <c r="C8" s="6">
        <f>SUMIFS(Concentrado!D$2:D126,Concentrado!$B$2:$B126,"="&amp;$A8,Concentrado!$A$2:$A126, "=2013")</f>
        <v>284</v>
      </c>
      <c r="D8" s="6">
        <f>SUMIFS(Concentrado!E$2:E126,Concentrado!$B$2:$B126,"="&amp;$A8,Concentrado!$A$2:$A126, "=2013")</f>
        <v>38</v>
      </c>
      <c r="E8" s="6">
        <f>SUMIFS(Concentrado!F$2:F126,Concentrado!$B$2:$B126,"="&amp;$A8,Concentrado!$A$2:$A126, "=2013")</f>
        <v>131</v>
      </c>
      <c r="F8" s="6">
        <f>SUMIFS(Concentrado!G$2:G126,Concentrado!$B$2:$B126,"="&amp;$A8,Concentrado!$A$2:$A126, "=2013")</f>
        <v>37</v>
      </c>
      <c r="G8" s="6">
        <f>SUMIFS(Concentrado!H$2:H126,Concentrado!$B$2:$B126,"="&amp;$A8,Concentrado!$A$2:$A126, "=2013")</f>
        <v>23</v>
      </c>
      <c r="H8" s="6">
        <f>SUMIFS(Concentrado!I$2:I126,Concentrado!$B$2:$B126,"="&amp;$A8,Concentrado!$A$2:$A126, "=2013")</f>
        <v>22</v>
      </c>
    </row>
    <row r="9" spans="1:8" x14ac:dyDescent="0.2">
      <c r="A9" s="4" t="s">
        <v>13</v>
      </c>
      <c r="B9" s="6">
        <f>SUMIFS(Concentrado!C$2:C127,Concentrado!$B$2:$B127,"="&amp;$A9,Concentrado!$A$2:$A127, "=2013")</f>
        <v>1</v>
      </c>
      <c r="C9" s="6">
        <f>SUMIFS(Concentrado!D$2:D127,Concentrado!$B$2:$B127,"="&amp;$A9,Concentrado!$A$2:$A127, "=2013")</f>
        <v>9</v>
      </c>
      <c r="D9" s="6">
        <f>SUMIFS(Concentrado!E$2:E127,Concentrado!$B$2:$B127,"="&amp;$A9,Concentrado!$A$2:$A127, "=2013")</f>
        <v>3</v>
      </c>
      <c r="E9" s="6">
        <f>SUMIFS(Concentrado!F$2:F127,Concentrado!$B$2:$B127,"="&amp;$A9,Concentrado!$A$2:$A127, "=2013")</f>
        <v>13</v>
      </c>
      <c r="F9" s="6">
        <f>SUMIFS(Concentrado!G$2:G127,Concentrado!$B$2:$B127,"="&amp;$A9,Concentrado!$A$2:$A127, "=2013")</f>
        <v>3</v>
      </c>
      <c r="G9" s="6">
        <f>SUMIFS(Concentrado!H$2:H127,Concentrado!$B$2:$B127,"="&amp;$A9,Concentrado!$A$2:$A127, "=2013")</f>
        <v>3</v>
      </c>
      <c r="H9" s="6">
        <f>SUMIFS(Concentrado!I$2:I127,Concentrado!$B$2:$B127,"="&amp;$A9,Concentrado!$A$2:$A127, "=2013")</f>
        <v>2</v>
      </c>
    </row>
    <row r="10" spans="1:8" x14ac:dyDescent="0.2">
      <c r="A10" s="4" t="s">
        <v>14</v>
      </c>
      <c r="B10" s="6">
        <f>SUMIFS(Concentrado!C$2:C128,Concentrado!$B$2:$B128,"="&amp;$A10,Concentrado!$A$2:$A128, "=2013")</f>
        <v>0</v>
      </c>
      <c r="C10" s="6">
        <f>SUMIFS(Concentrado!D$2:D128,Concentrado!$B$2:$B128,"="&amp;$A10,Concentrado!$A$2:$A128, "=2013")</f>
        <v>4</v>
      </c>
      <c r="D10" s="6">
        <f>SUMIFS(Concentrado!E$2:E128,Concentrado!$B$2:$B128,"="&amp;$A10,Concentrado!$A$2:$A128, "=2013")</f>
        <v>1</v>
      </c>
      <c r="E10" s="6">
        <f>SUMIFS(Concentrado!F$2:F128,Concentrado!$B$2:$B128,"="&amp;$A10,Concentrado!$A$2:$A128, "=2013")</f>
        <v>7</v>
      </c>
      <c r="F10" s="6">
        <f>SUMIFS(Concentrado!G$2:G128,Concentrado!$B$2:$B128,"="&amp;$A10,Concentrado!$A$2:$A128, "=2013")</f>
        <v>2</v>
      </c>
      <c r="G10" s="6">
        <f>SUMIFS(Concentrado!H$2:H128,Concentrado!$B$2:$B128,"="&amp;$A10,Concentrado!$A$2:$A128, "=2013")</f>
        <v>1</v>
      </c>
      <c r="H10" s="6">
        <f>SUMIFS(Concentrado!I$2:I128,Concentrado!$B$2:$B128,"="&amp;$A10,Concentrado!$A$2:$A128, "=2013")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"=2013")</f>
        <v>3</v>
      </c>
      <c r="C11" s="6">
        <f>SUMIFS(Concentrado!D$2:D129,Concentrado!$B$2:$B129,"="&amp;$A11,Concentrado!$A$2:$A129, "=2013")</f>
        <v>4</v>
      </c>
      <c r="D11" s="6">
        <f>SUMIFS(Concentrado!E$2:E129,Concentrado!$B$2:$B129,"="&amp;$A11,Concentrado!$A$2:$A129, "=2013")</f>
        <v>3</v>
      </c>
      <c r="E11" s="6">
        <f>SUMIFS(Concentrado!F$2:F129,Concentrado!$B$2:$B129,"="&amp;$A11,Concentrado!$A$2:$A129, "=2013")</f>
        <v>6</v>
      </c>
      <c r="F11" s="6">
        <f>SUMIFS(Concentrado!G$2:G129,Concentrado!$B$2:$B129,"="&amp;$A11,Concentrado!$A$2:$A129, "=2013")</f>
        <v>3</v>
      </c>
      <c r="G11" s="6">
        <f>SUMIFS(Concentrado!H$2:H129,Concentrado!$B$2:$B129,"="&amp;$A11,Concentrado!$A$2:$A129, "=2013")</f>
        <v>2</v>
      </c>
      <c r="H11" s="6">
        <f>SUMIFS(Concentrado!I$2:I129,Concentrado!$B$2:$B129,"="&amp;$A11,Concentrado!$A$2:$A129, "=2013")</f>
        <v>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baseColWidth="10" defaultRowHeight="15" x14ac:dyDescent="0.25"/>
  <cols>
    <col min="1" max="1" width="20.7109375" style="3" customWidth="1"/>
    <col min="2" max="2" width="13.28515625" bestFit="1" customWidth="1"/>
    <col min="3" max="3" width="12.42578125" bestFit="1" customWidth="1"/>
    <col min="4" max="4" width="13.42578125" customWidth="1"/>
    <col min="5" max="5" width="12.28515625" bestFit="1" customWidth="1"/>
    <col min="6" max="6" width="12" bestFit="1" customWidth="1"/>
    <col min="7" max="7" width="9.28515625" bestFit="1" customWidth="1"/>
    <col min="8" max="8" width="17.85546875" customWidth="1"/>
  </cols>
  <sheetData>
    <row r="1" spans="1:8" s="3" customFormat="1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5">
      <c r="A2" s="4" t="s">
        <v>6</v>
      </c>
      <c r="B2" s="6">
        <f>SUMIFS(Concentrado!C$2:C120,Concentrado!$B$2:$B120,"="&amp;$A2,Concentrado!$A$2:$A120, "=2012")</f>
        <v>0</v>
      </c>
      <c r="C2" s="6">
        <f>SUMIFS(Concentrado!D$2:D120,Concentrado!$B$2:$B120,"="&amp;$A2,Concentrado!$A$2:$A120, "=2012")</f>
        <v>0</v>
      </c>
      <c r="D2" s="6">
        <f>SUMIFS(Concentrado!E$2:E120,Concentrado!$B$2:$B120,"="&amp;$A2,Concentrado!$A$2:$A120, "=2012")</f>
        <v>0</v>
      </c>
      <c r="E2" s="6">
        <f>SUMIFS(Concentrado!F$2:F120,Concentrado!$B$2:$B120,"="&amp;$A2,Concentrado!$A$2:$A120, "=2012")</f>
        <v>0</v>
      </c>
      <c r="F2" s="6">
        <f>SUMIFS(Concentrado!G$2:G120,Concentrado!$B$2:$B120,"="&amp;$A2,Concentrado!$A$2:$A120, "=2012")</f>
        <v>0</v>
      </c>
      <c r="G2" s="6">
        <f>SUMIFS(Concentrado!H$2:H120,Concentrado!$B$2:$B120,"="&amp;$A2,Concentrado!$A$2:$A120, "=2012")</f>
        <v>0</v>
      </c>
      <c r="H2" s="6">
        <f>SUMIFS(Concentrado!I$2:I120,Concentrado!$B$2:$B120,"="&amp;$A2,Concentrado!$A$2:$A120, "=2012")</f>
        <v>0</v>
      </c>
    </row>
    <row r="3" spans="1:8" x14ac:dyDescent="0.25">
      <c r="A3" s="4" t="s">
        <v>7</v>
      </c>
      <c r="B3" s="6">
        <f>SUMIFS(Concentrado!C$2:C121,Concentrado!$B$2:$B121,"="&amp;$A3,Concentrado!$A$2:$A121, "=2012")</f>
        <v>1</v>
      </c>
      <c r="C3" s="6">
        <f>SUMIFS(Concentrado!D$2:D121,Concentrado!$B$2:$B121,"="&amp;$A3,Concentrado!$A$2:$A121, "=2012")</f>
        <v>9</v>
      </c>
      <c r="D3" s="6">
        <f>SUMIFS(Concentrado!E$2:E121,Concentrado!$B$2:$B121,"="&amp;$A3,Concentrado!$A$2:$A121, "=2012")</f>
        <v>5</v>
      </c>
      <c r="E3" s="6">
        <f>SUMIFS(Concentrado!F$2:F121,Concentrado!$B$2:$B121,"="&amp;$A3,Concentrado!$A$2:$A121, "=2012")</f>
        <v>10</v>
      </c>
      <c r="F3" s="6">
        <f>SUMIFS(Concentrado!G$2:G121,Concentrado!$B$2:$B121,"="&amp;$A3,Concentrado!$A$2:$A121, "=2012")</f>
        <v>3</v>
      </c>
      <c r="G3" s="6">
        <f>SUMIFS(Concentrado!H$2:H121,Concentrado!$B$2:$B121,"="&amp;$A3,Concentrado!$A$2:$A121, "=2012")</f>
        <v>1</v>
      </c>
      <c r="H3" s="6">
        <f>SUMIFS(Concentrado!I$2:I121,Concentrado!$B$2:$B121,"="&amp;$A3,Concentrado!$A$2:$A121, "=2012")</f>
        <v>1</v>
      </c>
    </row>
    <row r="4" spans="1:8" x14ac:dyDescent="0.25">
      <c r="A4" s="4" t="s">
        <v>8</v>
      </c>
      <c r="B4" s="6">
        <f>SUMIFS(Concentrado!C$2:C122,Concentrado!$B$2:$B122,"="&amp;$A4,Concentrado!$A$2:$A122, "=2012")</f>
        <v>0</v>
      </c>
      <c r="C4" s="6">
        <f>SUMIFS(Concentrado!D$2:D122,Concentrado!$B$2:$B122,"="&amp;$A4,Concentrado!$A$2:$A122, "=2012")</f>
        <v>6</v>
      </c>
      <c r="D4" s="6">
        <f>SUMIFS(Concentrado!E$2:E122,Concentrado!$B$2:$B122,"="&amp;$A4,Concentrado!$A$2:$A122, "=2012")</f>
        <v>0</v>
      </c>
      <c r="E4" s="6">
        <f>SUMIFS(Concentrado!F$2:F122,Concentrado!$B$2:$B122,"="&amp;$A4,Concentrado!$A$2:$A122, "=2012")</f>
        <v>0</v>
      </c>
      <c r="F4" s="6">
        <f>SUMIFS(Concentrado!G$2:G122,Concentrado!$B$2:$B122,"="&amp;$A4,Concentrado!$A$2:$A122, "=2012")</f>
        <v>0</v>
      </c>
      <c r="G4" s="6">
        <f>SUMIFS(Concentrado!H$2:H122,Concentrado!$B$2:$B122,"="&amp;$A4,Concentrado!$A$2:$A122, "=2012")</f>
        <v>0</v>
      </c>
      <c r="H4" s="6">
        <f>SUMIFS(Concentrado!I$2:I122,Concentrado!$B$2:$B122,"="&amp;$A4,Concentrado!$A$2:$A122, "=2012")</f>
        <v>0</v>
      </c>
    </row>
    <row r="5" spans="1:8" x14ac:dyDescent="0.25">
      <c r="A5" s="4" t="s">
        <v>9</v>
      </c>
      <c r="B5" s="6">
        <f>SUMIFS(Concentrado!C$2:C123,Concentrado!$B$2:$B123,"="&amp;$A5,Concentrado!$A$2:$A123, "=2012")</f>
        <v>14</v>
      </c>
      <c r="C5" s="6">
        <f>SUMIFS(Concentrado!D$2:D123,Concentrado!$B$2:$B123,"="&amp;$A5,Concentrado!$A$2:$A123, "=2012")</f>
        <v>234</v>
      </c>
      <c r="D5" s="6">
        <f>SUMIFS(Concentrado!E$2:E123,Concentrado!$B$2:$B123,"="&amp;$A5,Concentrado!$A$2:$A123, "=2012")</f>
        <v>13</v>
      </c>
      <c r="E5" s="6">
        <f>SUMIFS(Concentrado!F$2:F123,Concentrado!$B$2:$B123,"="&amp;$A5,Concentrado!$A$2:$A123, "=2012")</f>
        <v>108</v>
      </c>
      <c r="F5" s="6">
        <f>SUMIFS(Concentrado!G$2:G123,Concentrado!$B$2:$B123,"="&amp;$A5,Concentrado!$A$2:$A123, "=2012")</f>
        <v>23</v>
      </c>
      <c r="G5" s="6">
        <f>SUMIFS(Concentrado!H$2:H123,Concentrado!$B$2:$B123,"="&amp;$A5,Concentrado!$A$2:$A123, "=2012")</f>
        <v>17</v>
      </c>
      <c r="H5" s="6">
        <f>SUMIFS(Concentrado!I$2:I123,Concentrado!$B$2:$B123,"="&amp;$A5,Concentrado!$A$2:$A123, "=2012")</f>
        <v>14</v>
      </c>
    </row>
    <row r="6" spans="1:8" x14ac:dyDescent="0.25">
      <c r="A6" s="4" t="s">
        <v>10</v>
      </c>
      <c r="B6" s="6">
        <f>SUMIFS(Concentrado!C$2:C124,Concentrado!$B$2:$B124,"="&amp;$A6,Concentrado!$A$2:$A124, "=2012")</f>
        <v>4</v>
      </c>
      <c r="C6" s="6">
        <f>SUMIFS(Concentrado!D$2:D124,Concentrado!$B$2:$B124,"="&amp;$A6,Concentrado!$A$2:$A124, "=2012")</f>
        <v>105</v>
      </c>
      <c r="D6" s="6">
        <f>SUMIFS(Concentrado!E$2:E124,Concentrado!$B$2:$B124,"="&amp;$A6,Concentrado!$A$2:$A124, "=2012")</f>
        <v>9</v>
      </c>
      <c r="E6" s="6">
        <f>SUMIFS(Concentrado!F$2:F124,Concentrado!$B$2:$B124,"="&amp;$A6,Concentrado!$A$2:$A124, "=2012")</f>
        <v>48</v>
      </c>
      <c r="F6" s="6">
        <f>SUMIFS(Concentrado!G$2:G124,Concentrado!$B$2:$B124,"="&amp;$A6,Concentrado!$A$2:$A124, "=2012")</f>
        <v>4</v>
      </c>
      <c r="G6" s="6">
        <f>SUMIFS(Concentrado!H$2:H124,Concentrado!$B$2:$B124,"="&amp;$A6,Concentrado!$A$2:$A124, "=2012")</f>
        <v>6</v>
      </c>
      <c r="H6" s="6">
        <f>SUMIFS(Concentrado!I$2:I124,Concentrado!$B$2:$B124,"="&amp;$A6,Concentrado!$A$2:$A124, "=2012")</f>
        <v>1</v>
      </c>
    </row>
    <row r="7" spans="1:8" x14ac:dyDescent="0.25">
      <c r="A7" s="4" t="s">
        <v>11</v>
      </c>
      <c r="B7" s="6">
        <f>SUMIFS(Concentrado!C$2:C125,Concentrado!$B$2:$B125,"="&amp;$A7,Concentrado!$A$2:$A125, "=2012")</f>
        <v>0</v>
      </c>
      <c r="C7" s="6">
        <f>SUMIFS(Concentrado!D$2:D125,Concentrado!$B$2:$B125,"="&amp;$A7,Concentrado!$A$2:$A125, "=2012")</f>
        <v>20</v>
      </c>
      <c r="D7" s="6">
        <f>SUMIFS(Concentrado!E$2:E125,Concentrado!$B$2:$B125,"="&amp;$A7,Concentrado!$A$2:$A125, "=2012")</f>
        <v>1</v>
      </c>
      <c r="E7" s="6">
        <f>SUMIFS(Concentrado!F$2:F125,Concentrado!$B$2:$B125,"="&amp;$A7,Concentrado!$A$2:$A125, "=2012")</f>
        <v>9</v>
      </c>
      <c r="F7" s="6">
        <f>SUMIFS(Concentrado!G$2:G125,Concentrado!$B$2:$B125,"="&amp;$A7,Concentrado!$A$2:$A125, "=2012")</f>
        <v>1</v>
      </c>
      <c r="G7" s="6">
        <f>SUMIFS(Concentrado!H$2:H125,Concentrado!$B$2:$B125,"="&amp;$A7,Concentrado!$A$2:$A125, "=2012")</f>
        <v>0</v>
      </c>
      <c r="H7" s="6">
        <f>SUMIFS(Concentrado!I$2:I125,Concentrado!$B$2:$B125,"="&amp;$A7,Concentrado!$A$2:$A125, "=2012")</f>
        <v>0</v>
      </c>
    </row>
    <row r="8" spans="1:8" x14ac:dyDescent="0.25">
      <c r="A8" s="4" t="s">
        <v>12</v>
      </c>
      <c r="B8" s="6">
        <f>SUMIFS(Concentrado!C$2:C126,Concentrado!$B$2:$B126,"="&amp;$A8,Concentrado!$A$2:$A126, "=2012")</f>
        <v>14</v>
      </c>
      <c r="C8" s="6">
        <f>SUMIFS(Concentrado!D$2:D126,Concentrado!$B$2:$B126,"="&amp;$A8,Concentrado!$A$2:$A126, "=2012")</f>
        <v>254</v>
      </c>
      <c r="D8" s="6">
        <f>SUMIFS(Concentrado!E$2:E126,Concentrado!$B$2:$B126,"="&amp;$A8,Concentrado!$A$2:$A126, "=2012")</f>
        <v>35</v>
      </c>
      <c r="E8" s="6">
        <f>SUMIFS(Concentrado!F$2:F126,Concentrado!$B$2:$B126,"="&amp;$A8,Concentrado!$A$2:$A126, "=2012")</f>
        <v>128</v>
      </c>
      <c r="F8" s="6">
        <f>SUMIFS(Concentrado!G$2:G126,Concentrado!$B$2:$B126,"="&amp;$A8,Concentrado!$A$2:$A126, "=2012")</f>
        <v>36</v>
      </c>
      <c r="G8" s="6">
        <f>SUMIFS(Concentrado!H$2:H126,Concentrado!$B$2:$B126,"="&amp;$A8,Concentrado!$A$2:$A126, "=2012")</f>
        <v>22</v>
      </c>
      <c r="H8" s="6">
        <f>SUMIFS(Concentrado!I$2:I126,Concentrado!$B$2:$B126,"="&amp;$A8,Concentrado!$A$2:$A126, "=2012")</f>
        <v>22</v>
      </c>
    </row>
    <row r="9" spans="1:8" x14ac:dyDescent="0.25">
      <c r="A9" s="4" t="s">
        <v>13</v>
      </c>
      <c r="B9" s="6">
        <f>SUMIFS(Concentrado!C$2:C127,Concentrado!$B$2:$B127,"="&amp;$A9,Concentrado!$A$2:$A127, "=2012")</f>
        <v>1</v>
      </c>
      <c r="C9" s="6">
        <f>SUMIFS(Concentrado!D$2:D127,Concentrado!$B$2:$B127,"="&amp;$A9,Concentrado!$A$2:$A127, "=2012")</f>
        <v>9</v>
      </c>
      <c r="D9" s="6">
        <f>SUMIFS(Concentrado!E$2:E127,Concentrado!$B$2:$B127,"="&amp;$A9,Concentrado!$A$2:$A127, "=2012")</f>
        <v>3</v>
      </c>
      <c r="E9" s="6">
        <f>SUMIFS(Concentrado!F$2:F127,Concentrado!$B$2:$B127,"="&amp;$A9,Concentrado!$A$2:$A127, "=2012")</f>
        <v>13</v>
      </c>
      <c r="F9" s="6">
        <f>SUMIFS(Concentrado!G$2:G127,Concentrado!$B$2:$B127,"="&amp;$A9,Concentrado!$A$2:$A127, "=2012")</f>
        <v>3</v>
      </c>
      <c r="G9" s="6">
        <f>SUMIFS(Concentrado!H$2:H127,Concentrado!$B$2:$B127,"="&amp;$A9,Concentrado!$A$2:$A127, "=2012")</f>
        <v>3</v>
      </c>
      <c r="H9" s="6">
        <f>SUMIFS(Concentrado!I$2:I127,Concentrado!$B$2:$B127,"="&amp;$A9,Concentrado!$A$2:$A127, "=2012")</f>
        <v>2</v>
      </c>
    </row>
    <row r="10" spans="1:8" x14ac:dyDescent="0.25">
      <c r="A10" s="4" t="s">
        <v>14</v>
      </c>
      <c r="B10" s="6">
        <f>SUMIFS(Concentrado!C$2:C128,Concentrado!$B$2:$B128,"="&amp;$A10,Concentrado!$A$2:$A128, "=2012")</f>
        <v>0</v>
      </c>
      <c r="C10" s="6">
        <f>SUMIFS(Concentrado!D$2:D128,Concentrado!$B$2:$B128,"="&amp;$A10,Concentrado!$A$2:$A128, "=2012")</f>
        <v>4</v>
      </c>
      <c r="D10" s="6">
        <f>SUMIFS(Concentrado!E$2:E128,Concentrado!$B$2:$B128,"="&amp;$A10,Concentrado!$A$2:$A128, "=2012")</f>
        <v>1</v>
      </c>
      <c r="E10" s="6">
        <f>SUMIFS(Concentrado!F$2:F128,Concentrado!$B$2:$B128,"="&amp;$A10,Concentrado!$A$2:$A128, "=2012")</f>
        <v>7</v>
      </c>
      <c r="F10" s="6">
        <f>SUMIFS(Concentrado!G$2:G128,Concentrado!$B$2:$B128,"="&amp;$A10,Concentrado!$A$2:$A128, "=2012")</f>
        <v>2</v>
      </c>
      <c r="G10" s="6">
        <f>SUMIFS(Concentrado!H$2:H128,Concentrado!$B$2:$B128,"="&amp;$A10,Concentrado!$A$2:$A128, "=2012")</f>
        <v>1</v>
      </c>
      <c r="H10" s="6">
        <f>SUMIFS(Concentrado!I$2:I128,Concentrado!$B$2:$B128,"="&amp;$A10,Concentrado!$A$2:$A128, "=2012")</f>
        <v>0</v>
      </c>
    </row>
    <row r="11" spans="1:8" x14ac:dyDescent="0.25">
      <c r="A11" s="4" t="s">
        <v>15</v>
      </c>
      <c r="B11" s="6">
        <f>SUMIFS(Concentrado!C$2:C129,Concentrado!$B$2:$B129,"="&amp;$A11,Concentrado!$A$2:$A129, "=2012")</f>
        <v>0</v>
      </c>
      <c r="C11" s="6">
        <f>SUMIFS(Concentrado!D$2:D129,Concentrado!$B$2:$B129,"="&amp;$A11,Concentrado!$A$2:$A129, "=2012")</f>
        <v>2</v>
      </c>
      <c r="D11" s="6">
        <f>SUMIFS(Concentrado!E$2:E129,Concentrado!$B$2:$B129,"="&amp;$A11,Concentrado!$A$2:$A129, "=2012")</f>
        <v>1</v>
      </c>
      <c r="E11" s="6">
        <f>SUMIFS(Concentrado!F$2:F129,Concentrado!$B$2:$B129,"="&amp;$A11,Concentrado!$A$2:$A129, "=2012")</f>
        <v>2</v>
      </c>
      <c r="F11" s="6">
        <f>SUMIFS(Concentrado!G$2:G129,Concentrado!$B$2:$B129,"="&amp;$A11,Concentrado!$A$2:$A129, "=2012")</f>
        <v>1</v>
      </c>
      <c r="G11" s="6">
        <f>SUMIFS(Concentrado!H$2:H129,Concentrado!$B$2:$B129,"="&amp;$A11,Concentrado!$A$2:$A129, "=2012")</f>
        <v>1</v>
      </c>
      <c r="H11" s="6">
        <f>SUMIFS(Concentrado!I$2:I129,Concentrado!$B$2:$B129,"="&amp;$A11,Concentrado!$A$2:$A129, "=2012")</f>
        <v>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1" topLeftCell="A2" activePane="bottomLeft" state="frozen"/>
      <selection activeCell="B1" sqref="B1:H1"/>
      <selection pane="bottomLeft" activeCell="B1" sqref="B1:H1"/>
    </sheetView>
  </sheetViews>
  <sheetFormatPr baseColWidth="10" defaultRowHeight="14.25" x14ac:dyDescent="0.2"/>
  <cols>
    <col min="1" max="1" width="20.7109375" style="3" customWidth="1"/>
    <col min="2" max="2" width="13.28515625" style="3" bestFit="1" customWidth="1"/>
    <col min="3" max="3" width="12.42578125" style="3" bestFit="1" customWidth="1"/>
    <col min="4" max="4" width="13.42578125" style="3" customWidth="1"/>
    <col min="5" max="5" width="12.28515625" style="3" bestFit="1" customWidth="1"/>
    <col min="6" max="6" width="12" style="3" bestFit="1" customWidth="1"/>
    <col min="7" max="7" width="9.28515625" style="3" bestFit="1" customWidth="1"/>
    <col min="8" max="8" width="17.85546875" style="3" customWidth="1"/>
    <col min="9" max="16384" width="11.42578125" style="3"/>
  </cols>
  <sheetData>
    <row r="1" spans="1:8" ht="28.5" x14ac:dyDescent="0.2">
      <c r="A1" s="1" t="s">
        <v>17</v>
      </c>
      <c r="B1" s="1" t="s">
        <v>1</v>
      </c>
      <c r="C1" s="1" t="s">
        <v>2</v>
      </c>
      <c r="D1" s="1" t="s">
        <v>18</v>
      </c>
      <c r="E1" s="1" t="s">
        <v>3</v>
      </c>
      <c r="F1" s="1" t="s">
        <v>4</v>
      </c>
      <c r="G1" s="1" t="s">
        <v>5</v>
      </c>
      <c r="H1" s="1" t="s">
        <v>19</v>
      </c>
    </row>
    <row r="2" spans="1:8" x14ac:dyDescent="0.2">
      <c r="A2" s="4" t="s">
        <v>6</v>
      </c>
      <c r="B2" s="6">
        <f>SUMIFS(Concentrado!C$2:C120,Concentrado!$B$2:$B120,"="&amp;$A2,Concentrado!$A$2:$A120, "=2011")</f>
        <v>0</v>
      </c>
      <c r="C2" s="6">
        <f>SUMIFS(Concentrado!D$2:D120,Concentrado!$B$2:$B120,"="&amp;$A2,Concentrado!$A$2:$A120, "=2011")</f>
        <v>0</v>
      </c>
      <c r="D2" s="6">
        <f>SUMIFS(Concentrado!E$2:E120,Concentrado!$B$2:$B120,"="&amp;$A2,Concentrado!$A$2:$A120, "=2011")</f>
        <v>0</v>
      </c>
      <c r="E2" s="6">
        <f>SUMIFS(Concentrado!F$2:F120,Concentrado!$B$2:$B120,"="&amp;$A2,Concentrado!$A$2:$A120, "=2011")</f>
        <v>0</v>
      </c>
      <c r="F2" s="6">
        <f>SUMIFS(Concentrado!G$2:G120,Concentrado!$B$2:$B120,"="&amp;$A2,Concentrado!$A$2:$A120, "=2011")</f>
        <v>0</v>
      </c>
      <c r="G2" s="6">
        <f>SUMIFS(Concentrado!H$2:H120,Concentrado!$B$2:$B120,"="&amp;$A2,Concentrado!$A$2:$A120, "=2011")</f>
        <v>0</v>
      </c>
      <c r="H2" s="6">
        <f>SUMIFS(Concentrado!I$2:I120,Concentrado!$B$2:$B120,"="&amp;$A2,Concentrado!$A$2:$A120, "=2011")</f>
        <v>0</v>
      </c>
    </row>
    <row r="3" spans="1:8" x14ac:dyDescent="0.2">
      <c r="A3" s="4" t="s">
        <v>7</v>
      </c>
      <c r="B3" s="6">
        <f>SUMIFS(Concentrado!C$2:C121,Concentrado!$B$2:$B121,"="&amp;$A3,Concentrado!$A$2:$A121, "=2011")</f>
        <v>1</v>
      </c>
      <c r="C3" s="6">
        <f>SUMIFS(Concentrado!D$2:D121,Concentrado!$B$2:$B121,"="&amp;$A3,Concentrado!$A$2:$A121, "=2011")</f>
        <v>12</v>
      </c>
      <c r="D3" s="6">
        <f>SUMIFS(Concentrado!E$2:E121,Concentrado!$B$2:$B121,"="&amp;$A3,Concentrado!$A$2:$A121, "=2011")</f>
        <v>8</v>
      </c>
      <c r="E3" s="6">
        <f>SUMIFS(Concentrado!F$2:F121,Concentrado!$B$2:$B121,"="&amp;$A3,Concentrado!$A$2:$A121, "=2011")</f>
        <v>14</v>
      </c>
      <c r="F3" s="6">
        <f>SUMIFS(Concentrado!G$2:G121,Concentrado!$B$2:$B121,"="&amp;$A3,Concentrado!$A$2:$A121, "=2011")</f>
        <v>3</v>
      </c>
      <c r="G3" s="6">
        <f>SUMIFS(Concentrado!H$2:H121,Concentrado!$B$2:$B121,"="&amp;$A3,Concentrado!$A$2:$A121, "=2011")</f>
        <v>2</v>
      </c>
      <c r="H3" s="6">
        <f>SUMIFS(Concentrado!I$2:I121,Concentrado!$B$2:$B121,"="&amp;$A3,Concentrado!$A$2:$A121, "=2011")</f>
        <v>2</v>
      </c>
    </row>
    <row r="4" spans="1:8" x14ac:dyDescent="0.2">
      <c r="A4" s="4" t="s">
        <v>8</v>
      </c>
      <c r="B4" s="6">
        <f>SUMIFS(Concentrado!C$2:C122,Concentrado!$B$2:$B122,"="&amp;$A4,Concentrado!$A$2:$A122, "=2011")</f>
        <v>0</v>
      </c>
      <c r="C4" s="6">
        <f>SUMIFS(Concentrado!D$2:D122,Concentrado!$B$2:$B122,"="&amp;$A4,Concentrado!$A$2:$A122, "=2011")</f>
        <v>5</v>
      </c>
      <c r="D4" s="6">
        <f>SUMIFS(Concentrado!E$2:E122,Concentrado!$B$2:$B122,"="&amp;$A4,Concentrado!$A$2:$A122, "=2011")</f>
        <v>0</v>
      </c>
      <c r="E4" s="6">
        <f>SUMIFS(Concentrado!F$2:F122,Concentrado!$B$2:$B122,"="&amp;$A4,Concentrado!$A$2:$A122, "=2011")</f>
        <v>0</v>
      </c>
      <c r="F4" s="6">
        <f>SUMIFS(Concentrado!G$2:G122,Concentrado!$B$2:$B122,"="&amp;$A4,Concentrado!$A$2:$A122, "=2011")</f>
        <v>0</v>
      </c>
      <c r="G4" s="6">
        <f>SUMIFS(Concentrado!H$2:H122,Concentrado!$B$2:$B122,"="&amp;$A4,Concentrado!$A$2:$A122, "=2011")</f>
        <v>0</v>
      </c>
      <c r="H4" s="6">
        <f>SUMIFS(Concentrado!I$2:I122,Concentrado!$B$2:$B122,"="&amp;$A4,Concentrado!$A$2:$A122, "=2011")</f>
        <v>0</v>
      </c>
    </row>
    <row r="5" spans="1:8" x14ac:dyDescent="0.2">
      <c r="A5" s="4" t="s">
        <v>9</v>
      </c>
      <c r="B5" s="6">
        <f>SUMIFS(Concentrado!C$2:C123,Concentrado!$B$2:$B123,"="&amp;$A5,Concentrado!$A$2:$A123, "=2011")</f>
        <v>6</v>
      </c>
      <c r="C5" s="6">
        <f>SUMIFS(Concentrado!D$2:D123,Concentrado!$B$2:$B123,"="&amp;$A5,Concentrado!$A$2:$A123, "=2011")</f>
        <v>112</v>
      </c>
      <c r="D5" s="6">
        <f>SUMIFS(Concentrado!E$2:E123,Concentrado!$B$2:$B123,"="&amp;$A5,Concentrado!$A$2:$A123, "=2011")</f>
        <v>2</v>
      </c>
      <c r="E5" s="6">
        <f>SUMIFS(Concentrado!F$2:F123,Concentrado!$B$2:$B123,"="&amp;$A5,Concentrado!$A$2:$A123, "=2011")</f>
        <v>68</v>
      </c>
      <c r="F5" s="6">
        <f>SUMIFS(Concentrado!G$2:G123,Concentrado!$B$2:$B123,"="&amp;$A5,Concentrado!$A$2:$A123, "=2011")</f>
        <v>1</v>
      </c>
      <c r="G5" s="6">
        <f>SUMIFS(Concentrado!H$2:H123,Concentrado!$B$2:$B123,"="&amp;$A5,Concentrado!$A$2:$A123, "=2011")</f>
        <v>15</v>
      </c>
      <c r="H5" s="6">
        <f>SUMIFS(Concentrado!I$2:I123,Concentrado!$B$2:$B123,"="&amp;$A5,Concentrado!$A$2:$A123, "=2011")</f>
        <v>13</v>
      </c>
    </row>
    <row r="6" spans="1:8" x14ac:dyDescent="0.2">
      <c r="A6" s="4" t="s">
        <v>10</v>
      </c>
      <c r="B6" s="6">
        <f>SUMIFS(Concentrado!C$2:C124,Concentrado!$B$2:$B124,"="&amp;$A6,Concentrado!$A$2:$A124, "=2011")</f>
        <v>4</v>
      </c>
      <c r="C6" s="6">
        <f>SUMIFS(Concentrado!D$2:D124,Concentrado!$B$2:$B124,"="&amp;$A6,Concentrado!$A$2:$A124, "=2011")</f>
        <v>110</v>
      </c>
      <c r="D6" s="6">
        <f>SUMIFS(Concentrado!E$2:E124,Concentrado!$B$2:$B124,"="&amp;$A6,Concentrado!$A$2:$A124, "=2011")</f>
        <v>9</v>
      </c>
      <c r="E6" s="6">
        <f>SUMIFS(Concentrado!F$2:F124,Concentrado!$B$2:$B124,"="&amp;$A6,Concentrado!$A$2:$A124, "=2011")</f>
        <v>46</v>
      </c>
      <c r="F6" s="6">
        <f>SUMIFS(Concentrado!G$2:G124,Concentrado!$B$2:$B124,"="&amp;$A6,Concentrado!$A$2:$A124, "=2011")</f>
        <v>4</v>
      </c>
      <c r="G6" s="6">
        <f>SUMIFS(Concentrado!H$2:H124,Concentrado!$B$2:$B124,"="&amp;$A6,Concentrado!$A$2:$A124, "=2011")</f>
        <v>6</v>
      </c>
      <c r="H6" s="6">
        <f>SUMIFS(Concentrado!I$2:I124,Concentrado!$B$2:$B124,"="&amp;$A6,Concentrado!$A$2:$A124, "=2011")</f>
        <v>1</v>
      </c>
    </row>
    <row r="7" spans="1:8" x14ac:dyDescent="0.2">
      <c r="A7" s="4" t="s">
        <v>11</v>
      </c>
      <c r="B7" s="6">
        <f>SUMIFS(Concentrado!C$2:C125,Concentrado!$B$2:$B125,"="&amp;$A7,Concentrado!$A$2:$A125, "=2011")</f>
        <v>0</v>
      </c>
      <c r="C7" s="6">
        <f>SUMIFS(Concentrado!D$2:D125,Concentrado!$B$2:$B125,"="&amp;$A7,Concentrado!$A$2:$A125, "=2011")</f>
        <v>14</v>
      </c>
      <c r="D7" s="6">
        <f>SUMIFS(Concentrado!E$2:E125,Concentrado!$B$2:$B125,"="&amp;$A7,Concentrado!$A$2:$A125, "=2011")</f>
        <v>0</v>
      </c>
      <c r="E7" s="6">
        <f>SUMIFS(Concentrado!F$2:F125,Concentrado!$B$2:$B125,"="&amp;$A7,Concentrado!$A$2:$A125, "=2011")</f>
        <v>7</v>
      </c>
      <c r="F7" s="6">
        <f>SUMIFS(Concentrado!G$2:G125,Concentrado!$B$2:$B125,"="&amp;$A7,Concentrado!$A$2:$A125, "=2011")</f>
        <v>1</v>
      </c>
      <c r="G7" s="6">
        <f>SUMIFS(Concentrado!H$2:H125,Concentrado!$B$2:$B125,"="&amp;$A7,Concentrado!$A$2:$A125, "=2011")</f>
        <v>0</v>
      </c>
      <c r="H7" s="6">
        <f>SUMIFS(Concentrado!I$2:I125,Concentrado!$B$2:$B125,"="&amp;$A7,Concentrado!$A$2:$A125, "=2011")</f>
        <v>0</v>
      </c>
    </row>
    <row r="8" spans="1:8" x14ac:dyDescent="0.2">
      <c r="A8" s="4" t="s">
        <v>12</v>
      </c>
      <c r="B8" s="6">
        <f>SUMIFS(Concentrado!C$2:C126,Concentrado!$B$2:$B126,"="&amp;$A8,Concentrado!$A$2:$A126, "=2011")</f>
        <v>13</v>
      </c>
      <c r="C8" s="6">
        <f>SUMIFS(Concentrado!D$2:D126,Concentrado!$B$2:$B126,"="&amp;$A8,Concentrado!$A$2:$A126, "=2011")</f>
        <v>192</v>
      </c>
      <c r="D8" s="6">
        <f>SUMIFS(Concentrado!E$2:E126,Concentrado!$B$2:$B126,"="&amp;$A8,Concentrado!$A$2:$A126, "=2011")</f>
        <v>35</v>
      </c>
      <c r="E8" s="6">
        <f>SUMIFS(Concentrado!F$2:F126,Concentrado!$B$2:$B126,"="&amp;$A8,Concentrado!$A$2:$A126, "=2011")</f>
        <v>119</v>
      </c>
      <c r="F8" s="6">
        <f>SUMIFS(Concentrado!G$2:G126,Concentrado!$B$2:$B126,"="&amp;$A8,Concentrado!$A$2:$A126, "=2011")</f>
        <v>36</v>
      </c>
      <c r="G8" s="6">
        <f>SUMIFS(Concentrado!H$2:H126,Concentrado!$B$2:$B126,"="&amp;$A8,Concentrado!$A$2:$A126, "=2011")</f>
        <v>22</v>
      </c>
      <c r="H8" s="6">
        <f>SUMIFS(Concentrado!I$2:I126,Concentrado!$B$2:$B126,"="&amp;$A8,Concentrado!$A$2:$A126, "=2011")</f>
        <v>17</v>
      </c>
    </row>
    <row r="9" spans="1:8" x14ac:dyDescent="0.2">
      <c r="A9" s="4" t="s">
        <v>13</v>
      </c>
      <c r="B9" s="6">
        <f>SUMIFS(Concentrado!C$2:C127,Concentrado!$B$2:$B127,"="&amp;$A9,Concentrado!$A$2:$A127, "=2011")</f>
        <v>1</v>
      </c>
      <c r="C9" s="6">
        <f>SUMIFS(Concentrado!D$2:D127,Concentrado!$B$2:$B127,"="&amp;$A9,Concentrado!$A$2:$A127, "=2011")</f>
        <v>9</v>
      </c>
      <c r="D9" s="6">
        <f>SUMIFS(Concentrado!E$2:E127,Concentrado!$B$2:$B127,"="&amp;$A9,Concentrado!$A$2:$A127, "=2011")</f>
        <v>3</v>
      </c>
      <c r="E9" s="6">
        <f>SUMIFS(Concentrado!F$2:F127,Concentrado!$B$2:$B127,"="&amp;$A9,Concentrado!$A$2:$A127, "=2011")</f>
        <v>11</v>
      </c>
      <c r="F9" s="6">
        <f>SUMIFS(Concentrado!G$2:G127,Concentrado!$B$2:$B127,"="&amp;$A9,Concentrado!$A$2:$A127, "=2011")</f>
        <v>3</v>
      </c>
      <c r="G9" s="6">
        <f>SUMIFS(Concentrado!H$2:H127,Concentrado!$B$2:$B127,"="&amp;$A9,Concentrado!$A$2:$A127, "=2011")</f>
        <v>1</v>
      </c>
      <c r="H9" s="6">
        <f>SUMIFS(Concentrado!I$2:I127,Concentrado!$B$2:$B127,"="&amp;$A9,Concentrado!$A$2:$A127, "=2011")</f>
        <v>2</v>
      </c>
    </row>
    <row r="10" spans="1:8" x14ac:dyDescent="0.2">
      <c r="A10" s="4" t="s">
        <v>14</v>
      </c>
      <c r="B10" s="6">
        <f>SUMIFS(Concentrado!C$2:C128,Concentrado!$B$2:$B128,"="&amp;$A10,Concentrado!$A$2:$A128, "=2011")</f>
        <v>0</v>
      </c>
      <c r="C10" s="6">
        <f>SUMIFS(Concentrado!D$2:D128,Concentrado!$B$2:$B128,"="&amp;$A10,Concentrado!$A$2:$A128, "=2011")</f>
        <v>2</v>
      </c>
      <c r="D10" s="6">
        <f>SUMIFS(Concentrado!E$2:E128,Concentrado!$B$2:$B128,"="&amp;$A10,Concentrado!$A$2:$A128, "=2011")</f>
        <v>1</v>
      </c>
      <c r="E10" s="6">
        <f>SUMIFS(Concentrado!F$2:F128,Concentrado!$B$2:$B128,"="&amp;$A10,Concentrado!$A$2:$A128, "=2011")</f>
        <v>7</v>
      </c>
      <c r="F10" s="6">
        <f>SUMIFS(Concentrado!G$2:G128,Concentrado!$B$2:$B128,"="&amp;$A10,Concentrado!$A$2:$A128, "=2011")</f>
        <v>0</v>
      </c>
      <c r="G10" s="6">
        <f>SUMIFS(Concentrado!H$2:H128,Concentrado!$B$2:$B128,"="&amp;$A10,Concentrado!$A$2:$A128, "=2011")</f>
        <v>1</v>
      </c>
      <c r="H10" s="6">
        <f>SUMIFS(Concentrado!I$2:I128,Concentrado!$B$2:$B128,"="&amp;$A10,Concentrado!$A$2:$A128, "=2011")</f>
        <v>0</v>
      </c>
    </row>
    <row r="11" spans="1:8" x14ac:dyDescent="0.2">
      <c r="A11" s="4" t="s">
        <v>15</v>
      </c>
      <c r="B11" s="6">
        <f>SUMIFS(Concentrado!C$2:C129,Concentrado!$B$2:$B129,"="&amp;$A11,Concentrado!$A$2:$A129, "=2011")</f>
        <v>2</v>
      </c>
      <c r="C11" s="6">
        <f>SUMIFS(Concentrado!D$2:D129,Concentrado!$B$2:$B129,"="&amp;$A11,Concentrado!$A$2:$A129, "=2011")</f>
        <v>4</v>
      </c>
      <c r="D11" s="6">
        <f>SUMIFS(Concentrado!E$2:E129,Concentrado!$B$2:$B129,"="&amp;$A11,Concentrado!$A$2:$A129, "=2011")</f>
        <v>3</v>
      </c>
      <c r="E11" s="6">
        <f>SUMIFS(Concentrado!F$2:F129,Concentrado!$B$2:$B129,"="&amp;$A11,Concentrado!$A$2:$A129, "=2011")</f>
        <v>4</v>
      </c>
      <c r="F11" s="6">
        <f>SUMIFS(Concentrado!G$2:G129,Concentrado!$B$2:$B129,"="&amp;$A11,Concentrado!$A$2:$A129, "=2011")</f>
        <v>3</v>
      </c>
      <c r="G11" s="6">
        <f>SUMIFS(Concentrado!H$2:H129,Concentrado!$B$2:$B129,"="&amp;$A11,Concentrado!$A$2:$A129, "=2011")</f>
        <v>2</v>
      </c>
      <c r="H11" s="6">
        <f>SUMIFS(Concentrado!I$2:I129,Concentrado!$B$2:$B129,"="&amp;$A11,Concentrado!$A$2:$A129, "=2011")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Concentrado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Carlos Lino Sosa Manzano</cp:lastModifiedBy>
  <dcterms:created xsi:type="dcterms:W3CDTF">2019-03-12T16:50:24Z</dcterms:created>
  <dcterms:modified xsi:type="dcterms:W3CDTF">2020-02-04T21:20:34Z</dcterms:modified>
</cp:coreProperties>
</file>